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activeTab="7"/>
  </bookViews>
  <sheets>
    <sheet name="пр№1" sheetId="5" r:id="rId1"/>
    <sheet name="пр№2" sheetId="25" r:id="rId2"/>
    <sheet name="пр№7" sheetId="1" r:id="rId3"/>
    <sheet name="пр№9" sheetId="4" r:id="rId4"/>
    <sheet name="ПР№16" sheetId="14" r:id="rId5"/>
    <sheet name="ПР№18" sheetId="20" r:id="rId6"/>
    <sheet name="ПР№22" sheetId="24" r:id="rId7"/>
    <sheet name="ПР№24" sheetId="2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25" l="1"/>
  <c r="E19" i="20" l="1"/>
  <c r="D19" i="20"/>
  <c r="C19" i="20"/>
  <c r="E37" i="20"/>
  <c r="C37" i="20"/>
  <c r="I12" i="1"/>
  <c r="C18" i="25" l="1"/>
  <c r="C24" i="20" l="1"/>
  <c r="C23" i="20"/>
  <c r="D24" i="14"/>
  <c r="I910" i="1"/>
  <c r="I926" i="1"/>
  <c r="I888" i="1"/>
  <c r="I907" i="1"/>
  <c r="I868" i="1"/>
  <c r="I885" i="1"/>
  <c r="I848" i="1"/>
  <c r="I865" i="1"/>
  <c r="I828" i="1"/>
  <c r="I845" i="1"/>
  <c r="I809" i="1"/>
  <c r="I825" i="1"/>
  <c r="I784" i="1"/>
  <c r="I806" i="1"/>
  <c r="I764" i="1"/>
  <c r="I781" i="1"/>
  <c r="I745" i="1"/>
  <c r="I761" i="1"/>
  <c r="I715" i="1"/>
  <c r="I742" i="1"/>
  <c r="I696" i="1"/>
  <c r="I712" i="1"/>
  <c r="I673" i="1"/>
  <c r="I693" i="1"/>
  <c r="I651" i="1"/>
  <c r="I670" i="1"/>
  <c r="I628" i="1"/>
  <c r="I648" i="1"/>
  <c r="I608" i="1"/>
  <c r="I625" i="1"/>
  <c r="I587" i="1"/>
  <c r="I605" i="1"/>
  <c r="I568" i="1"/>
  <c r="I584" i="1"/>
  <c r="I549" i="1"/>
  <c r="I565" i="1"/>
  <c r="I528" i="1"/>
  <c r="I546" i="1"/>
  <c r="I505" i="1"/>
  <c r="I525" i="1"/>
  <c r="I482" i="1"/>
  <c r="I502" i="1"/>
  <c r="I457" i="1"/>
  <c r="I479" i="1"/>
  <c r="I68" i="1"/>
  <c r="G97" i="4" l="1"/>
  <c r="I945" i="1" l="1"/>
  <c r="I955" i="1"/>
  <c r="G154" i="4"/>
  <c r="I46" i="1" l="1"/>
  <c r="G63" i="4"/>
  <c r="I929" i="1" l="1"/>
  <c r="I965" i="1"/>
  <c r="G238" i="4" l="1"/>
  <c r="G237" i="4" s="1"/>
  <c r="G239" i="4"/>
  <c r="I735" i="1"/>
  <c r="I736" i="1"/>
  <c r="I737" i="1"/>
  <c r="I738" i="1"/>
  <c r="I902" i="1" l="1"/>
  <c r="I799" i="1"/>
  <c r="I730" i="1"/>
  <c r="I688" i="1"/>
  <c r="I643" i="1"/>
  <c r="I520" i="1"/>
  <c r="I497" i="1"/>
  <c r="I472" i="1"/>
  <c r="I109" i="1"/>
  <c r="I104" i="1" s="1"/>
  <c r="I94" i="1"/>
  <c r="I30" i="1"/>
  <c r="I26" i="1"/>
  <c r="G158" i="4" l="1"/>
  <c r="G232" i="4" l="1"/>
  <c r="G227" i="4" s="1"/>
  <c r="G180" i="4" l="1"/>
  <c r="G171" i="4"/>
  <c r="G170" i="4" s="1"/>
  <c r="G172" i="4"/>
  <c r="G173" i="4"/>
  <c r="G147" i="4" l="1"/>
  <c r="G144" i="4"/>
  <c r="G36" i="4"/>
  <c r="G32" i="4"/>
  <c r="C18" i="20"/>
  <c r="I410" i="1" l="1"/>
  <c r="I391" i="1"/>
  <c r="I390" i="1" s="1"/>
  <c r="I375" i="1"/>
  <c r="I359" i="1"/>
  <c r="I343" i="1"/>
  <c r="I327" i="1"/>
  <c r="I311" i="1"/>
  <c r="I295" i="1"/>
  <c r="I279" i="1"/>
  <c r="I263" i="1"/>
  <c r="I247" i="1"/>
  <c r="I231" i="1"/>
  <c r="I215" i="1"/>
  <c r="I205" i="1"/>
  <c r="I189" i="1"/>
  <c r="I149" i="1"/>
  <c r="I166" i="1"/>
  <c r="I183" i="1"/>
  <c r="G208" i="4" l="1"/>
  <c r="G184" i="4"/>
  <c r="G132" i="4"/>
  <c r="G131" i="4"/>
  <c r="G130" i="4"/>
  <c r="G114" i="4"/>
  <c r="G115" i="4"/>
  <c r="G91" i="4"/>
  <c r="G54" i="4"/>
  <c r="G47" i="4"/>
  <c r="G48" i="4"/>
  <c r="G24" i="4"/>
  <c r="I921" i="1"/>
  <c r="I899" i="1"/>
  <c r="I880" i="1"/>
  <c r="I860" i="1"/>
  <c r="I840" i="1"/>
  <c r="I820" i="1"/>
  <c r="I796" i="1"/>
  <c r="I776" i="1"/>
  <c r="I756" i="1"/>
  <c r="I727" i="1"/>
  <c r="I707" i="1"/>
  <c r="I685" i="1"/>
  <c r="I663" i="1"/>
  <c r="I640" i="1"/>
  <c r="I620" i="1"/>
  <c r="I598" i="1"/>
  <c r="I579" i="1"/>
  <c r="I560" i="1"/>
  <c r="I539" i="1"/>
  <c r="I517" i="1"/>
  <c r="I494" i="1"/>
  <c r="I469" i="1"/>
  <c r="D25" i="22" l="1"/>
  <c r="E13" i="20" l="1"/>
  <c r="D13" i="20"/>
  <c r="C13" i="20"/>
  <c r="D30" i="5" l="1"/>
  <c r="D32" i="5" s="1"/>
  <c r="I83" i="1" l="1"/>
  <c r="I67" i="1" l="1"/>
  <c r="G137" i="4" l="1"/>
  <c r="G129" i="4" s="1"/>
  <c r="G106" i="4"/>
  <c r="I936" i="1"/>
  <c r="I911" i="1" l="1"/>
  <c r="I889" i="1"/>
  <c r="I869" i="1"/>
  <c r="I849" i="1"/>
  <c r="I829" i="1"/>
  <c r="I810" i="1"/>
  <c r="I785" i="1"/>
  <c r="I765" i="1"/>
  <c r="I746" i="1"/>
  <c r="I716" i="1"/>
  <c r="I697" i="1"/>
  <c r="I674" i="1"/>
  <c r="I652" i="1"/>
  <c r="I629" i="1" l="1"/>
  <c r="I609" i="1"/>
  <c r="I588" i="1"/>
  <c r="I569" i="1"/>
  <c r="I550" i="1"/>
  <c r="I506" i="1"/>
  <c r="I76" i="1" l="1"/>
  <c r="G223" i="4" l="1"/>
  <c r="G217" i="4"/>
  <c r="G216" i="4"/>
  <c r="G215" i="4"/>
  <c r="G209" i="4"/>
  <c r="G194" i="4"/>
  <c r="G193" i="4" s="1"/>
  <c r="G185" i="4"/>
  <c r="G179" i="4"/>
  <c r="G157" i="4"/>
  <c r="G133" i="4"/>
  <c r="G120" i="4"/>
  <c r="G116" i="4"/>
  <c r="G90" i="4"/>
  <c r="G92" i="4"/>
  <c r="G82" i="4"/>
  <c r="G81" i="4" s="1"/>
  <c r="G53" i="4"/>
  <c r="G46" i="4"/>
  <c r="G23" i="4"/>
  <c r="G113" i="4" l="1"/>
  <c r="G112" i="4" s="1"/>
  <c r="G192" i="4"/>
  <c r="G31" i="4"/>
  <c r="G22" i="4" s="1"/>
  <c r="G45" i="4"/>
  <c r="G15" i="4" l="1"/>
  <c r="G258" i="4" s="1"/>
  <c r="G260" i="4" l="1"/>
  <c r="I448" i="1"/>
  <c r="I442" i="1"/>
  <c r="I441" i="1" l="1"/>
  <c r="I440" i="1" s="1"/>
  <c r="I937" i="1" l="1"/>
  <c r="I930" i="1"/>
  <c r="I979" i="1"/>
  <c r="I972" i="1"/>
  <c r="I917" i="1"/>
  <c r="I895" i="1"/>
  <c r="I876" i="1"/>
  <c r="I856" i="1"/>
  <c r="I836" i="1"/>
  <c r="I816" i="1"/>
  <c r="I792" i="1"/>
  <c r="I772" i="1"/>
  <c r="I752" i="1"/>
  <c r="I723" i="1"/>
  <c r="I703" i="1"/>
  <c r="I681" i="1"/>
  <c r="I659" i="1"/>
  <c r="I636" i="1"/>
  <c r="I616" i="1"/>
  <c r="I594" i="1"/>
  <c r="I575" i="1"/>
  <c r="I556" i="1"/>
  <c r="I535" i="1"/>
  <c r="I529" i="1"/>
  <c r="I513" i="1"/>
  <c r="I490" i="1"/>
  <c r="I483" i="1"/>
  <c r="I465" i="1"/>
  <c r="I458" i="1"/>
  <c r="I432" i="1"/>
  <c r="I426" i="1"/>
  <c r="I416" i="1"/>
  <c r="I397" i="1"/>
  <c r="I389" i="1" s="1"/>
  <c r="I381" i="1"/>
  <c r="I365" i="1"/>
  <c r="I358" i="1" s="1"/>
  <c r="I357" i="1" s="1"/>
  <c r="I349" i="1"/>
  <c r="I333" i="1"/>
  <c r="I317" i="1"/>
  <c r="I301" i="1"/>
  <c r="I285" i="1"/>
  <c r="I269" i="1"/>
  <c r="I253" i="1"/>
  <c r="I237" i="1"/>
  <c r="I221" i="1"/>
  <c r="I199" i="1"/>
  <c r="I172" i="1"/>
  <c r="I155" i="1"/>
  <c r="I140" i="1"/>
  <c r="I139" i="1" s="1"/>
  <c r="I132" i="1"/>
  <c r="I131" i="1" s="1"/>
  <c r="I124" i="1"/>
  <c r="I100" i="1"/>
  <c r="I39" i="1"/>
  <c r="I38" i="1" s="1"/>
  <c r="I19" i="1"/>
  <c r="I15" i="1"/>
  <c r="I14" i="1" s="1"/>
  <c r="I971" i="1" l="1"/>
  <c r="I93" i="1"/>
  <c r="I82" i="1" s="1"/>
  <c r="I182" i="1"/>
  <c r="I181" i="1" s="1"/>
  <c r="I165" i="1"/>
  <c r="I164" i="1" s="1"/>
  <c r="I198" i="1"/>
  <c r="I197" i="1" s="1"/>
  <c r="I214" i="1"/>
  <c r="I213" i="1" s="1"/>
  <c r="I148" i="1"/>
  <c r="I147" i="1" s="1"/>
  <c r="I944" i="1"/>
  <c r="I230" i="1"/>
  <c r="I229" i="1" s="1"/>
  <c r="I246" i="1"/>
  <c r="I245" i="1" s="1"/>
  <c r="I262" i="1"/>
  <c r="I261" i="1" s="1"/>
  <c r="I278" i="1"/>
  <c r="I277" i="1" s="1"/>
  <c r="I294" i="1"/>
  <c r="I293" i="1" s="1"/>
  <c r="I310" i="1"/>
  <c r="I309" i="1" s="1"/>
  <c r="I326" i="1"/>
  <c r="I325" i="1" s="1"/>
  <c r="I342" i="1"/>
  <c r="I341" i="1" s="1"/>
  <c r="I374" i="1"/>
  <c r="I373" i="1" s="1"/>
  <c r="I18" i="1"/>
  <c r="I13" i="1" s="1"/>
  <c r="I409" i="1"/>
  <c r="I408" i="1" s="1"/>
  <c r="I425" i="1"/>
  <c r="I424" i="1" s="1"/>
  <c r="I138" i="1"/>
  <c r="I146" i="1" l="1"/>
  <c r="I456" i="1"/>
  <c r="I145" i="1" l="1"/>
  <c r="I985" i="1" s="1"/>
  <c r="D20" i="5"/>
</calcChain>
</file>

<file path=xl/sharedStrings.xml><?xml version="1.0" encoding="utf-8"?>
<sst xmlns="http://schemas.openxmlformats.org/spreadsheetml/2006/main" count="5173" uniqueCount="541">
  <si>
    <t>Гл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</si>
  <si>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</si>
  <si>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</si>
  <si>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</si>
  <si>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</si>
  <si>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</si>
  <si>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</si>
  <si>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органа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</si>
  <si>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</si>
  <si>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</si>
  <si>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</si>
  <si>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Функционирование местной администрации</t>
  </si>
  <si>
    <t>Центральный аппарат</t>
  </si>
  <si>
    <t>Закупка товаров, работ и услуг для обеспечения муниципальных нужд</t>
  </si>
  <si>
    <t>Субвенции на осуществление переданных государственных полномочий РД по образованию и осуществлению деятельности административных комиссий</t>
  </si>
  <si>
    <t xml:space="preserve">Расходы на выплаты персоналу в целях обеспечения выполнения переданных функций </t>
  </si>
  <si>
    <t>Субвенции на осуществление переданных государственных полномочий РД по образованию и осуществлению деятельности  комиссий по делам несовершеннолетних и защите их прав</t>
  </si>
  <si>
    <t>Обеспечение деятельности финансового органа и контрольной счетной палаты</t>
  </si>
  <si>
    <t>Обеспечение деятельности контрольно-счетной палаты</t>
  </si>
  <si>
    <t>Другие общегосударственные вопросы</t>
  </si>
  <si>
    <t>АРХИВ</t>
  </si>
  <si>
    <t>Мероприятия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</si>
  <si>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</si>
  <si>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</si>
  <si>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</si>
  <si>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</si>
  <si>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</si>
  <si>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</si>
  <si>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</si>
  <si>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Субвенции на осуществление государственных полномочий РД по организации и осуществлению деятельности по опеке и попечительству</t>
  </si>
  <si>
    <t>Расходы на выплаты персоналу в целях обеспечения выполнения функций казенными учреждениями.</t>
  </si>
  <si>
    <t>СОЦИАЛЬНАЯ ПОЛИТИКА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</si>
  <si>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</si>
  <si>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</si>
  <si>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</si>
  <si>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Охрана семьи и детства</t>
  </si>
  <si>
    <t>Выплата ежемесячного пособия детям-сиротам, оставшимся без попечения родителей.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</si>
  <si>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</si>
  <si>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</si>
  <si>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</si>
  <si>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Мероприятия в области  физической культуры и спорта</t>
  </si>
  <si>
    <t>СРЕДСТВА МАССОВОЙ ИНФОРМАЦИИ</t>
  </si>
  <si>
    <t>Периодическая печать и издательства</t>
  </si>
  <si>
    <t>Предоставление субсидий бюджетным учреждениям</t>
  </si>
  <si>
    <t>ОБСЛУЖИВАНИЕ ГОСУДАРСТВЕННОГО И МУНИЦИПАЛЬНОГО ДОЛГА</t>
  </si>
  <si>
    <t>Обслуживание муниципального долга</t>
  </si>
  <si>
    <t>Процентные платежи по государственному долгу</t>
  </si>
  <si>
    <t>Иные выплаты персоналу учреждений, за исключением фонда оплаты труда</t>
  </si>
  <si>
    <t>Уплата налогов, сборов и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</si>
  <si>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</si>
  <si>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</si>
  <si>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Управление сельского хозяйства</t>
  </si>
  <si>
    <t>Дошкольное образование</t>
  </si>
  <si>
    <t>МКДОУ «Детский сад №1 с Сергокала</t>
  </si>
  <si>
    <t xml:space="preserve">Расходы на обеспечение деятельности (оказание услуг) дошкольных образовательных учреждений </t>
  </si>
  <si>
    <t>Обеспечение гос-х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</t>
  </si>
  <si>
    <t>Расходы на выплаты персоналу в целях обеспечения выполнения функций казенными учреждениями</t>
  </si>
  <si>
    <t>Компенсации части родительской платы на содержание ребенка в дошкольном учреждении</t>
  </si>
  <si>
    <t>МКДОУ «Детский сад №2 с Сергокала</t>
  </si>
  <si>
    <t>Расходы на обеспечение деятельности (оказание услуг) дошкольных образовательных учреждений</t>
  </si>
  <si>
    <t>МКДОУ «Детский сад №3 с Сергокала</t>
  </si>
  <si>
    <t>КУЛЬТУРА</t>
  </si>
  <si>
    <t>Дворцы и дома культуры, другие учреждения культуры</t>
  </si>
  <si>
    <t>Общее образование</t>
  </si>
  <si>
    <t>Обеспечение государственных гарантий реализации прав на получение общедоступного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средств обучения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</si>
  <si>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</si>
  <si>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</si>
  <si>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ИТОГО РАСХОДОВ</t>
  </si>
  <si>
    <t>Дотация</t>
  </si>
  <si>
    <t>Субвенции на осуществление первичного воинского учета на территориях, где отсутствуют военные комиссариаты</t>
  </si>
  <si>
    <t>ВСЕГО РАСХОДОВ</t>
  </si>
  <si>
    <t>007</t>
  </si>
  <si>
    <t>008</t>
  </si>
  <si>
    <t>04</t>
  </si>
  <si>
    <t>05</t>
  </si>
  <si>
    <t>07</t>
  </si>
  <si>
    <t>01</t>
  </si>
  <si>
    <t>009</t>
  </si>
  <si>
    <t>010</t>
  </si>
  <si>
    <t>011</t>
  </si>
  <si>
    <t>111</t>
  </si>
  <si>
    <t>МКДОУ «Детский сад №4 с Сергокала</t>
  </si>
  <si>
    <t>013</t>
  </si>
  <si>
    <t>МКДОУ «Детский сад с Кадыркент"</t>
  </si>
  <si>
    <t>014</t>
  </si>
  <si>
    <t>МКДОУ «Детский сад с Мюрего"</t>
  </si>
  <si>
    <t>016</t>
  </si>
  <si>
    <t>МКДОУ «Детский сад  "Теремок"с Н-Мугри"</t>
  </si>
  <si>
    <t>017</t>
  </si>
  <si>
    <t>МКДОУ «Детский сад с Ванашимахи"</t>
  </si>
  <si>
    <t>018</t>
  </si>
  <si>
    <t>МКДОУ «Детский сад с Дегва"</t>
  </si>
  <si>
    <t>019</t>
  </si>
  <si>
    <t>МКДОУ «Урахинский детский сад общеразвивающего вида"</t>
  </si>
  <si>
    <t>023</t>
  </si>
  <si>
    <t>024</t>
  </si>
  <si>
    <t>МКДОУ «Детский сад с Бурдеки"</t>
  </si>
  <si>
    <t>МКДОУ «Детский сад с Н-Махарги"</t>
  </si>
  <si>
    <t>025</t>
  </si>
  <si>
    <t>МКДОУ «Детский сад с Кичигамри"</t>
  </si>
  <si>
    <t>026</t>
  </si>
  <si>
    <t>МКДОУ «Детский сад с Миглакаси"</t>
  </si>
  <si>
    <t>027</t>
  </si>
  <si>
    <t>МКДОУ «Детский сад с Аялизимахи"</t>
  </si>
  <si>
    <t>028</t>
  </si>
  <si>
    <t>МКДОУ «Детский сад с Краснопартизанск"</t>
  </si>
  <si>
    <t>029</t>
  </si>
  <si>
    <t>МКДОУ «Детский сад с Маммаул"</t>
  </si>
  <si>
    <t>030</t>
  </si>
  <si>
    <t>МКДОУ «Детский сад Олимпийский"</t>
  </si>
  <si>
    <t>031</t>
  </si>
  <si>
    <t>03</t>
  </si>
  <si>
    <t>09</t>
  </si>
  <si>
    <t>004</t>
  </si>
  <si>
    <t>06</t>
  </si>
  <si>
    <t>Отдел по финансам и налоговым вопросам Администрации МР "Сергокалинский район"</t>
  </si>
  <si>
    <t>001</t>
  </si>
  <si>
    <t>02</t>
  </si>
  <si>
    <t xml:space="preserve">Наименование главного распорядителя </t>
  </si>
  <si>
    <t>033</t>
  </si>
  <si>
    <t>850</t>
  </si>
  <si>
    <t>244</t>
  </si>
  <si>
    <t>112</t>
  </si>
  <si>
    <t>034</t>
  </si>
  <si>
    <t>МКОУ "Лицей Мюрего"</t>
  </si>
  <si>
    <t>035</t>
  </si>
  <si>
    <t>МКОУ "Новомугринская СОШ"</t>
  </si>
  <si>
    <t>036</t>
  </si>
  <si>
    <t>МКОУ "Ванашимахинская СОШ им. С.Омарова"</t>
  </si>
  <si>
    <t>037</t>
  </si>
  <si>
    <t>МКОУ "Дегвинская СОШ"</t>
  </si>
  <si>
    <t>038</t>
  </si>
  <si>
    <t>МКОУ "Аймаумахинская СОШ"</t>
  </si>
  <si>
    <t>039</t>
  </si>
  <si>
    <t>МКОУ "Урахинская СОШ им. А. Тахо-Годи"</t>
  </si>
  <si>
    <t>040</t>
  </si>
  <si>
    <t>МКОУ "Н-Мулебкинская СОШ"</t>
  </si>
  <si>
    <t>041</t>
  </si>
  <si>
    <t>МКОУ "Цурмахинская начальная общеобразовательная школа"</t>
  </si>
  <si>
    <t>070</t>
  </si>
  <si>
    <t>МКОУ "Бурхимахинская СОШ"</t>
  </si>
  <si>
    <t>072</t>
  </si>
  <si>
    <t>МКОУ "Канасирагинская СОШ"</t>
  </si>
  <si>
    <t>073</t>
  </si>
  <si>
    <t>МКОУ "Мургукская СОШ"</t>
  </si>
  <si>
    <t>078</t>
  </si>
  <si>
    <t>МКОУ "Бурдекинская СОШ"</t>
  </si>
  <si>
    <t>079</t>
  </si>
  <si>
    <t>МКОУ "Н-Махаргинская средняя образовательная школа им. Сулейманова Х.Г."</t>
  </si>
  <si>
    <t>080</t>
  </si>
  <si>
    <t>МКОУ "Кичигамринская СОШ"</t>
  </si>
  <si>
    <t>083</t>
  </si>
  <si>
    <t>МКОУ "Балтамахинская СОШ"</t>
  </si>
  <si>
    <t>085</t>
  </si>
  <si>
    <t>МКОУ "Миглакасимахинская СОШ"</t>
  </si>
  <si>
    <t>086</t>
  </si>
  <si>
    <t>МКОУ "Маммаульская СОШ"</t>
  </si>
  <si>
    <t>087</t>
  </si>
  <si>
    <t>МКОУ "Аялизимахинская СОШ"</t>
  </si>
  <si>
    <t>088</t>
  </si>
  <si>
    <t>МКОУ "Кадиркентская СОШ"</t>
  </si>
  <si>
    <t>090</t>
  </si>
  <si>
    <t>МКОУ "Краснопартизанская СОШ"</t>
  </si>
  <si>
    <t>МКУДОД "Детско-юнощеская спортивная школа с Сергокала"</t>
  </si>
  <si>
    <t>093</t>
  </si>
  <si>
    <t>094</t>
  </si>
  <si>
    <t>097</t>
  </si>
  <si>
    <t>МКУДОД "ДЮСШ с Мюрего"</t>
  </si>
  <si>
    <t>098</t>
  </si>
  <si>
    <t>МКУДО  ДОД "ДШИ с Сергокала"</t>
  </si>
  <si>
    <t>101</t>
  </si>
  <si>
    <t>МКУ "Управление образования"</t>
  </si>
  <si>
    <t>08</t>
  </si>
  <si>
    <t>102</t>
  </si>
  <si>
    <t>МКУ "ЦБС"</t>
  </si>
  <si>
    <t>104</t>
  </si>
  <si>
    <t>МКУ "МЦБ"</t>
  </si>
  <si>
    <t>105</t>
  </si>
  <si>
    <t>000</t>
  </si>
  <si>
    <t>к  решению  Собрания депутатов</t>
  </si>
  <si>
    <t>МР «Сергокалинский район»</t>
  </si>
  <si>
    <t>Распределение</t>
  </si>
  <si>
    <t>(тыс. руб.)</t>
  </si>
  <si>
    <t>Наименование</t>
  </si>
  <si>
    <t>показателя</t>
  </si>
  <si>
    <t>Функционирование высшего должностного лица муниципального образования</t>
  </si>
  <si>
    <t>Обеспечение функционирования Главы муниципального образования.</t>
  </si>
  <si>
    <t>88 2</t>
  </si>
  <si>
    <t>Финансовое обеспечение выполнения функций муниципальных органов</t>
  </si>
  <si>
    <t>88 2 00 20000</t>
  </si>
  <si>
    <t xml:space="preserve">Обеспечение деятельности администрации </t>
  </si>
  <si>
    <t>88 3</t>
  </si>
  <si>
    <t>88 3 00 20000</t>
  </si>
  <si>
    <t>Расходы на выплаты персоналу в целях обеспечения выполнения функций муниципальными органами.</t>
  </si>
  <si>
    <t>Реализация функций органов государственной власти Республики Дагестан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</si>
  <si>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</si>
  <si>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99 8 00 77710</t>
  </si>
  <si>
    <t>99 8 00 77720</t>
  </si>
  <si>
    <t>Обеспечение деятельности финансового органа и органа финансового надзора</t>
  </si>
  <si>
    <t>Председатель контрольно счетной палаты.</t>
  </si>
  <si>
    <t>93 7</t>
  </si>
  <si>
    <t>93 7 00 20000</t>
  </si>
  <si>
    <t>Обеспечение деятельности финансового органа</t>
  </si>
  <si>
    <t>Реализация функций органов местного самоуправления</t>
  </si>
  <si>
    <t xml:space="preserve">99 8 </t>
  </si>
  <si>
    <t>99 8 00 20000</t>
  </si>
  <si>
    <t>Иные выплаты персоналу муниципальных органов</t>
  </si>
  <si>
    <t>Закупка товаров, работ и услуг для обеспечения муниципальных нужд.</t>
  </si>
  <si>
    <t>99 8 00 77730</t>
  </si>
  <si>
    <t>07 4 01 20000</t>
  </si>
  <si>
    <t>Расходы на обеспечение деятельности (оказание услуг) учреждений в области сельского хозяйства</t>
  </si>
  <si>
    <t>14 1 02 11000</t>
  </si>
  <si>
    <t>16 4 01 15200</t>
  </si>
  <si>
    <t>Государственная программа Республики Дагестан «Развитие образования в Республике Дагестан на 2015-2020 годы»</t>
  </si>
  <si>
    <t>Подпрограмма «Развитие дошкольного образования детей»</t>
  </si>
  <si>
    <t>19 1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</si>
  <si>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</si>
  <si>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19 1 01 06590</t>
  </si>
  <si>
    <t>Финансовое обеспечение выполнения функций казенных учреждений дошкольного образования</t>
  </si>
  <si>
    <t>19 1 01 01590</t>
  </si>
  <si>
    <t>Подпрограмма «Развитие общего образования детей»</t>
  </si>
  <si>
    <t>19 2</t>
  </si>
  <si>
    <t>Основное мероприятие «Развитие образования в общеобразовательных учреждениях»</t>
  </si>
  <si>
    <t>19 2 02</t>
  </si>
  <si>
    <t>Обеспечение государственных гарантий реализации прав на получение общедоступного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</si>
  <si>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19 2 02 06590</t>
  </si>
  <si>
    <t>19 2 02 02590</t>
  </si>
  <si>
    <t>Закупка товаров, работ и услуг для обеспечения государственных (муниципальных) нужд</t>
  </si>
  <si>
    <t>19 3 06 06590</t>
  </si>
  <si>
    <t>Финансовое обеспечение выполнения функций  учреждений</t>
  </si>
  <si>
    <t>Расходы на выплаты персоналу в целях обеспечения выполнения функций  казенными учреждениями.</t>
  </si>
  <si>
    <t>Мероприятия в сфере молодежной политики</t>
  </si>
  <si>
    <t>33 1 01 99000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</si>
  <si>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</si>
  <si>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</si>
  <si>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Отдел образования</t>
  </si>
  <si>
    <t>19 2 11 10590</t>
  </si>
  <si>
    <t>Финансовое обеспечение выполнения функций учреждений</t>
  </si>
  <si>
    <t>КУЛЬТУРА и КИНЕМАТОГРАФИЯ</t>
  </si>
  <si>
    <t>20 2 01 00590</t>
  </si>
  <si>
    <t>Библиотеки</t>
  </si>
  <si>
    <t>20 2 05 00590</t>
  </si>
  <si>
    <t>Другие вопросы в области культуры и кинематографии</t>
  </si>
  <si>
    <t>Прочие учреждения культуры</t>
  </si>
  <si>
    <t>20 3 01 20000</t>
  </si>
  <si>
    <t>МЦБ</t>
  </si>
  <si>
    <t>Ежемесячная доплата к пенсиям лицам, замещавшим муниципальные должности.</t>
  </si>
  <si>
    <t>22 1 07 28960</t>
  </si>
  <si>
    <t>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</si>
  <si>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>24 6 01 20000</t>
  </si>
  <si>
    <t>25 2 02 00190</t>
  </si>
  <si>
    <t>Предоставление субсидий бюджетным, учреждениям/</t>
  </si>
  <si>
    <t>Обслуживание государственного внутреннего и муниципального долга</t>
  </si>
  <si>
    <t>Основное мероприятие «Обслуживание государственного внутреннего долга»</t>
  </si>
  <si>
    <t>26 1 02</t>
  </si>
  <si>
    <t>26 1 02 27880</t>
  </si>
  <si>
    <t>Обслуживание государственного (муниципального) долга</t>
  </si>
  <si>
    <t>99 8 00 51180</t>
  </si>
  <si>
    <t>10</t>
  </si>
  <si>
    <t>МКДЦ</t>
  </si>
  <si>
    <t>Cумма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</si>
  <si>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</t>
  </si>
  <si>
    <t>несовершеннолетних и защите их прав</t>
  </si>
  <si>
    <t>Единовременные денежные пособия гражданам взявшим под опеку детей из организаций для детей сирот</t>
  </si>
  <si>
    <t>к решению Собрания депутатов</t>
  </si>
  <si>
    <t>Бюджет</t>
  </si>
  <si>
    <t>(тыс. рублей)</t>
  </si>
  <si>
    <t>КОД  БЮДЖЕТНОЙ КЛАССИФИКАЦИИ РОССИЙСКОЙ ФЕДЕРАЦИИ</t>
  </si>
  <si>
    <t>НАИМЕНОВАНИЕ   ДОХОДОВ</t>
  </si>
  <si>
    <t>СУММА</t>
  </si>
  <si>
    <t>Доходы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</si>
  <si>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</si>
  <si>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</si>
  <si>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</si>
  <si>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</si>
  <si>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</si>
  <si>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1 05 01000 00 0000 110</t>
  </si>
  <si>
    <t>УСН</t>
  </si>
  <si>
    <t>1 08 00000 00 0000 000</t>
  </si>
  <si>
    <t>Государственная пошлина</t>
  </si>
  <si>
    <t>1 17 00000 00 0000 000</t>
  </si>
  <si>
    <t>Неналоговые доходы и прочие</t>
  </si>
  <si>
    <t>1 03 02000 01 0000 110</t>
  </si>
  <si>
    <t>Акцизы</t>
  </si>
  <si>
    <t>ИТОГО Собственных доходов</t>
  </si>
  <si>
    <t>Субвенция</t>
  </si>
  <si>
    <t>ВСЕГО финансовая помощь</t>
  </si>
  <si>
    <t>ВСЕГО ДОХОДОВ</t>
  </si>
  <si>
    <t>к решению Собрания          депутатов</t>
  </si>
  <si>
    <t>№ п/п</t>
  </si>
  <si>
    <t>Наименование поселений</t>
  </si>
  <si>
    <t>Адм. МО с Сергокала</t>
  </si>
  <si>
    <t>Адм. МО с Мюрего</t>
  </si>
  <si>
    <t>Адм. МО с Н- Мугри</t>
  </si>
  <si>
    <t>Адм. МО с Ванашимахи</t>
  </si>
  <si>
    <t>Адм МО с Дегва</t>
  </si>
  <si>
    <t>Адм. МО с Аймаумахи</t>
  </si>
  <si>
    <t>Адм. МО с Урахи</t>
  </si>
  <si>
    <t>Адм. МО с Н-Мулебки</t>
  </si>
  <si>
    <t>Адм. МО с Канасираги</t>
  </si>
  <si>
    <t>Адм. МО с Мургук</t>
  </si>
  <si>
    <t>Адм. МО с Бурдеки</t>
  </si>
  <si>
    <t>Адм. МО с Кичигамри</t>
  </si>
  <si>
    <t>Адм. МО с Миглакаси</t>
  </si>
  <si>
    <t>Адм. МО с Маммаул</t>
  </si>
  <si>
    <t>Адм. МО с Аялизимахи</t>
  </si>
  <si>
    <t>ВСЕГО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</si>
  <si>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</si>
  <si>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муниципальных районов</t>
  </si>
  <si>
    <t>Резервный фонд</t>
  </si>
  <si>
    <t>22 5 00 R0820</t>
  </si>
  <si>
    <t>Дорожное хозяйство</t>
  </si>
  <si>
    <t>Межбюджетные трансферты</t>
  </si>
  <si>
    <t>НАЦИОНАЛЬНАЯ ОБОРОНА</t>
  </si>
  <si>
    <t>Мобилизационная и вневойсковая подготовка</t>
  </si>
  <si>
    <t>Благоустройство</t>
  </si>
  <si>
    <t>15 3 00 22260</t>
  </si>
  <si>
    <t>Иные выплаты персоналу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</si>
  <si>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</si>
  <si>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</si>
  <si>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</si>
  <si>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14</t>
  </si>
  <si>
    <t>1910106590</t>
  </si>
  <si>
    <t>Приложение №16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</si>
  <si>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№7</t>
    </r>
  </si>
  <si>
    <t>11</t>
  </si>
  <si>
    <t>99 9 00 20690</t>
  </si>
  <si>
    <t>Резервные средства</t>
  </si>
  <si>
    <t>Администрация МР "Сергокалинский район"</t>
  </si>
  <si>
    <t>Основное мероприятие "Противодействия коррупции в МР "Сергокалинский район"</t>
  </si>
  <si>
    <t>Финансовое обеспечение выполнения функций государственных органов и учреждений</t>
  </si>
  <si>
    <t>13</t>
  </si>
  <si>
    <t>42 0 01 99900</t>
  </si>
  <si>
    <t>42 0 01</t>
  </si>
  <si>
    <t>Приложение №18</t>
  </si>
  <si>
    <t>Дотации бюджетам муниципальных районов на выравнивание бюджетной обеспеченности</t>
  </si>
  <si>
    <t>Иные межбюджетные трансферты</t>
  </si>
  <si>
    <t>Закупка товаров, работ, услуг в целях капитального ремонта государственного (муниципального) имущества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</si>
  <si>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по дорожному фонду</t>
  </si>
  <si>
    <t>МКОУ "СОШ №1"</t>
  </si>
  <si>
    <t>МКОУ "СОШ №2"</t>
  </si>
  <si>
    <t>26 1 01 60020</t>
  </si>
  <si>
    <t>2 02 25555 05 0000 150</t>
  </si>
  <si>
    <t>2 02 25519 05 0000 150</t>
  </si>
  <si>
    <t>2 02 15001 05 0000 150</t>
  </si>
  <si>
    <t>2 02 20041 05 0000 150</t>
  </si>
  <si>
    <t>2 02 29999 05 0000 150</t>
  </si>
  <si>
    <t>2 02 40014 05 0000 150</t>
  </si>
  <si>
    <t>22500R0820</t>
  </si>
  <si>
    <t>2 02 30000 00 0000 150</t>
  </si>
  <si>
    <t>На прочие мероприятия администрации</t>
  </si>
  <si>
    <t>Другие вопросы в области национальной экономики</t>
  </si>
  <si>
    <t>12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</si>
  <si>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</si>
  <si>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Формирование современной городской среды</t>
  </si>
  <si>
    <t>460F255550</t>
  </si>
  <si>
    <t>20209R5194</t>
  </si>
  <si>
    <t>Государственная программа МР "Сергокалинский район" о противодействии коррупции в МР "Сергокалинский район" на 2020 год</t>
  </si>
  <si>
    <t>МКДОУ «Детский сад c.Мургук"</t>
  </si>
  <si>
    <t>Расходы на выплаты персоналу в целях обеспечения выполнения функций МО</t>
  </si>
  <si>
    <t>Взносы по обязательному социальному страхованию на выплаты по оплате труда работников и иные выплаты</t>
  </si>
  <si>
    <t>Взносы по обязательному социальному страхованию на выплаты по оплате труда</t>
  </si>
  <si>
    <t>9 98 00 40002</t>
  </si>
  <si>
    <t>46 0 F2 55550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</si>
  <si>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№1</t>
    </r>
  </si>
  <si>
    <t>119</t>
  </si>
  <si>
    <t xml:space="preserve">25 2 02 00190 </t>
  </si>
  <si>
    <t>МБУ "ЦБ"</t>
  </si>
  <si>
    <t>109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</si>
  <si>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</si>
  <si>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</si>
  <si>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</si>
  <si>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2023 год</t>
  </si>
  <si>
    <t>99 9 60 06000</t>
  </si>
  <si>
    <t>Субсидии ДДТ</t>
  </si>
  <si>
    <t>Муниципальная программа успех каждого ребенка</t>
  </si>
  <si>
    <t>Субсидии БУ ДДТ</t>
  </si>
  <si>
    <t>Бесплатное двухразовое питание обучающихся с ОВЗ, в том числе детей инвалидов</t>
  </si>
  <si>
    <t>321</t>
  </si>
  <si>
    <t>Патент</t>
  </si>
  <si>
    <t>247</t>
  </si>
  <si>
    <t>М Е Р О П Р И Я Т И Я</t>
  </si>
  <si>
    <t>Источники формирования</t>
  </si>
  <si>
    <t>В том числе:</t>
  </si>
  <si>
    <t>Республиканский бюджет</t>
  </si>
  <si>
    <t>Местный бюджет</t>
  </si>
  <si>
    <t>Доходная часть, всего:</t>
  </si>
  <si>
    <t>в том числе:</t>
  </si>
  <si>
    <t>Акцизы по подакцизным товарам (продукции), производимым на территории Республики Дагестан</t>
  </si>
  <si>
    <t>Собственные доходы МР "Сергокалинский район"</t>
  </si>
  <si>
    <t>Расходная часть, всего:</t>
  </si>
  <si>
    <t>Капитальный ремонт внутрисельских дорог в с.Сергокала Сергокалинского района Республики Дагестан</t>
  </si>
  <si>
    <t xml:space="preserve">МЕЖБЮДЖЕТНЫЕ ТРАНСФЕРТЫ </t>
  </si>
  <si>
    <t>Дотации на выравнивание бюджетной обеспеченности</t>
  </si>
  <si>
    <t>Закупка энергетических ресурсов</t>
  </si>
  <si>
    <t>280</t>
  </si>
  <si>
    <t>140</t>
  </si>
  <si>
    <t xml:space="preserve">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</si>
  <si>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19 2 02 R3030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</si>
  <si>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</si>
  <si>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19202R3040</t>
  </si>
  <si>
    <t>19202R3030</t>
  </si>
  <si>
    <r>
      <t xml:space="preserve">                                        </t>
    </r>
    <r>
      <rPr>
        <b/>
        <i/>
        <sz val="12"/>
        <color theme="1"/>
        <rFont val="Times New Roman"/>
        <family val="1"/>
        <charset val="204"/>
      </rPr>
      <t>Приложение №9</t>
    </r>
  </si>
  <si>
    <t>Приложение №22</t>
  </si>
  <si>
    <t>МО «Сергокалинский район» по доходам на 2023 год</t>
  </si>
  <si>
    <t>расходов местного бюджета по ведомственной  классификации расходов районного бюджета Сергокалинского района на 2023 год</t>
  </si>
  <si>
    <t>расходов местного бюджета по разделам, подразделам, целевым статьям расходов, видам расходов функциональной классификации расходов Российской Федерации на 2023 год</t>
  </si>
  <si>
    <t>по поддержке дорожного хозяйства МО "Сергокалинский район на 2023 год</t>
  </si>
  <si>
    <t>Субсидии бюджетам муниципальных районов на реализацию мероприятий по модернизации школьных систем образования</t>
  </si>
  <si>
    <t>2 02 25750 05 0000 150</t>
  </si>
  <si>
    <t>Субсидии бюджетам муниципальных районов на поддержку отрасли культуры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</si>
  <si>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нового строительства и реконструкции</t>
  </si>
  <si>
    <t>2 02 27227 05 0000 150</t>
  </si>
  <si>
    <t>Cубсидии на ремонт и содержание автомобильных дорог</t>
  </si>
  <si>
    <t>15 3 00 20760</t>
  </si>
  <si>
    <t>Муниципальная программа "Организация отдыха и оздоровления детей</t>
  </si>
  <si>
    <t>Основные мероприятия "Оздоровительные -образовательные лагеря"</t>
  </si>
  <si>
    <t>19 7</t>
  </si>
  <si>
    <t>На обеспечение деятельности советников директора по воспитанию и взаимодействию с ДОО</t>
  </si>
  <si>
    <t>19 2 ЕВ 5179F</t>
  </si>
  <si>
    <t>19 2 EB 5179F</t>
  </si>
  <si>
    <t>22 3 07 81520</t>
  </si>
  <si>
    <t>6800</t>
  </si>
  <si>
    <t>2053</t>
  </si>
  <si>
    <t>185</t>
  </si>
  <si>
    <t>4321</t>
  </si>
  <si>
    <t>1304</t>
  </si>
  <si>
    <t>78</t>
  </si>
  <si>
    <t>192ЕВ5179F</t>
  </si>
  <si>
    <t>Субсидия из Республиканского бюджета на поддержку дорожной деятельности МО "Сергокалинский район" в 2023 году</t>
  </si>
  <si>
    <t>Капитальный ремонт внутрисельских дорог в с.Аялизимахи Сергокалинского района Республики Дагестан</t>
  </si>
  <si>
    <t>Капитальный ремонт внутрисельских дорог в с.Урахи Сергокалинского района Республики Дагестан</t>
  </si>
  <si>
    <t>Единовременные  пособие гражданам, усыновившим взявшим под опеку в приемную семью ребенка из числа детей сирот</t>
  </si>
  <si>
    <t>22 3 07 81530</t>
  </si>
  <si>
    <t>22 5 00 40820</t>
  </si>
  <si>
    <t>22 5</t>
  </si>
  <si>
    <t>Модернизация библиотек в части комплектования книжного фонда</t>
  </si>
  <si>
    <t>Капитальные вложения в объекты муниципальной собственности в рамках государственной инветиционной программы (Дом Культура в с.Сергокала)</t>
  </si>
  <si>
    <t>20 2 02 4112R</t>
  </si>
  <si>
    <t>Бюджетные инвестиции в объекты капитального строительства муниципальной собственности</t>
  </si>
  <si>
    <t>20 2 09 R4670</t>
  </si>
  <si>
    <t>На обеспечение и укрепление материально-технической базы Дома культуры</t>
  </si>
  <si>
    <t>Модернизация школьных систем образования</t>
  </si>
  <si>
    <t>19202R7500</t>
  </si>
  <si>
    <t>2239</t>
  </si>
  <si>
    <t>676,2</t>
  </si>
  <si>
    <t>556</t>
  </si>
  <si>
    <t>478</t>
  </si>
  <si>
    <t>1495</t>
  </si>
  <si>
    <t>451,5</t>
  </si>
  <si>
    <t>300</t>
  </si>
  <si>
    <t>32</t>
  </si>
  <si>
    <t>1555</t>
  </si>
  <si>
    <t>192EB5179F</t>
  </si>
  <si>
    <t>Спорт высших достижений</t>
  </si>
  <si>
    <t>Средства передаваемые из бюджетов СП в бюджет муниципального района на выполнение переданных полномочий по культуре</t>
  </si>
  <si>
    <t>Подпрограмма «Автомобильные дороги»</t>
  </si>
  <si>
    <t>15 3</t>
  </si>
  <si>
    <t>Реализация мероприятий подпрограммы «Автомобильные дороги»</t>
  </si>
  <si>
    <t>Подпрограмма «Культура и искусство»</t>
  </si>
  <si>
    <t>20 2</t>
  </si>
  <si>
    <t>20 2 09</t>
  </si>
  <si>
    <t>Распределение бюджетных ассигнований</t>
  </si>
  <si>
    <t>на реализацию муниципальных программ  на 2023 год</t>
  </si>
  <si>
    <t>ЦС</t>
  </si>
  <si>
    <t>Муниципальная программа "Формирование комфортной городской среды"</t>
  </si>
  <si>
    <t>Федеральный проект "Формирование комфортной городской среды"</t>
  </si>
  <si>
    <t>46 0 F2</t>
  </si>
  <si>
    <t>Муниципальная программа  «Развитие культуры"</t>
  </si>
  <si>
    <t>Муниципальная программа  «Развитие территориальных автомобильных дорог местного значения »</t>
  </si>
  <si>
    <t>Основное мероприятие «Поддержка мероприятий  муниципальных учреждений в сфере культуры»</t>
  </si>
  <si>
    <t>Обеспечение развития и укрепления материально-технической базы муниципальных домов культуры</t>
  </si>
  <si>
    <t>Муниципальная программа "Формирование современной городской среды"</t>
  </si>
  <si>
    <t>22 3 01 71540</t>
  </si>
  <si>
    <t>19202И2590</t>
  </si>
  <si>
    <t>19 2 02 И2590</t>
  </si>
  <si>
    <t xml:space="preserve">№  от 30.03.2023 года </t>
  </si>
  <si>
    <t>Развитие ГГС</t>
  </si>
  <si>
    <t>01 0 01 99590</t>
  </si>
  <si>
    <t>0100199590</t>
  </si>
  <si>
    <t>Резервный фонд ПРД</t>
  </si>
  <si>
    <t>Денежное поощрение лучшим работникам культуры</t>
  </si>
  <si>
    <t>20 2 А2 55192</t>
  </si>
  <si>
    <t>Лучший работник в сфере библиотечного дела</t>
  </si>
  <si>
    <t>202А255192</t>
  </si>
  <si>
    <t>20209R4670</t>
  </si>
  <si>
    <t>Лучший работник сельского КДЦ</t>
  </si>
  <si>
    <t>Резервный фонд ПРД (остатки 2022г)</t>
  </si>
  <si>
    <t>Распределение межбюджетных трансфертов , передаваемые бюджетам поселений на осуществление части полномочий по решению вопросов местного значения в соответствии с заключенными соглашениями на 2023 год</t>
  </si>
  <si>
    <t xml:space="preserve">№ от 30.03.2023 года </t>
  </si>
  <si>
    <t>2551,4</t>
  </si>
  <si>
    <t>1230,4</t>
  </si>
  <si>
    <t>ИТОГО</t>
  </si>
  <si>
    <t>Приложение №2</t>
  </si>
  <si>
    <t>ИСТОЧНИКИ ФИНАНСИРОВАНИЯ ДЕФИЦИТА</t>
  </si>
  <si>
    <t>РАЙОННОГО БЮДЖЕТА СЕРГОКАЛИНСКОГО РАЙОНА</t>
  </si>
  <si>
    <t xml:space="preserve">                                                                                                      (тыс. рублей)</t>
  </si>
  <si>
    <t>ИСТОЧНИКИ ВНУТРЕННЕГО ФИНАНСИРОВАНИЯ ДЕФИЦИТА БЮДЖЕТА</t>
  </si>
  <si>
    <t>возврат неиспользованных остатков. Субсидии на софинансирование капвложений в объекты муниципальной собственности (Стр-во Дома Культуры с.Сергокала)</t>
  </si>
  <si>
    <t>Погащение бюджетами субъектов  Российской Федерации  кредитов от других бюджетов бюджетной системы  Российской Федерации в валюте  Российской Федерации</t>
  </si>
  <si>
    <t xml:space="preserve"> НА 2023 ГОД</t>
  </si>
  <si>
    <t>Изменение остатков средств на счете районного бюджета на 01.01.2023г.</t>
  </si>
  <si>
    <t>в том числе ; остатки на 01.01.2023г</t>
  </si>
  <si>
    <t>возврат неиспользованных остатков. Субсидии на развитие ГГС</t>
  </si>
  <si>
    <t xml:space="preserve">"Другие вопросы в области национальной безопасности и правоохранительной деятельности" </t>
  </si>
  <si>
    <t>Закупка товаров, работ и услуг для обеспечения муниципальных нужд.(на приобретение автономных дымовых пожарных извещателей в домах малоимущих семей</t>
  </si>
  <si>
    <t>Остатки бюджетных средств на 01.01.2023г</t>
  </si>
  <si>
    <t>Программа комплексного развития транспортной инфраструктуры:</t>
  </si>
  <si>
    <t>Админ Миглакасимахи</t>
  </si>
  <si>
    <t>Админ Бурдеки</t>
  </si>
  <si>
    <t>Админ Н-Мугри</t>
  </si>
  <si>
    <t>Админ Мургук</t>
  </si>
  <si>
    <t>Админ Канасираги</t>
  </si>
  <si>
    <t>Админ Кичигамри</t>
  </si>
  <si>
    <t>Админ Маммаул</t>
  </si>
  <si>
    <t>Администрация МР "Сергокалинский район" КСОДД</t>
  </si>
  <si>
    <t>Админ СП "Сергокалинский" ПЗЗ</t>
  </si>
  <si>
    <t xml:space="preserve">Админ СП "Сергокала" </t>
  </si>
  <si>
    <t>Админ СП "Мюрего"</t>
  </si>
  <si>
    <t>Админ СП "Н-Мугри"</t>
  </si>
  <si>
    <t>Админ СП "Ванашимахи"</t>
  </si>
  <si>
    <t>Админ СП "Дегва"</t>
  </si>
  <si>
    <t>Админ СП "Аймаумахи"</t>
  </si>
  <si>
    <t>Админ СП "Урахи"</t>
  </si>
  <si>
    <t>Админ СП "Н-Мулебки"</t>
  </si>
  <si>
    <t>Админ СП "К-Сираги"</t>
  </si>
  <si>
    <t>Админ СП "Мургук"</t>
  </si>
  <si>
    <t>Админ СП "Бурдеки"</t>
  </si>
  <si>
    <t>Админ СП "К-Гамри"</t>
  </si>
  <si>
    <t>Админ СП "Миглакаси"</t>
  </si>
  <si>
    <t>Админ СП "Аялизи"</t>
  </si>
  <si>
    <t>На содержание дорог в зимний период, в том числе:</t>
  </si>
  <si>
    <t>Админ СП "Маммаул"</t>
  </si>
  <si>
    <t>Капитальный (текущий)ремонт внутрисельских дорог в с.Мюрего</t>
  </si>
  <si>
    <t>Муниципальная целевая программа "Пожарная безопасность образовательных учреждений МР "Сергокалинский район" на 2023-2027гг СОШ</t>
  </si>
  <si>
    <t>Муниципальная целевая программа "Пожарная безопасность образовательных учреждений МР "Сергокалинский район" на 2023-2027гг Садики</t>
  </si>
  <si>
    <t>Муниципальная целевая программа "Антитеррористическая защищенность образовательных учреждений МР "Сергокалинский район" на 2023-2027гг (Школы)</t>
  </si>
  <si>
    <t>Муниципальная целевая программа "Антитеррористическая защищенность образовательных учреждений МР "Сергокалинский район" на 2023-2027гг (Садики)</t>
  </si>
  <si>
    <t>Приложение №24</t>
  </si>
  <si>
    <t>Закупка товаров, работ и услуг в целях капитального ремонта муниципального имущества</t>
  </si>
  <si>
    <t>19 7 10 99980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</si>
</sst>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"/>
    <numFmt numFmtId="166" formatCode="0.000"/>
    <numFmt numFmtId="167" formatCode="#,##0.000"/>
    <numFmt numFmtId="168" formatCode="0.00000"/>
    <numFmt numFmtId="169" formatCode="#,##0.00000"/>
    <numFmt numFmtId="170" formatCode="#,##0.0"/>
  </numFmts>
  <fonts count="51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sz val="8"/>
      <color rgb="FF000000"/>
      <name val="Arial Cy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rgb="FF3F3F3F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rgb="FF0A0A0A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444444"/>
      <name val="Times New Roman"/>
      <family val="1"/>
      <charset val="204"/>
    </font>
    <font>
      <sz val="14"/>
      <color rgb="FF444444"/>
      <name val="Times New Roman"/>
      <family val="1"/>
      <charset val="204"/>
    </font>
    <font>
      <b/>
      <sz val="11"/>
      <color rgb="FF222222"/>
      <name val="Arial"/>
      <family val="2"/>
      <charset val="204"/>
    </font>
    <font>
      <sz val="12"/>
      <color rgb="FF3F3F3F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2" fillId="0" borderId="10">
      <alignment horizontal="left" wrapText="1" indent="2"/>
    </xf>
    <xf numFmtId="0" fontId="35" fillId="5" borderId="13" applyNumberFormat="0" applyAlignment="0" applyProtection="0"/>
  </cellStyleXfs>
  <cellXfs count="348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21" fillId="0" borderId="6" xfId="0" applyFont="1" applyBorder="1" applyAlignment="1">
      <alignment vertical="center" wrapText="1"/>
    </xf>
    <xf numFmtId="0" fontId="29" fillId="0" borderId="0" xfId="0" applyFont="1" applyAlignment="1">
      <alignment horizontal="center"/>
    </xf>
    <xf numFmtId="0" fontId="30" fillId="0" borderId="0" xfId="0" applyFont="1"/>
    <xf numFmtId="166" fontId="3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49" fontId="14" fillId="2" borderId="4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166" fontId="0" fillId="0" borderId="0" xfId="0" applyNumberFormat="1"/>
    <xf numFmtId="49" fontId="36" fillId="0" borderId="4" xfId="0" applyNumberFormat="1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164" fontId="10" fillId="6" borderId="4" xfId="0" applyNumberFormat="1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166" fontId="3" fillId="7" borderId="4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8" fillId="0" borderId="3" xfId="0" applyFont="1" applyBorder="1" applyAlignment="1">
      <alignment vertical="center" wrapText="1"/>
    </xf>
    <xf numFmtId="0" fontId="39" fillId="0" borderId="3" xfId="0" applyFont="1" applyBorder="1" applyAlignment="1">
      <alignment vertical="center" wrapText="1"/>
    </xf>
    <xf numFmtId="0" fontId="18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49" fontId="3" fillId="8" borderId="4" xfId="0" applyNumberFormat="1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49" fontId="14" fillId="7" borderId="4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3" fillId="7" borderId="4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horizontal="center" vertical="center" wrapText="1"/>
    </xf>
    <xf numFmtId="164" fontId="8" fillId="7" borderId="4" xfId="0" applyNumberFormat="1" applyFont="1" applyFill="1" applyBorder="1" applyAlignment="1">
      <alignment horizontal="center" vertical="center" wrapText="1"/>
    </xf>
    <xf numFmtId="166" fontId="8" fillId="7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2" fontId="10" fillId="6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49" fontId="12" fillId="7" borderId="4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2" fontId="8" fillId="7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41" fillId="7" borderId="3" xfId="0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40" fillId="7" borderId="3" xfId="0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left" vertical="center" wrapText="1"/>
    </xf>
    <xf numFmtId="0" fontId="5" fillId="7" borderId="3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40" fillId="7" borderId="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0" fontId="40" fillId="8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2" fontId="3" fillId="7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49" fontId="1" fillId="9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168" fontId="4" fillId="9" borderId="4" xfId="0" applyNumberFormat="1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14" fillId="7" borderId="4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/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13" fillId="0" borderId="12" xfId="0" applyFont="1" applyBorder="1"/>
    <xf numFmtId="0" fontId="13" fillId="0" borderId="12" xfId="0" applyFont="1" applyBorder="1" applyAlignment="1">
      <alignment horizontal="center"/>
    </xf>
    <xf numFmtId="0" fontId="17" fillId="0" borderId="11" xfId="0" applyFont="1" applyBorder="1"/>
    <xf numFmtId="0" fontId="2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7" fillId="5" borderId="14" xfId="2" applyFont="1" applyBorder="1" applyAlignment="1">
      <alignment horizontal="center" vertical="top" wrapText="1"/>
    </xf>
    <xf numFmtId="0" fontId="3" fillId="0" borderId="15" xfId="0" applyFont="1" applyBorder="1" applyAlignment="1">
      <alignment vertical="center" wrapText="1"/>
    </xf>
    <xf numFmtId="0" fontId="37" fillId="5" borderId="15" xfId="2" applyFont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/>
    </xf>
    <xf numFmtId="0" fontId="37" fillId="5" borderId="16" xfId="2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9" fontId="3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43" fillId="2" borderId="6" xfId="0" applyFont="1" applyFill="1" applyBorder="1" applyAlignment="1">
      <alignment wrapText="1"/>
    </xf>
    <xf numFmtId="165" fontId="4" fillId="7" borderId="4" xfId="0" applyNumberFormat="1" applyFont="1" applyFill="1" applyBorder="1" applyAlignment="1">
      <alignment horizontal="center" vertical="center" wrapText="1"/>
    </xf>
    <xf numFmtId="168" fontId="3" fillId="7" borderId="4" xfId="0" applyNumberFormat="1" applyFont="1" applyFill="1" applyBorder="1" applyAlignment="1">
      <alignment horizontal="center" vertical="center" wrapText="1"/>
    </xf>
    <xf numFmtId="170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right" vertical="center" wrapText="1"/>
    </xf>
    <xf numFmtId="0" fontId="46" fillId="10" borderId="11" xfId="0" applyFont="1" applyFill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right" vertical="center" wrapText="1"/>
    </xf>
    <xf numFmtId="0" fontId="23" fillId="0" borderId="11" xfId="0" applyFont="1" applyBorder="1" applyAlignment="1">
      <alignment wrapText="1"/>
    </xf>
    <xf numFmtId="0" fontId="23" fillId="0" borderId="11" xfId="0" applyFont="1" applyBorder="1"/>
    <xf numFmtId="0" fontId="47" fillId="0" borderId="11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0" fillId="7" borderId="6" xfId="0" applyFill="1" applyBorder="1"/>
    <xf numFmtId="49" fontId="10" fillId="7" borderId="6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5" fontId="10" fillId="6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0" fillId="0" borderId="6" xfId="0" applyBorder="1"/>
    <xf numFmtId="0" fontId="3" fillId="0" borderId="6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8" fontId="3" fillId="0" borderId="24" xfId="0" applyNumberFormat="1" applyFont="1" applyBorder="1" applyAlignment="1">
      <alignment horizontal="center" vertical="center" wrapText="1"/>
    </xf>
    <xf numFmtId="0" fontId="30" fillId="0" borderId="24" xfId="0" applyFont="1" applyBorder="1" applyAlignment="1">
      <alignment wrapText="1"/>
    </xf>
    <xf numFmtId="168" fontId="2" fillId="0" borderId="24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wrapText="1"/>
    </xf>
    <xf numFmtId="0" fontId="23" fillId="0" borderId="25" xfId="0" applyFont="1" applyBorder="1" applyAlignment="1">
      <alignment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6" fontId="2" fillId="0" borderId="24" xfId="0" applyNumberFormat="1" applyFont="1" applyBorder="1" applyAlignment="1">
      <alignment horizontal="center" vertical="center" wrapText="1"/>
    </xf>
    <xf numFmtId="49" fontId="36" fillId="7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49" fillId="7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0" fontId="17" fillId="0" borderId="11" xfId="0" applyFont="1" applyFill="1" applyBorder="1" applyAlignment="1">
      <alignment horizontal="left" wrapText="1"/>
    </xf>
    <xf numFmtId="0" fontId="17" fillId="0" borderId="0" xfId="0" applyFont="1"/>
    <xf numFmtId="0" fontId="13" fillId="7" borderId="11" xfId="0" applyFont="1" applyFill="1" applyBorder="1" applyAlignment="1">
      <alignment wrapText="1"/>
    </xf>
    <xf numFmtId="0" fontId="13" fillId="7" borderId="28" xfId="0" applyFont="1" applyFill="1" applyBorder="1" applyAlignment="1">
      <alignment horizontal="left" wrapText="1"/>
    </xf>
    <xf numFmtId="0" fontId="13" fillId="7" borderId="11" xfId="0" applyFont="1" applyFill="1" applyBorder="1" applyAlignment="1">
      <alignment horizontal="left" wrapText="1"/>
    </xf>
    <xf numFmtId="0" fontId="50" fillId="5" borderId="13" xfId="2" applyFont="1"/>
    <xf numFmtId="0" fontId="0" fillId="0" borderId="11" xfId="0" applyFont="1" applyBorder="1"/>
    <xf numFmtId="0" fontId="42" fillId="7" borderId="11" xfId="0" applyFont="1" applyFill="1" applyBorder="1" applyAlignment="1">
      <alignment horizontal="center"/>
    </xf>
    <xf numFmtId="0" fontId="42" fillId="7" borderId="27" xfId="0" applyFont="1" applyFill="1" applyBorder="1" applyAlignment="1">
      <alignment horizontal="center"/>
    </xf>
    <xf numFmtId="0" fontId="42" fillId="7" borderId="0" xfId="0" applyFont="1" applyFill="1" applyAlignment="1">
      <alignment horizontal="center"/>
    </xf>
    <xf numFmtId="0" fontId="46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/>
    </xf>
    <xf numFmtId="0" fontId="6" fillId="7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49" fontId="15" fillId="7" borderId="1" xfId="0" applyNumberFormat="1" applyFont="1" applyFill="1" applyBorder="1" applyAlignment="1">
      <alignment horizontal="center" vertical="center" wrapText="1"/>
    </xf>
    <xf numFmtId="49" fontId="15" fillId="7" borderId="3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3">
    <cellStyle name="xl103" xfId="1"/>
    <cellStyle name="Вывод" xfId="2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opLeftCell="B1" workbookViewId="0">
      <selection activeCell="H30" sqref="H30"/>
    </sheetView>
  </sheetViews>
  <sheetFormatPr defaultRowHeight="12.75" x14ac:dyDescent="0.2"/>
  <cols>
    <col min="1" max="1" width="3.85546875" customWidth="1"/>
    <col min="2" max="2" width="29.140625" customWidth="1"/>
    <col min="3" max="3" width="40.85546875" customWidth="1"/>
    <col min="4" max="4" width="21.42578125" customWidth="1"/>
    <col min="7" max="7" width="12.140625" customWidth="1"/>
  </cols>
  <sheetData>
    <row r="1" spans="2:4" ht="18.75" x14ac:dyDescent="0.2">
      <c r="B1" s="320" t="s">
        <v>364</v>
      </c>
      <c r="C1" s="320"/>
      <c r="D1" s="320"/>
    </row>
    <row r="2" spans="2:4" ht="15.75" x14ac:dyDescent="0.2">
      <c r="B2" s="321" t="s">
        <v>264</v>
      </c>
      <c r="C2" s="321"/>
      <c r="D2" s="321"/>
    </row>
    <row r="3" spans="2:4" ht="15.75" x14ac:dyDescent="0.2">
      <c r="B3" s="321" t="s">
        <v>180</v>
      </c>
      <c r="C3" s="321"/>
      <c r="D3" s="321"/>
    </row>
    <row r="4" spans="2:4" ht="15.75" x14ac:dyDescent="0.2">
      <c r="B4" s="321" t="s">
        <v>476</v>
      </c>
      <c r="C4" s="321"/>
      <c r="D4" s="321"/>
    </row>
    <row r="5" spans="2:4" x14ac:dyDescent="0.2">
      <c r="B5" s="52"/>
    </row>
    <row r="6" spans="2:4" ht="18" x14ac:dyDescent="0.2">
      <c r="B6" s="322" t="s">
        <v>265</v>
      </c>
      <c r="C6" s="322"/>
      <c r="D6" s="322"/>
    </row>
    <row r="7" spans="2:4" ht="28.5" customHeight="1" x14ac:dyDescent="0.2">
      <c r="B7" s="322" t="s">
        <v>404</v>
      </c>
      <c r="C7" s="322"/>
      <c r="D7" s="322"/>
    </row>
    <row r="8" spans="2:4" ht="18.75" x14ac:dyDescent="0.2">
      <c r="B8" s="53"/>
    </row>
    <row r="9" spans="2:4" ht="16.5" thickBot="1" x14ac:dyDescent="0.25">
      <c r="B9" s="319" t="s">
        <v>266</v>
      </c>
      <c r="C9" s="319"/>
      <c r="D9" s="319"/>
    </row>
    <row r="10" spans="2:4" ht="32.25" thickBot="1" x14ac:dyDescent="0.25">
      <c r="B10" s="54" t="s">
        <v>267</v>
      </c>
      <c r="C10" s="55" t="s">
        <v>268</v>
      </c>
      <c r="D10" s="55" t="s">
        <v>269</v>
      </c>
    </row>
    <row r="11" spans="2:4" ht="16.5" thickBot="1" x14ac:dyDescent="0.25">
      <c r="B11" s="42">
        <v>1</v>
      </c>
      <c r="C11" s="3">
        <v>2</v>
      </c>
      <c r="D11" s="3">
        <v>3</v>
      </c>
    </row>
    <row r="12" spans="2:4" ht="16.5" thickBot="1" x14ac:dyDescent="0.25">
      <c r="B12" s="42"/>
      <c r="C12" s="1" t="s">
        <v>270</v>
      </c>
      <c r="D12" s="3"/>
    </row>
    <row r="13" spans="2:4" ht="33" customHeight="1" thickBot="1" x14ac:dyDescent="0.25">
      <c r="B13" s="42" t="s">
        <v>271</v>
      </c>
      <c r="C13" s="3" t="s">
        <v>272</v>
      </c>
      <c r="D13" s="181">
        <v>72408</v>
      </c>
    </row>
    <row r="14" spans="2:4" ht="33" customHeight="1" thickBot="1" x14ac:dyDescent="0.25">
      <c r="B14" s="42" t="s">
        <v>273</v>
      </c>
      <c r="C14" s="3" t="s">
        <v>379</v>
      </c>
      <c r="D14" s="181">
        <v>200</v>
      </c>
    </row>
    <row r="15" spans="2:4" ht="33" customHeight="1" thickBot="1" x14ac:dyDescent="0.25">
      <c r="B15" s="42" t="s">
        <v>274</v>
      </c>
      <c r="C15" s="3" t="s">
        <v>275</v>
      </c>
      <c r="D15" s="181">
        <v>1190</v>
      </c>
    </row>
    <row r="16" spans="2:4" ht="33" customHeight="1" thickBot="1" x14ac:dyDescent="0.25">
      <c r="B16" s="42" t="s">
        <v>276</v>
      </c>
      <c r="C16" s="3" t="s">
        <v>277</v>
      </c>
      <c r="D16" s="181">
        <v>10600</v>
      </c>
    </row>
    <row r="17" spans="2:4" ht="33" customHeight="1" thickBot="1" x14ac:dyDescent="0.25">
      <c r="B17" s="42" t="s">
        <v>278</v>
      </c>
      <c r="C17" s="3" t="s">
        <v>279</v>
      </c>
      <c r="D17" s="181">
        <v>1160</v>
      </c>
    </row>
    <row r="18" spans="2:4" ht="33" customHeight="1" thickBot="1" x14ac:dyDescent="0.25">
      <c r="B18" s="42" t="s">
        <v>280</v>
      </c>
      <c r="C18" s="3" t="s">
        <v>281</v>
      </c>
      <c r="D18" s="181">
        <v>7800</v>
      </c>
    </row>
    <row r="19" spans="2:4" ht="33" customHeight="1" thickBot="1" x14ac:dyDescent="0.25">
      <c r="B19" s="42" t="s">
        <v>282</v>
      </c>
      <c r="C19" s="3" t="s">
        <v>283</v>
      </c>
      <c r="D19" s="181">
        <v>17298</v>
      </c>
    </row>
    <row r="20" spans="2:4" ht="39.950000000000003" customHeight="1" thickBot="1" x14ac:dyDescent="0.25">
      <c r="B20" s="69"/>
      <c r="C20" s="12" t="s">
        <v>284</v>
      </c>
      <c r="D20" s="200">
        <f>SUM(D13:D19)</f>
        <v>110656</v>
      </c>
    </row>
    <row r="21" spans="2:4" ht="60.75" customHeight="1" thickBot="1" x14ac:dyDescent="0.25">
      <c r="B21" s="71" t="s">
        <v>344</v>
      </c>
      <c r="C21" s="73" t="s">
        <v>335</v>
      </c>
      <c r="D21" s="182">
        <v>131867</v>
      </c>
    </row>
    <row r="22" spans="2:4" ht="132.75" thickBot="1" x14ac:dyDescent="0.25">
      <c r="B22" s="71" t="s">
        <v>345</v>
      </c>
      <c r="C22" s="234" t="s">
        <v>307</v>
      </c>
      <c r="D22" s="183">
        <v>29475.499</v>
      </c>
    </row>
    <row r="23" spans="2:4" ht="123.75" customHeight="1" thickBot="1" x14ac:dyDescent="0.25">
      <c r="B23" s="71" t="s">
        <v>371</v>
      </c>
      <c r="C23" s="103" t="s">
        <v>370</v>
      </c>
      <c r="D23" s="183">
        <v>21263.08</v>
      </c>
    </row>
    <row r="24" spans="2:4" ht="77.25" customHeight="1" thickBot="1" x14ac:dyDescent="0.25">
      <c r="B24" s="71" t="s">
        <v>343</v>
      </c>
      <c r="C24" s="103" t="s">
        <v>410</v>
      </c>
      <c r="D24" s="236">
        <v>2936.84211</v>
      </c>
    </row>
    <row r="25" spans="2:4" ht="69" customHeight="1" thickBot="1" x14ac:dyDescent="0.25">
      <c r="B25" s="71" t="s">
        <v>342</v>
      </c>
      <c r="C25" s="103" t="s">
        <v>369</v>
      </c>
      <c r="D25" s="183">
        <v>9876.5290000000005</v>
      </c>
    </row>
    <row r="26" spans="2:4" ht="69" customHeight="1" thickBot="1" x14ac:dyDescent="0.25">
      <c r="B26" s="71" t="s">
        <v>409</v>
      </c>
      <c r="C26" s="103" t="s">
        <v>408</v>
      </c>
      <c r="D26" s="235">
        <v>31620.631600000001</v>
      </c>
    </row>
    <row r="27" spans="2:4" ht="116.25" customHeight="1" thickBot="1" x14ac:dyDescent="0.25">
      <c r="B27" s="71" t="s">
        <v>412</v>
      </c>
      <c r="C27" s="103" t="s">
        <v>411</v>
      </c>
      <c r="D27" s="235">
        <v>23049.348000000002</v>
      </c>
    </row>
    <row r="28" spans="2:4" ht="51" customHeight="1" thickBot="1" x14ac:dyDescent="0.25">
      <c r="B28" s="71" t="s">
        <v>346</v>
      </c>
      <c r="C28" s="103" t="s">
        <v>308</v>
      </c>
      <c r="D28" s="235">
        <v>1229.1318000000001</v>
      </c>
    </row>
    <row r="29" spans="2:4" ht="33.75" customHeight="1" thickBot="1" x14ac:dyDescent="0.25">
      <c r="B29" s="72" t="s">
        <v>349</v>
      </c>
      <c r="C29" s="3" t="s">
        <v>285</v>
      </c>
      <c r="D29" s="70">
        <v>554678.01</v>
      </c>
    </row>
    <row r="30" spans="2:4" ht="34.5" customHeight="1" thickBot="1" x14ac:dyDescent="0.25">
      <c r="B30" s="69"/>
      <c r="C30" s="12" t="s">
        <v>286</v>
      </c>
      <c r="D30" s="237">
        <f>SUM(D21:D29)</f>
        <v>805996.07151000004</v>
      </c>
    </row>
    <row r="31" spans="2:4" ht="72.75" customHeight="1" thickBot="1" x14ac:dyDescent="0.25">
      <c r="B31" s="245" t="s">
        <v>347</v>
      </c>
      <c r="C31" s="1" t="s">
        <v>455</v>
      </c>
      <c r="D31" s="253">
        <v>10606</v>
      </c>
    </row>
    <row r="32" spans="2:4" ht="33" customHeight="1" thickBot="1" x14ac:dyDescent="0.25">
      <c r="B32" s="69"/>
      <c r="C32" s="12" t="s">
        <v>287</v>
      </c>
      <c r="D32" s="237">
        <f>SUM(D20+D30+D31)</f>
        <v>927258.07151000004</v>
      </c>
    </row>
  </sheetData>
  <mergeCells count="7">
    <mergeCell ref="B9:D9"/>
    <mergeCell ref="B1:D1"/>
    <mergeCell ref="B2:D2"/>
    <mergeCell ref="B3:D3"/>
    <mergeCell ref="B4:D4"/>
    <mergeCell ref="B7:D7"/>
    <mergeCell ref="B6:D6"/>
  </mergeCells>
  <pageMargins left="0.70866141732283472" right="0.70866141732283472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F21" sqref="F21"/>
    </sheetView>
  </sheetViews>
  <sheetFormatPr defaultRowHeight="12.75" x14ac:dyDescent="0.2"/>
  <cols>
    <col min="1" max="1" width="2" customWidth="1"/>
    <col min="2" max="2" width="69.85546875" customWidth="1"/>
    <col min="3" max="3" width="23.5703125" customWidth="1"/>
  </cols>
  <sheetData>
    <row r="2" spans="2:3" ht="15.75" x14ac:dyDescent="0.2">
      <c r="B2" s="323" t="s">
        <v>493</v>
      </c>
      <c r="C2" s="323"/>
    </row>
    <row r="3" spans="2:3" ht="15.75" x14ac:dyDescent="0.2">
      <c r="B3" s="321" t="s">
        <v>264</v>
      </c>
      <c r="C3" s="321"/>
    </row>
    <row r="4" spans="2:3" ht="15.75" x14ac:dyDescent="0.2">
      <c r="B4" s="321" t="s">
        <v>180</v>
      </c>
      <c r="C4" s="321"/>
    </row>
    <row r="5" spans="2:3" ht="15.75" x14ac:dyDescent="0.2">
      <c r="B5" s="321" t="s">
        <v>476</v>
      </c>
      <c r="C5" s="321"/>
    </row>
    <row r="6" spans="2:3" ht="15.75" x14ac:dyDescent="0.2">
      <c r="B6" s="324"/>
      <c r="C6" s="324"/>
    </row>
    <row r="7" spans="2:3" ht="15.75" x14ac:dyDescent="0.2">
      <c r="B7" s="284"/>
    </row>
    <row r="8" spans="2:3" ht="15.75" x14ac:dyDescent="0.2">
      <c r="B8" s="285"/>
    </row>
    <row r="9" spans="2:3" ht="15.75" x14ac:dyDescent="0.2">
      <c r="B9" s="285"/>
    </row>
    <row r="10" spans="2:3" ht="15.75" x14ac:dyDescent="0.2">
      <c r="B10" s="286" t="s">
        <v>494</v>
      </c>
    </row>
    <row r="11" spans="2:3" ht="15.75" x14ac:dyDescent="0.2">
      <c r="B11" s="286" t="s">
        <v>495</v>
      </c>
    </row>
    <row r="12" spans="2:3" ht="15.75" x14ac:dyDescent="0.2">
      <c r="B12" s="286" t="s">
        <v>500</v>
      </c>
    </row>
    <row r="13" spans="2:3" ht="15.75" x14ac:dyDescent="0.2">
      <c r="B13" s="287"/>
    </row>
    <row r="14" spans="2:3" ht="16.5" thickBot="1" x14ac:dyDescent="0.25">
      <c r="B14" s="284" t="s">
        <v>496</v>
      </c>
    </row>
    <row r="15" spans="2:3" ht="17.25" thickTop="1" thickBot="1" x14ac:dyDescent="0.25">
      <c r="B15" s="288" t="s">
        <v>183</v>
      </c>
      <c r="C15" s="289" t="s">
        <v>5</v>
      </c>
    </row>
    <row r="16" spans="2:3" x14ac:dyDescent="0.2">
      <c r="B16" s="290">
        <v>1</v>
      </c>
      <c r="C16" s="291">
        <v>2</v>
      </c>
    </row>
    <row r="17" spans="2:3" ht="65.25" customHeight="1" x14ac:dyDescent="0.2">
      <c r="B17" s="298" t="s">
        <v>497</v>
      </c>
      <c r="C17" s="292">
        <f>SUM(C18+C22)</f>
        <v>48192.595939999999</v>
      </c>
    </row>
    <row r="18" spans="2:3" ht="72.75" customHeight="1" x14ac:dyDescent="0.25">
      <c r="B18" s="293" t="s">
        <v>501</v>
      </c>
      <c r="C18" s="294">
        <f>SUM(C19:C21)</f>
        <v>50892.595939999999</v>
      </c>
    </row>
    <row r="19" spans="2:3" ht="48" customHeight="1" x14ac:dyDescent="0.25">
      <c r="B19" s="295" t="s">
        <v>502</v>
      </c>
      <c r="C19" s="294">
        <v>17793.455999999998</v>
      </c>
    </row>
    <row r="20" spans="2:3" ht="90.75" customHeight="1" x14ac:dyDescent="0.25">
      <c r="B20" s="295" t="s">
        <v>498</v>
      </c>
      <c r="C20" s="299">
        <v>33070.387999999999</v>
      </c>
    </row>
    <row r="21" spans="2:3" ht="47.25" customHeight="1" x14ac:dyDescent="0.25">
      <c r="B21" s="295" t="s">
        <v>503</v>
      </c>
      <c r="C21" s="294">
        <v>28.751940000000001</v>
      </c>
    </row>
    <row r="22" spans="2:3" ht="55.5" customHeight="1" thickBot="1" x14ac:dyDescent="0.25">
      <c r="B22" s="296" t="s">
        <v>499</v>
      </c>
      <c r="C22" s="297">
        <v>-2700</v>
      </c>
    </row>
    <row r="23" spans="2:3" ht="13.5" thickTop="1" x14ac:dyDescent="0.2"/>
  </sheetData>
  <mergeCells count="5"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5"/>
  <sheetViews>
    <sheetView topLeftCell="B16" zoomScaleNormal="100" workbookViewId="0">
      <selection activeCell="C17" sqref="C17"/>
    </sheetView>
  </sheetViews>
  <sheetFormatPr defaultRowHeight="12.75" x14ac:dyDescent="0.2"/>
  <cols>
    <col min="1" max="1" width="9.140625" hidden="1" customWidth="1"/>
    <col min="2" max="2" width="9.140625" customWidth="1"/>
    <col min="3" max="3" width="44.85546875" customWidth="1"/>
    <col min="6" max="6" width="5.7109375" customWidth="1"/>
    <col min="7" max="7" width="14.5703125" customWidth="1"/>
    <col min="9" max="9" width="15.85546875" customWidth="1"/>
    <col min="11" max="11" width="10.42578125" bestFit="1" customWidth="1"/>
  </cols>
  <sheetData>
    <row r="1" spans="3:9" ht="18.75" x14ac:dyDescent="0.2">
      <c r="C1" s="320" t="s">
        <v>324</v>
      </c>
      <c r="D1" s="320"/>
      <c r="E1" s="320"/>
      <c r="F1" s="320"/>
      <c r="G1" s="320"/>
      <c r="H1" s="320"/>
      <c r="I1" s="320"/>
    </row>
    <row r="2" spans="3:9" ht="15.75" x14ac:dyDescent="0.2">
      <c r="C2" s="321" t="s">
        <v>179</v>
      </c>
      <c r="D2" s="321"/>
      <c r="E2" s="321"/>
      <c r="F2" s="321"/>
      <c r="G2" s="321"/>
      <c r="H2" s="321"/>
      <c r="I2" s="321"/>
    </row>
    <row r="3" spans="3:9" ht="15.75" x14ac:dyDescent="0.2">
      <c r="C3" s="321" t="s">
        <v>180</v>
      </c>
      <c r="D3" s="321"/>
      <c r="E3" s="321"/>
      <c r="F3" s="321"/>
      <c r="G3" s="321"/>
      <c r="H3" s="321"/>
      <c r="I3" s="321"/>
    </row>
    <row r="4" spans="3:9" ht="15.75" x14ac:dyDescent="0.2">
      <c r="C4" s="321" t="s">
        <v>489</v>
      </c>
      <c r="D4" s="321"/>
      <c r="E4" s="321"/>
      <c r="F4" s="321"/>
      <c r="G4" s="321"/>
      <c r="H4" s="321"/>
      <c r="I4" s="321"/>
    </row>
    <row r="5" spans="3:9" ht="18" x14ac:dyDescent="0.2">
      <c r="C5" s="322" t="s">
        <v>181</v>
      </c>
      <c r="D5" s="322"/>
      <c r="E5" s="322"/>
      <c r="F5" s="322"/>
      <c r="G5" s="322"/>
      <c r="H5" s="322"/>
      <c r="I5" s="56"/>
    </row>
    <row r="6" spans="3:9" ht="54.75" customHeight="1" x14ac:dyDescent="0.2">
      <c r="C6" s="328" t="s">
        <v>405</v>
      </c>
      <c r="D6" s="328"/>
      <c r="E6" s="328"/>
      <c r="F6" s="328"/>
      <c r="G6" s="328"/>
      <c r="H6" s="328"/>
      <c r="I6" s="328"/>
    </row>
    <row r="7" spans="3:9" ht="15.75" x14ac:dyDescent="0.2">
      <c r="C7" s="56"/>
      <c r="D7" s="56"/>
      <c r="E7" s="56"/>
      <c r="F7" s="56"/>
      <c r="G7" s="56"/>
      <c r="H7" s="56"/>
      <c r="I7" s="56"/>
    </row>
    <row r="8" spans="3:9" ht="15.75" thickBot="1" x14ac:dyDescent="0.3">
      <c r="I8" s="61" t="s">
        <v>266</v>
      </c>
    </row>
    <row r="9" spans="3:9" x14ac:dyDescent="0.2">
      <c r="C9" s="325" t="s">
        <v>118</v>
      </c>
      <c r="D9" s="325" t="s">
        <v>0</v>
      </c>
      <c r="E9" s="325" t="s">
        <v>1</v>
      </c>
      <c r="F9" s="325" t="s">
        <v>2</v>
      </c>
      <c r="G9" s="325" t="s">
        <v>3</v>
      </c>
      <c r="H9" s="325" t="s">
        <v>4</v>
      </c>
      <c r="I9" s="325" t="s">
        <v>5</v>
      </c>
    </row>
    <row r="10" spans="3:9" ht="13.5" thickBot="1" x14ac:dyDescent="0.25">
      <c r="C10" s="327"/>
      <c r="D10" s="326"/>
      <c r="E10" s="326"/>
      <c r="F10" s="326"/>
      <c r="G10" s="326"/>
      <c r="H10" s="326"/>
      <c r="I10" s="326"/>
    </row>
    <row r="11" spans="3:9" ht="16.5" thickBot="1" x14ac:dyDescent="0.25">
      <c r="C11" s="89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</row>
    <row r="12" spans="3:9" ht="32.25" thickBot="1" x14ac:dyDescent="0.25">
      <c r="C12" s="104" t="s">
        <v>328</v>
      </c>
      <c r="D12" s="105" t="s">
        <v>116</v>
      </c>
      <c r="E12" s="106"/>
      <c r="F12" s="106"/>
      <c r="G12" s="106"/>
      <c r="H12" s="106"/>
      <c r="I12" s="252">
        <f>SUM(I13+I60+I67+I76+I82+I100+I112+I116+I119+I122+I98+I64)</f>
        <v>215684.91282</v>
      </c>
    </row>
    <row r="13" spans="3:9" ht="32.25" thickBot="1" x14ac:dyDescent="0.25">
      <c r="C13" s="108" t="s">
        <v>6</v>
      </c>
      <c r="D13" s="105" t="s">
        <v>116</v>
      </c>
      <c r="E13" s="105" t="s">
        <v>76</v>
      </c>
      <c r="F13" s="109"/>
      <c r="G13" s="106"/>
      <c r="H13" s="106"/>
      <c r="I13" s="110">
        <f>SUM(I14+I18+I34+I38+I44+I46)</f>
        <v>24940.735199999999</v>
      </c>
    </row>
    <row r="14" spans="3:9" ht="48" thickBot="1" x14ac:dyDescent="0.25">
      <c r="C14" s="111" t="s">
        <v>7</v>
      </c>
      <c r="D14" s="105" t="s">
        <v>116</v>
      </c>
      <c r="E14" s="105" t="s">
        <v>76</v>
      </c>
      <c r="F14" s="112" t="s">
        <v>117</v>
      </c>
      <c r="G14" s="113"/>
      <c r="H14" s="113"/>
      <c r="I14" s="114">
        <f>SUM(I15)</f>
        <v>1563</v>
      </c>
    </row>
    <row r="15" spans="3:9" ht="16.5" thickBot="1" x14ac:dyDescent="0.25">
      <c r="C15" s="111" t="s">
        <v>8</v>
      </c>
      <c r="D15" s="105" t="s">
        <v>116</v>
      </c>
      <c r="E15" s="105" t="s">
        <v>76</v>
      </c>
      <c r="F15" s="112" t="s">
        <v>117</v>
      </c>
      <c r="G15" s="114">
        <v>8820020000</v>
      </c>
      <c r="H15" s="114"/>
      <c r="I15" s="114">
        <f>SUM(I16:I17)</f>
        <v>1563</v>
      </c>
    </row>
    <row r="16" spans="3:9" ht="48" thickBot="1" x14ac:dyDescent="0.25">
      <c r="C16" s="90" t="s">
        <v>9</v>
      </c>
      <c r="D16" s="18" t="s">
        <v>116</v>
      </c>
      <c r="E16" s="18" t="s">
        <v>76</v>
      </c>
      <c r="F16" s="6" t="s">
        <v>117</v>
      </c>
      <c r="G16" s="3">
        <v>8820020000</v>
      </c>
      <c r="H16" s="3">
        <v>121</v>
      </c>
      <c r="I16" s="3">
        <v>1200</v>
      </c>
    </row>
    <row r="17" spans="3:9" ht="63.75" thickBot="1" x14ac:dyDescent="0.25">
      <c r="C17" s="38" t="s">
        <v>10</v>
      </c>
      <c r="D17" s="18" t="s">
        <v>116</v>
      </c>
      <c r="E17" s="18" t="s">
        <v>76</v>
      </c>
      <c r="F17" s="6" t="s">
        <v>117</v>
      </c>
      <c r="G17" s="3">
        <v>8820020000</v>
      </c>
      <c r="H17" s="3">
        <v>129</v>
      </c>
      <c r="I17" s="3">
        <v>363</v>
      </c>
    </row>
    <row r="18" spans="3:9" ht="32.25" thickBot="1" x14ac:dyDescent="0.25">
      <c r="C18" s="108" t="s">
        <v>11</v>
      </c>
      <c r="D18" s="105" t="s">
        <v>116</v>
      </c>
      <c r="E18" s="105" t="s">
        <v>76</v>
      </c>
      <c r="F18" s="105" t="s">
        <v>73</v>
      </c>
      <c r="G18" s="106"/>
      <c r="H18" s="106"/>
      <c r="I18" s="110">
        <f>SUM(I19+I26+I30)</f>
        <v>16974.5</v>
      </c>
    </row>
    <row r="19" spans="3:9" ht="16.5" thickBot="1" x14ac:dyDescent="0.25">
      <c r="C19" s="108" t="s">
        <v>12</v>
      </c>
      <c r="D19" s="105" t="s">
        <v>116</v>
      </c>
      <c r="E19" s="105" t="s">
        <v>76</v>
      </c>
      <c r="F19" s="105" t="s">
        <v>73</v>
      </c>
      <c r="G19" s="110">
        <v>8830020000</v>
      </c>
      <c r="H19" s="106"/>
      <c r="I19" s="110">
        <f>SUM(I20:I25)</f>
        <v>16198.5</v>
      </c>
    </row>
    <row r="20" spans="3:9" ht="48" thickBot="1" x14ac:dyDescent="0.25">
      <c r="C20" s="66" t="s">
        <v>9</v>
      </c>
      <c r="D20" s="18" t="s">
        <v>116</v>
      </c>
      <c r="E20" s="18" t="s">
        <v>76</v>
      </c>
      <c r="F20" s="6" t="s">
        <v>73</v>
      </c>
      <c r="G20" s="3">
        <v>8830020000</v>
      </c>
      <c r="H20" s="3">
        <v>121</v>
      </c>
      <c r="I20" s="3">
        <v>9548</v>
      </c>
    </row>
    <row r="21" spans="3:9" ht="32.25" thickBot="1" x14ac:dyDescent="0.25">
      <c r="C21" s="66" t="s">
        <v>47</v>
      </c>
      <c r="D21" s="18" t="s">
        <v>116</v>
      </c>
      <c r="E21" s="18" t="s">
        <v>76</v>
      </c>
      <c r="F21" s="6" t="s">
        <v>73</v>
      </c>
      <c r="G21" s="3">
        <v>8830020000</v>
      </c>
      <c r="H21" s="3">
        <v>122</v>
      </c>
      <c r="I21" s="3">
        <v>360</v>
      </c>
    </row>
    <row r="22" spans="3:9" ht="63.75" thickBot="1" x14ac:dyDescent="0.25">
      <c r="C22" s="66" t="s">
        <v>10</v>
      </c>
      <c r="D22" s="18" t="s">
        <v>116</v>
      </c>
      <c r="E22" s="18" t="s">
        <v>76</v>
      </c>
      <c r="F22" s="6" t="s">
        <v>73</v>
      </c>
      <c r="G22" s="3">
        <v>8830020000</v>
      </c>
      <c r="H22" s="3">
        <v>129</v>
      </c>
      <c r="I22" s="3">
        <v>2884</v>
      </c>
    </row>
    <row r="23" spans="3:9" ht="32.25" thickBot="1" x14ac:dyDescent="0.25">
      <c r="C23" s="38" t="s">
        <v>13</v>
      </c>
      <c r="D23" s="18" t="s">
        <v>116</v>
      </c>
      <c r="E23" s="18" t="s">
        <v>76</v>
      </c>
      <c r="F23" s="6" t="s">
        <v>73</v>
      </c>
      <c r="G23" s="3">
        <v>8830020000</v>
      </c>
      <c r="H23" s="3">
        <v>244</v>
      </c>
      <c r="I23" s="3">
        <v>2448.5</v>
      </c>
    </row>
    <row r="24" spans="3:9" ht="16.5" thickBot="1" x14ac:dyDescent="0.25">
      <c r="C24" s="38" t="s">
        <v>394</v>
      </c>
      <c r="D24" s="18" t="s">
        <v>116</v>
      </c>
      <c r="E24" s="18" t="s">
        <v>76</v>
      </c>
      <c r="F24" s="6" t="s">
        <v>73</v>
      </c>
      <c r="G24" s="3">
        <v>8830020000</v>
      </c>
      <c r="H24" s="3">
        <v>247</v>
      </c>
      <c r="I24" s="3">
        <v>227</v>
      </c>
    </row>
    <row r="25" spans="3:9" ht="16.5" thickBot="1" x14ac:dyDescent="0.25">
      <c r="C25" s="5" t="s">
        <v>48</v>
      </c>
      <c r="D25" s="18" t="s">
        <v>116</v>
      </c>
      <c r="E25" s="18" t="s">
        <v>76</v>
      </c>
      <c r="F25" s="6" t="s">
        <v>73</v>
      </c>
      <c r="G25" s="3">
        <v>8830020000</v>
      </c>
      <c r="H25" s="3">
        <v>850</v>
      </c>
      <c r="I25" s="3">
        <v>731</v>
      </c>
    </row>
    <row r="26" spans="3:9" ht="79.5" thickBot="1" x14ac:dyDescent="0.25">
      <c r="C26" s="108" t="s">
        <v>14</v>
      </c>
      <c r="D26" s="105" t="s">
        <v>116</v>
      </c>
      <c r="E26" s="105" t="s">
        <v>76</v>
      </c>
      <c r="F26" s="105" t="s">
        <v>73</v>
      </c>
      <c r="G26" s="110">
        <v>9980077710</v>
      </c>
      <c r="H26" s="106"/>
      <c r="I26" s="110">
        <f>SUM(I27:I29)</f>
        <v>388</v>
      </c>
    </row>
    <row r="27" spans="3:9" ht="48" thickBot="1" x14ac:dyDescent="0.25">
      <c r="C27" s="38" t="s">
        <v>15</v>
      </c>
      <c r="D27" s="18" t="s">
        <v>116</v>
      </c>
      <c r="E27" s="18" t="s">
        <v>76</v>
      </c>
      <c r="F27" s="6" t="s">
        <v>73</v>
      </c>
      <c r="G27" s="3">
        <v>9980077710</v>
      </c>
      <c r="H27" s="3">
        <v>121</v>
      </c>
      <c r="I27" s="3">
        <v>238</v>
      </c>
    </row>
    <row r="28" spans="3:9" ht="63.75" thickBot="1" x14ac:dyDescent="0.25">
      <c r="C28" s="38" t="s">
        <v>10</v>
      </c>
      <c r="D28" s="18" t="s">
        <v>116</v>
      </c>
      <c r="E28" s="18" t="s">
        <v>76</v>
      </c>
      <c r="F28" s="6" t="s">
        <v>73</v>
      </c>
      <c r="G28" s="3">
        <v>9980077710</v>
      </c>
      <c r="H28" s="3">
        <v>129</v>
      </c>
      <c r="I28" s="3">
        <v>72</v>
      </c>
    </row>
    <row r="29" spans="3:9" ht="32.25" thickBot="1" x14ac:dyDescent="0.25">
      <c r="C29" s="38" t="s">
        <v>13</v>
      </c>
      <c r="D29" s="18" t="s">
        <v>116</v>
      </c>
      <c r="E29" s="18" t="s">
        <v>76</v>
      </c>
      <c r="F29" s="6" t="s">
        <v>73</v>
      </c>
      <c r="G29" s="3">
        <v>9980077710</v>
      </c>
      <c r="H29" s="3">
        <v>244</v>
      </c>
      <c r="I29" s="3">
        <v>78</v>
      </c>
    </row>
    <row r="30" spans="3:9" ht="95.25" thickBot="1" x14ac:dyDescent="0.25">
      <c r="C30" s="108" t="s">
        <v>16</v>
      </c>
      <c r="D30" s="105" t="s">
        <v>116</v>
      </c>
      <c r="E30" s="105" t="s">
        <v>76</v>
      </c>
      <c r="F30" s="105" t="s">
        <v>73</v>
      </c>
      <c r="G30" s="110">
        <v>9980077720</v>
      </c>
      <c r="H30" s="106"/>
      <c r="I30" s="110">
        <f>SUM(I31:I33)</f>
        <v>388</v>
      </c>
    </row>
    <row r="31" spans="3:9" ht="48" thickBot="1" x14ac:dyDescent="0.25">
      <c r="C31" s="38" t="s">
        <v>15</v>
      </c>
      <c r="D31" s="18" t="s">
        <v>116</v>
      </c>
      <c r="E31" s="18" t="s">
        <v>76</v>
      </c>
      <c r="F31" s="6" t="s">
        <v>73</v>
      </c>
      <c r="G31" s="3">
        <v>9980077720</v>
      </c>
      <c r="H31" s="3">
        <v>121</v>
      </c>
      <c r="I31" s="3">
        <v>238</v>
      </c>
    </row>
    <row r="32" spans="3:9" ht="63.75" thickBot="1" x14ac:dyDescent="0.25">
      <c r="C32" s="38" t="s">
        <v>10</v>
      </c>
      <c r="D32" s="18" t="s">
        <v>116</v>
      </c>
      <c r="E32" s="18" t="s">
        <v>76</v>
      </c>
      <c r="F32" s="6" t="s">
        <v>73</v>
      </c>
      <c r="G32" s="3">
        <v>9980077720</v>
      </c>
      <c r="H32" s="3">
        <v>129</v>
      </c>
      <c r="I32" s="3">
        <v>72</v>
      </c>
    </row>
    <row r="33" spans="3:9" ht="32.25" thickBot="1" x14ac:dyDescent="0.25">
      <c r="C33" s="38" t="s">
        <v>13</v>
      </c>
      <c r="D33" s="18" t="s">
        <v>116</v>
      </c>
      <c r="E33" s="18" t="s">
        <v>76</v>
      </c>
      <c r="F33" s="6" t="s">
        <v>73</v>
      </c>
      <c r="G33" s="3">
        <v>9980077720</v>
      </c>
      <c r="H33" s="3">
        <v>244</v>
      </c>
      <c r="I33" s="3">
        <v>78</v>
      </c>
    </row>
    <row r="34" spans="3:9" ht="16.5" thickBot="1" x14ac:dyDescent="0.3">
      <c r="C34" s="117" t="s">
        <v>318</v>
      </c>
      <c r="D34" s="105" t="s">
        <v>116</v>
      </c>
      <c r="E34" s="105" t="s">
        <v>76</v>
      </c>
      <c r="F34" s="105" t="s">
        <v>74</v>
      </c>
      <c r="G34" s="118"/>
      <c r="H34" s="118"/>
      <c r="I34" s="118">
        <v>1.07</v>
      </c>
    </row>
    <row r="35" spans="3:9" ht="48" thickBot="1" x14ac:dyDescent="0.3">
      <c r="C35" s="46" t="s">
        <v>194</v>
      </c>
      <c r="D35" s="18" t="s">
        <v>116</v>
      </c>
      <c r="E35" s="18" t="s">
        <v>76</v>
      </c>
      <c r="F35" s="6" t="s">
        <v>74</v>
      </c>
      <c r="G35" s="3">
        <v>99</v>
      </c>
      <c r="H35" s="3"/>
      <c r="I35" s="3">
        <v>1.07</v>
      </c>
    </row>
    <row r="36" spans="3:9" ht="79.5" thickBot="1" x14ac:dyDescent="0.3">
      <c r="C36" s="68" t="s">
        <v>319</v>
      </c>
      <c r="D36" s="18" t="s">
        <v>116</v>
      </c>
      <c r="E36" s="18" t="s">
        <v>76</v>
      </c>
      <c r="F36" s="6" t="s">
        <v>74</v>
      </c>
      <c r="G36" s="88" t="s">
        <v>320</v>
      </c>
      <c r="H36" s="3"/>
      <c r="I36" s="3">
        <v>1.07</v>
      </c>
    </row>
    <row r="37" spans="3:9" ht="32.25" thickBot="1" x14ac:dyDescent="0.3">
      <c r="C37" s="46" t="s">
        <v>13</v>
      </c>
      <c r="D37" s="18" t="s">
        <v>116</v>
      </c>
      <c r="E37" s="18" t="s">
        <v>76</v>
      </c>
      <c r="F37" s="6" t="s">
        <v>74</v>
      </c>
      <c r="G37" s="88" t="s">
        <v>320</v>
      </c>
      <c r="H37" s="3">
        <v>244</v>
      </c>
      <c r="I37" s="3">
        <v>1.07</v>
      </c>
    </row>
    <row r="38" spans="3:9" ht="32.25" thickBot="1" x14ac:dyDescent="0.25">
      <c r="C38" s="108" t="s">
        <v>17</v>
      </c>
      <c r="D38" s="105" t="s">
        <v>116</v>
      </c>
      <c r="E38" s="105" t="s">
        <v>76</v>
      </c>
      <c r="F38" s="105" t="s">
        <v>114</v>
      </c>
      <c r="G38" s="106"/>
      <c r="H38" s="106"/>
      <c r="I38" s="110">
        <f>SUM(I39)</f>
        <v>737</v>
      </c>
    </row>
    <row r="39" spans="3:9" ht="32.25" thickBot="1" x14ac:dyDescent="0.25">
      <c r="C39" s="93" t="s">
        <v>18</v>
      </c>
      <c r="D39" s="18" t="s">
        <v>116</v>
      </c>
      <c r="E39" s="18" t="s">
        <v>76</v>
      </c>
      <c r="F39" s="18" t="s">
        <v>114</v>
      </c>
      <c r="G39" s="3">
        <v>9370020000</v>
      </c>
      <c r="H39" s="2"/>
      <c r="I39" s="3">
        <f>SUM(I40:I43)</f>
        <v>737</v>
      </c>
    </row>
    <row r="40" spans="3:9" ht="48" thickBot="1" x14ac:dyDescent="0.25">
      <c r="C40" s="5" t="s">
        <v>9</v>
      </c>
      <c r="D40" s="18" t="s">
        <v>116</v>
      </c>
      <c r="E40" s="18" t="s">
        <v>76</v>
      </c>
      <c r="F40" s="18" t="s">
        <v>114</v>
      </c>
      <c r="G40" s="3">
        <v>9370020000</v>
      </c>
      <c r="H40" s="3">
        <v>121</v>
      </c>
      <c r="I40" s="3">
        <v>505</v>
      </c>
    </row>
    <row r="41" spans="3:9" ht="32.25" thickBot="1" x14ac:dyDescent="0.25">
      <c r="C41" s="5" t="s">
        <v>206</v>
      </c>
      <c r="D41" s="18" t="s">
        <v>116</v>
      </c>
      <c r="E41" s="18" t="s">
        <v>76</v>
      </c>
      <c r="F41" s="18" t="s">
        <v>114</v>
      </c>
      <c r="G41" s="3"/>
      <c r="H41" s="3">
        <v>122</v>
      </c>
      <c r="I41" s="3">
        <v>29</v>
      </c>
    </row>
    <row r="42" spans="3:9" ht="63.75" thickBot="1" x14ac:dyDescent="0.25">
      <c r="C42" s="38" t="s">
        <v>10</v>
      </c>
      <c r="D42" s="18" t="s">
        <v>116</v>
      </c>
      <c r="E42" s="18" t="s">
        <v>76</v>
      </c>
      <c r="F42" s="18" t="s">
        <v>114</v>
      </c>
      <c r="G42" s="3">
        <v>9370020000</v>
      </c>
      <c r="H42" s="3">
        <v>129</v>
      </c>
      <c r="I42" s="3">
        <v>153</v>
      </c>
    </row>
    <row r="43" spans="3:9" ht="32.25" thickBot="1" x14ac:dyDescent="0.3">
      <c r="C43" s="46" t="s">
        <v>13</v>
      </c>
      <c r="D43" s="18" t="s">
        <v>116</v>
      </c>
      <c r="E43" s="18" t="s">
        <v>76</v>
      </c>
      <c r="F43" s="18" t="s">
        <v>114</v>
      </c>
      <c r="G43" s="3">
        <v>9370020000</v>
      </c>
      <c r="H43" s="3">
        <v>244</v>
      </c>
      <c r="I43" s="3">
        <v>50</v>
      </c>
    </row>
    <row r="44" spans="3:9" ht="16.5" thickBot="1" x14ac:dyDescent="0.25">
      <c r="C44" s="65" t="s">
        <v>309</v>
      </c>
      <c r="D44" s="14" t="s">
        <v>116</v>
      </c>
      <c r="E44" s="14" t="s">
        <v>76</v>
      </c>
      <c r="F44" s="14" t="s">
        <v>325</v>
      </c>
      <c r="G44" s="1"/>
      <c r="H44" s="1"/>
      <c r="I44" s="1">
        <v>3700</v>
      </c>
    </row>
    <row r="45" spans="3:9" ht="16.5" thickBot="1" x14ac:dyDescent="0.25">
      <c r="C45" s="38" t="s">
        <v>327</v>
      </c>
      <c r="D45" s="18" t="s">
        <v>116</v>
      </c>
      <c r="E45" s="18" t="s">
        <v>76</v>
      </c>
      <c r="F45" s="18" t="s">
        <v>325</v>
      </c>
      <c r="G45" s="3">
        <v>9990020690</v>
      </c>
      <c r="H45" s="3">
        <v>870</v>
      </c>
      <c r="I45" s="3">
        <v>3700</v>
      </c>
    </row>
    <row r="46" spans="3:9" ht="16.5" thickBot="1" x14ac:dyDescent="0.25">
      <c r="C46" s="108" t="s">
        <v>19</v>
      </c>
      <c r="D46" s="105" t="s">
        <v>116</v>
      </c>
      <c r="E46" s="105" t="s">
        <v>76</v>
      </c>
      <c r="F46" s="105">
        <v>13</v>
      </c>
      <c r="G46" s="106"/>
      <c r="H46" s="106"/>
      <c r="I46" s="110">
        <f>SUM(I51+I55+I57+I49+I47)</f>
        <v>1965.1652000000001</v>
      </c>
    </row>
    <row r="47" spans="3:9" ht="16.5" thickBot="1" x14ac:dyDescent="0.25">
      <c r="C47" s="104" t="s">
        <v>477</v>
      </c>
      <c r="D47" s="105" t="s">
        <v>116</v>
      </c>
      <c r="E47" s="105" t="s">
        <v>76</v>
      </c>
      <c r="F47" s="105">
        <v>13</v>
      </c>
      <c r="G47" s="105" t="s">
        <v>479</v>
      </c>
      <c r="H47" s="110"/>
      <c r="I47" s="110">
        <v>30.2652</v>
      </c>
    </row>
    <row r="48" spans="3:9" ht="32.25" thickBot="1" x14ac:dyDescent="0.25">
      <c r="C48" s="38" t="s">
        <v>207</v>
      </c>
      <c r="D48" s="18" t="s">
        <v>116</v>
      </c>
      <c r="E48" s="18" t="s">
        <v>76</v>
      </c>
      <c r="F48" s="18">
        <v>13</v>
      </c>
      <c r="G48" s="18" t="s">
        <v>479</v>
      </c>
      <c r="H48" s="19">
        <v>244</v>
      </c>
      <c r="I48" s="15">
        <v>30.2652</v>
      </c>
    </row>
    <row r="49" spans="3:9" ht="16.5" thickBot="1" x14ac:dyDescent="0.25">
      <c r="C49" s="108" t="s">
        <v>367</v>
      </c>
      <c r="D49" s="105" t="s">
        <v>116</v>
      </c>
      <c r="E49" s="105" t="s">
        <v>76</v>
      </c>
      <c r="F49" s="105" t="s">
        <v>331</v>
      </c>
      <c r="G49" s="160" t="s">
        <v>366</v>
      </c>
      <c r="H49" s="106"/>
      <c r="I49" s="110">
        <v>1300</v>
      </c>
    </row>
    <row r="50" spans="3:9" ht="32.25" thickBot="1" x14ac:dyDescent="0.25">
      <c r="C50" s="17" t="s">
        <v>43</v>
      </c>
      <c r="D50" s="18" t="s">
        <v>116</v>
      </c>
      <c r="E50" s="18" t="s">
        <v>76</v>
      </c>
      <c r="F50" s="18" t="s">
        <v>331</v>
      </c>
      <c r="G50" s="131" t="s">
        <v>366</v>
      </c>
      <c r="H50" s="19">
        <v>611</v>
      </c>
      <c r="I50" s="15">
        <v>1300</v>
      </c>
    </row>
    <row r="51" spans="3:9" ht="63.75" thickBot="1" x14ac:dyDescent="0.25">
      <c r="C51" s="108" t="s">
        <v>357</v>
      </c>
      <c r="D51" s="105" t="s">
        <v>116</v>
      </c>
      <c r="E51" s="105" t="s">
        <v>76</v>
      </c>
      <c r="F51" s="105" t="s">
        <v>331</v>
      </c>
      <c r="G51" s="110">
        <v>42</v>
      </c>
      <c r="H51" s="118"/>
      <c r="I51" s="110">
        <v>300</v>
      </c>
    </row>
    <row r="52" spans="3:9" ht="32.25" thickBot="1" x14ac:dyDescent="0.25">
      <c r="C52" s="47" t="s">
        <v>329</v>
      </c>
      <c r="D52" s="18" t="s">
        <v>116</v>
      </c>
      <c r="E52" s="18" t="s">
        <v>76</v>
      </c>
      <c r="F52" s="18" t="s">
        <v>331</v>
      </c>
      <c r="G52" s="19">
        <v>42001</v>
      </c>
      <c r="H52" s="19"/>
      <c r="I52" s="19">
        <v>300</v>
      </c>
    </row>
    <row r="53" spans="3:9" ht="48" thickBot="1" x14ac:dyDescent="0.25">
      <c r="C53" s="47" t="s">
        <v>330</v>
      </c>
      <c r="D53" s="18" t="s">
        <v>116</v>
      </c>
      <c r="E53" s="18" t="s">
        <v>76</v>
      </c>
      <c r="F53" s="18" t="s">
        <v>331</v>
      </c>
      <c r="G53" s="19">
        <v>4200199900</v>
      </c>
      <c r="H53" s="19"/>
      <c r="I53" s="19">
        <v>300</v>
      </c>
    </row>
    <row r="54" spans="3:9" ht="32.25" thickBot="1" x14ac:dyDescent="0.25">
      <c r="C54" s="47" t="s">
        <v>13</v>
      </c>
      <c r="D54" s="18" t="s">
        <v>116</v>
      </c>
      <c r="E54" s="18" t="s">
        <v>76</v>
      </c>
      <c r="F54" s="18" t="s">
        <v>331</v>
      </c>
      <c r="G54" s="19">
        <v>4200199900</v>
      </c>
      <c r="H54" s="19">
        <v>244</v>
      </c>
      <c r="I54" s="19">
        <v>300</v>
      </c>
    </row>
    <row r="55" spans="3:9" ht="16.5" thickBot="1" x14ac:dyDescent="0.25">
      <c r="C55" s="104" t="s">
        <v>350</v>
      </c>
      <c r="D55" s="119" t="s">
        <v>116</v>
      </c>
      <c r="E55" s="119" t="s">
        <v>76</v>
      </c>
      <c r="F55" s="119" t="s">
        <v>331</v>
      </c>
      <c r="G55" s="118">
        <v>8830020000</v>
      </c>
      <c r="H55" s="118"/>
      <c r="I55" s="118">
        <v>100</v>
      </c>
    </row>
    <row r="56" spans="3:9" ht="32.25" thickBot="1" x14ac:dyDescent="0.25">
      <c r="C56" s="38" t="s">
        <v>207</v>
      </c>
      <c r="D56" s="18" t="s">
        <v>116</v>
      </c>
      <c r="E56" s="18" t="s">
        <v>76</v>
      </c>
      <c r="F56" s="18" t="s">
        <v>331</v>
      </c>
      <c r="G56" s="3">
        <v>8830020000</v>
      </c>
      <c r="H56" s="19">
        <v>244</v>
      </c>
      <c r="I56" s="19">
        <v>100</v>
      </c>
    </row>
    <row r="57" spans="3:9" ht="16.5" thickBot="1" x14ac:dyDescent="0.25">
      <c r="C57" s="108" t="s">
        <v>20</v>
      </c>
      <c r="D57" s="105" t="s">
        <v>116</v>
      </c>
      <c r="E57" s="105" t="s">
        <v>76</v>
      </c>
      <c r="F57" s="105">
        <v>13</v>
      </c>
      <c r="G57" s="110">
        <v>99</v>
      </c>
      <c r="H57" s="106"/>
      <c r="I57" s="110">
        <v>234.9</v>
      </c>
    </row>
    <row r="58" spans="3:9" ht="142.5" thickBot="1" x14ac:dyDescent="0.25">
      <c r="C58" s="93" t="s">
        <v>21</v>
      </c>
      <c r="D58" s="18" t="s">
        <v>116</v>
      </c>
      <c r="E58" s="18" t="s">
        <v>76</v>
      </c>
      <c r="F58" s="6">
        <v>13</v>
      </c>
      <c r="G58" s="3">
        <v>9980077730</v>
      </c>
      <c r="H58" s="2"/>
      <c r="I58" s="3">
        <v>234.9</v>
      </c>
    </row>
    <row r="59" spans="3:9" ht="32.25" thickBot="1" x14ac:dyDescent="0.25">
      <c r="C59" s="38" t="s">
        <v>13</v>
      </c>
      <c r="D59" s="18" t="s">
        <v>116</v>
      </c>
      <c r="E59" s="18" t="s">
        <v>76</v>
      </c>
      <c r="F59" s="6">
        <v>13</v>
      </c>
      <c r="G59" s="3">
        <v>9980077730</v>
      </c>
      <c r="H59" s="3">
        <v>244</v>
      </c>
      <c r="I59" s="3">
        <v>234.9</v>
      </c>
    </row>
    <row r="60" spans="3:9" ht="16.5" thickBot="1" x14ac:dyDescent="0.25">
      <c r="C60" s="108" t="s">
        <v>313</v>
      </c>
      <c r="D60" s="105" t="s">
        <v>116</v>
      </c>
      <c r="E60" s="105" t="s">
        <v>117</v>
      </c>
      <c r="F60" s="119"/>
      <c r="G60" s="118"/>
      <c r="H60" s="118"/>
      <c r="I60" s="120">
        <v>2027.8</v>
      </c>
    </row>
    <row r="61" spans="3:9" ht="32.25" thickBot="1" x14ac:dyDescent="0.25">
      <c r="C61" s="38" t="s">
        <v>314</v>
      </c>
      <c r="D61" s="18" t="s">
        <v>116</v>
      </c>
      <c r="E61" s="18" t="s">
        <v>117</v>
      </c>
      <c r="F61" s="6" t="s">
        <v>111</v>
      </c>
      <c r="G61" s="3"/>
      <c r="H61" s="3"/>
      <c r="I61" s="3">
        <v>2027.8</v>
      </c>
    </row>
    <row r="62" spans="3:9" ht="48" thickBot="1" x14ac:dyDescent="0.25">
      <c r="C62" s="38" t="s">
        <v>69</v>
      </c>
      <c r="D62" s="18" t="s">
        <v>116</v>
      </c>
      <c r="E62" s="18" t="s">
        <v>117</v>
      </c>
      <c r="F62" s="6" t="s">
        <v>111</v>
      </c>
      <c r="G62" s="19">
        <v>9980051180</v>
      </c>
      <c r="H62" s="3"/>
      <c r="I62" s="3">
        <v>2027.8</v>
      </c>
    </row>
    <row r="63" spans="3:9" ht="16.5" thickBot="1" x14ac:dyDescent="0.25">
      <c r="C63" s="38" t="s">
        <v>312</v>
      </c>
      <c r="D63" s="18" t="s">
        <v>116</v>
      </c>
      <c r="E63" s="18" t="s">
        <v>117</v>
      </c>
      <c r="F63" s="6" t="s">
        <v>111</v>
      </c>
      <c r="G63" s="19">
        <v>9980051180</v>
      </c>
      <c r="H63" s="3">
        <v>530</v>
      </c>
      <c r="I63" s="3">
        <v>2027.8</v>
      </c>
    </row>
    <row r="64" spans="3:9" ht="48" thickBot="1" x14ac:dyDescent="0.25">
      <c r="C64" s="303" t="s">
        <v>22</v>
      </c>
      <c r="D64" s="105" t="s">
        <v>116</v>
      </c>
      <c r="E64" s="105" t="s">
        <v>111</v>
      </c>
      <c r="F64" s="105"/>
      <c r="G64" s="110"/>
      <c r="H64" s="110"/>
      <c r="I64" s="110">
        <v>14.5</v>
      </c>
    </row>
    <row r="65" spans="3:9" ht="45.75" thickBot="1" x14ac:dyDescent="0.25">
      <c r="C65" s="304" t="s">
        <v>504</v>
      </c>
      <c r="D65" s="105" t="s">
        <v>116</v>
      </c>
      <c r="E65" s="105" t="s">
        <v>111</v>
      </c>
      <c r="F65" s="105" t="s">
        <v>321</v>
      </c>
      <c r="G65" s="110"/>
      <c r="H65" s="110"/>
      <c r="I65" s="110">
        <v>14.5</v>
      </c>
    </row>
    <row r="66" spans="3:9" ht="79.5" thickBot="1" x14ac:dyDescent="0.25">
      <c r="C66" s="38" t="s">
        <v>505</v>
      </c>
      <c r="D66" s="18" t="s">
        <v>116</v>
      </c>
      <c r="E66" s="18" t="s">
        <v>111</v>
      </c>
      <c r="F66" s="6" t="s">
        <v>321</v>
      </c>
      <c r="G66" s="3">
        <v>8830020000</v>
      </c>
      <c r="H66" s="3">
        <v>244</v>
      </c>
      <c r="I66" s="3">
        <v>14.5</v>
      </c>
    </row>
    <row r="67" spans="3:9" ht="16.5" thickBot="1" x14ac:dyDescent="0.25">
      <c r="C67" s="108" t="s">
        <v>23</v>
      </c>
      <c r="D67" s="105" t="s">
        <v>116</v>
      </c>
      <c r="E67" s="121" t="s">
        <v>73</v>
      </c>
      <c r="F67" s="105"/>
      <c r="G67" s="118"/>
      <c r="H67" s="118"/>
      <c r="I67" s="118">
        <f>SUM(I68+I74)</f>
        <v>50870.677620000002</v>
      </c>
    </row>
    <row r="68" spans="3:9" ht="16.5" thickBot="1" x14ac:dyDescent="0.25">
      <c r="C68" s="108" t="s">
        <v>311</v>
      </c>
      <c r="D68" s="119" t="s">
        <v>116</v>
      </c>
      <c r="E68" s="125" t="s">
        <v>73</v>
      </c>
      <c r="F68" s="119" t="s">
        <v>112</v>
      </c>
      <c r="G68" s="118"/>
      <c r="H68" s="118"/>
      <c r="I68" s="118">
        <f>SUM(I70+I72+I69)</f>
        <v>50426</v>
      </c>
    </row>
    <row r="69" spans="3:9" ht="32.25" thickBot="1" x14ac:dyDescent="0.25">
      <c r="C69" s="38" t="s">
        <v>13</v>
      </c>
      <c r="D69" s="18" t="s">
        <v>116</v>
      </c>
      <c r="E69" s="67" t="s">
        <v>73</v>
      </c>
      <c r="F69" s="18" t="s">
        <v>112</v>
      </c>
      <c r="G69" s="274">
        <v>1530022260</v>
      </c>
      <c r="H69" s="19">
        <v>244</v>
      </c>
      <c r="I69" s="19">
        <v>500</v>
      </c>
    </row>
    <row r="70" spans="3:9" ht="16.5" thickBot="1" x14ac:dyDescent="0.25">
      <c r="C70" s="91" t="s">
        <v>312</v>
      </c>
      <c r="D70" s="18" t="s">
        <v>116</v>
      </c>
      <c r="E70" s="67" t="s">
        <v>73</v>
      </c>
      <c r="F70" s="18" t="s">
        <v>112</v>
      </c>
      <c r="G70" s="88">
        <v>1530022260</v>
      </c>
      <c r="H70" s="3"/>
      <c r="I70" s="3">
        <v>19626</v>
      </c>
    </row>
    <row r="71" spans="3:9" ht="16.5" thickBot="1" x14ac:dyDescent="0.25">
      <c r="C71" s="91" t="s">
        <v>336</v>
      </c>
      <c r="D71" s="18" t="s">
        <v>116</v>
      </c>
      <c r="E71" s="67" t="s">
        <v>73</v>
      </c>
      <c r="F71" s="18" t="s">
        <v>112</v>
      </c>
      <c r="G71" s="88">
        <v>1530022260</v>
      </c>
      <c r="H71" s="3">
        <v>540</v>
      </c>
      <c r="I71" s="3">
        <v>19626</v>
      </c>
    </row>
    <row r="72" spans="3:9" ht="32.25" thickBot="1" x14ac:dyDescent="0.25">
      <c r="C72" s="108" t="s">
        <v>413</v>
      </c>
      <c r="D72" s="119" t="s">
        <v>116</v>
      </c>
      <c r="E72" s="125" t="s">
        <v>73</v>
      </c>
      <c r="F72" s="119" t="s">
        <v>112</v>
      </c>
      <c r="G72" s="128" t="s">
        <v>414</v>
      </c>
      <c r="H72" s="118"/>
      <c r="I72" s="118">
        <v>30300</v>
      </c>
    </row>
    <row r="73" spans="3:9" ht="16.5" thickBot="1" x14ac:dyDescent="0.25">
      <c r="C73" s="245" t="s">
        <v>336</v>
      </c>
      <c r="D73" s="18" t="s">
        <v>116</v>
      </c>
      <c r="E73" s="67" t="s">
        <v>73</v>
      </c>
      <c r="F73" s="18" t="s">
        <v>112</v>
      </c>
      <c r="G73" s="131" t="s">
        <v>414</v>
      </c>
      <c r="H73" s="3">
        <v>540</v>
      </c>
      <c r="I73" s="3">
        <v>30300</v>
      </c>
    </row>
    <row r="74" spans="3:9" ht="32.25" thickBot="1" x14ac:dyDescent="0.25">
      <c r="C74" s="104" t="s">
        <v>351</v>
      </c>
      <c r="D74" s="119" t="s">
        <v>116</v>
      </c>
      <c r="E74" s="125" t="s">
        <v>73</v>
      </c>
      <c r="F74" s="119" t="s">
        <v>352</v>
      </c>
      <c r="G74" s="128"/>
      <c r="H74" s="118"/>
      <c r="I74" s="118">
        <v>444.67761999999999</v>
      </c>
    </row>
    <row r="75" spans="3:9" ht="79.5" thickBot="1" x14ac:dyDescent="0.25">
      <c r="C75" s="91" t="s">
        <v>353</v>
      </c>
      <c r="D75" s="18" t="s">
        <v>116</v>
      </c>
      <c r="E75" s="67" t="s">
        <v>73</v>
      </c>
      <c r="F75" s="18" t="s">
        <v>352</v>
      </c>
      <c r="G75" s="88">
        <v>9980040002</v>
      </c>
      <c r="H75" s="3">
        <v>245</v>
      </c>
      <c r="I75" s="3">
        <v>444.67761999999999</v>
      </c>
    </row>
    <row r="76" spans="3:9" ht="32.25" thickBot="1" x14ac:dyDescent="0.25">
      <c r="C76" s="108" t="s">
        <v>24</v>
      </c>
      <c r="D76" s="105" t="s">
        <v>116</v>
      </c>
      <c r="E76" s="105" t="s">
        <v>74</v>
      </c>
      <c r="F76" s="105"/>
      <c r="G76" s="106"/>
      <c r="H76" s="106"/>
      <c r="I76" s="110">
        <f>SUM(I77+I79)</f>
        <v>13297.44</v>
      </c>
    </row>
    <row r="77" spans="3:9" ht="32.25" thickBot="1" x14ac:dyDescent="0.25">
      <c r="C77" s="126" t="s">
        <v>354</v>
      </c>
      <c r="D77" s="123" t="s">
        <v>116</v>
      </c>
      <c r="E77" s="123" t="s">
        <v>74</v>
      </c>
      <c r="F77" s="123" t="s">
        <v>111</v>
      </c>
      <c r="G77" s="129" t="s">
        <v>355</v>
      </c>
      <c r="H77" s="130"/>
      <c r="I77" s="129">
        <v>11784.44</v>
      </c>
    </row>
    <row r="78" spans="3:9" ht="48" thickBot="1" x14ac:dyDescent="0.25">
      <c r="C78" s="91" t="s">
        <v>337</v>
      </c>
      <c r="D78" s="14" t="s">
        <v>116</v>
      </c>
      <c r="E78" s="14" t="s">
        <v>74</v>
      </c>
      <c r="F78" s="14" t="s">
        <v>111</v>
      </c>
      <c r="G78" s="19" t="s">
        <v>355</v>
      </c>
      <c r="H78" s="19">
        <v>244</v>
      </c>
      <c r="I78" s="19">
        <v>11784.44</v>
      </c>
    </row>
    <row r="79" spans="3:9" ht="24.75" customHeight="1" thickBot="1" x14ac:dyDescent="0.25">
      <c r="C79" s="92" t="s">
        <v>315</v>
      </c>
      <c r="D79" s="14" t="s">
        <v>116</v>
      </c>
      <c r="E79" s="7" t="s">
        <v>74</v>
      </c>
      <c r="F79" s="7" t="s">
        <v>111</v>
      </c>
      <c r="G79" s="1"/>
      <c r="H79" s="1"/>
      <c r="I79" s="1">
        <v>1513</v>
      </c>
    </row>
    <row r="80" spans="3:9" ht="24" customHeight="1" thickBot="1" x14ac:dyDescent="0.25">
      <c r="C80" s="91" t="s">
        <v>312</v>
      </c>
      <c r="D80" s="18" t="s">
        <v>116</v>
      </c>
      <c r="E80" s="6" t="s">
        <v>74</v>
      </c>
      <c r="F80" s="6" t="s">
        <v>111</v>
      </c>
      <c r="G80" s="3">
        <v>1640115200</v>
      </c>
      <c r="H80" s="3"/>
      <c r="I80" s="3">
        <v>1513</v>
      </c>
    </row>
    <row r="81" spans="3:9" ht="27" customHeight="1" thickBot="1" x14ac:dyDescent="0.25">
      <c r="C81" s="276" t="s">
        <v>336</v>
      </c>
      <c r="D81" s="18" t="s">
        <v>116</v>
      </c>
      <c r="E81" s="6" t="s">
        <v>74</v>
      </c>
      <c r="F81" s="6" t="s">
        <v>111</v>
      </c>
      <c r="G81" s="3">
        <v>1640115200</v>
      </c>
      <c r="H81" s="3">
        <v>540</v>
      </c>
      <c r="I81" s="3">
        <v>1513</v>
      </c>
    </row>
    <row r="82" spans="3:9" ht="24" customHeight="1" thickBot="1" x14ac:dyDescent="0.25">
      <c r="C82" s="108" t="s">
        <v>25</v>
      </c>
      <c r="D82" s="105" t="s">
        <v>116</v>
      </c>
      <c r="E82" s="121" t="s">
        <v>75</v>
      </c>
      <c r="F82" s="109"/>
      <c r="G82" s="106"/>
      <c r="H82" s="106"/>
      <c r="I82" s="120">
        <f>SUM(I90+I93+I83)</f>
        <v>6746</v>
      </c>
    </row>
    <row r="83" spans="3:9" ht="32.25" thickBot="1" x14ac:dyDescent="0.25">
      <c r="C83" s="108" t="s">
        <v>66</v>
      </c>
      <c r="D83" s="105" t="s">
        <v>116</v>
      </c>
      <c r="E83" s="121" t="s">
        <v>75</v>
      </c>
      <c r="F83" s="119" t="s">
        <v>111</v>
      </c>
      <c r="G83" s="106"/>
      <c r="H83" s="106"/>
      <c r="I83" s="120">
        <f>SUM(I84:I89)</f>
        <v>6258</v>
      </c>
    </row>
    <row r="84" spans="3:9" ht="16.5" thickBot="1" x14ac:dyDescent="0.25">
      <c r="C84" s="47" t="s">
        <v>376</v>
      </c>
      <c r="D84" s="18" t="s">
        <v>116</v>
      </c>
      <c r="E84" s="18" t="s">
        <v>75</v>
      </c>
      <c r="F84" s="18" t="s">
        <v>111</v>
      </c>
      <c r="G84" s="192" t="s">
        <v>228</v>
      </c>
      <c r="H84" s="192">
        <v>611</v>
      </c>
      <c r="I84" s="3">
        <v>2709</v>
      </c>
    </row>
    <row r="85" spans="3:9" ht="32.25" thickBot="1" x14ac:dyDescent="0.25">
      <c r="C85" s="47" t="s">
        <v>375</v>
      </c>
      <c r="D85" s="18" t="s">
        <v>116</v>
      </c>
      <c r="E85" s="18" t="s">
        <v>75</v>
      </c>
      <c r="F85" s="18" t="s">
        <v>111</v>
      </c>
      <c r="G85" s="192" t="s">
        <v>373</v>
      </c>
      <c r="H85" s="192">
        <v>611</v>
      </c>
      <c r="I85" s="3">
        <v>3474.0479999999998</v>
      </c>
    </row>
    <row r="86" spans="3:9" ht="32.25" thickBot="1" x14ac:dyDescent="0.25">
      <c r="C86" s="47" t="s">
        <v>375</v>
      </c>
      <c r="D86" s="18" t="s">
        <v>116</v>
      </c>
      <c r="E86" s="18" t="s">
        <v>75</v>
      </c>
      <c r="F86" s="18" t="s">
        <v>111</v>
      </c>
      <c r="G86" s="192" t="s">
        <v>373</v>
      </c>
      <c r="H86" s="192">
        <v>613</v>
      </c>
      <c r="I86" s="3">
        <v>21</v>
      </c>
    </row>
    <row r="87" spans="3:9" ht="32.25" thickBot="1" x14ac:dyDescent="0.25">
      <c r="C87" s="47" t="s">
        <v>375</v>
      </c>
      <c r="D87" s="18" t="s">
        <v>116</v>
      </c>
      <c r="E87" s="18" t="s">
        <v>75</v>
      </c>
      <c r="F87" s="18" t="s">
        <v>111</v>
      </c>
      <c r="G87" s="192" t="s">
        <v>373</v>
      </c>
      <c r="H87" s="192">
        <v>623</v>
      </c>
      <c r="I87" s="3">
        <v>21</v>
      </c>
    </row>
    <row r="88" spans="3:9" ht="32.25" thickBot="1" x14ac:dyDescent="0.25">
      <c r="C88" s="47" t="s">
        <v>375</v>
      </c>
      <c r="D88" s="18" t="s">
        <v>116</v>
      </c>
      <c r="E88" s="18" t="s">
        <v>75</v>
      </c>
      <c r="F88" s="18" t="s">
        <v>111</v>
      </c>
      <c r="G88" s="192" t="s">
        <v>373</v>
      </c>
      <c r="H88" s="192">
        <v>633</v>
      </c>
      <c r="I88" s="3">
        <v>21</v>
      </c>
    </row>
    <row r="89" spans="3:9" ht="32.25" thickBot="1" x14ac:dyDescent="0.25">
      <c r="C89" s="47" t="s">
        <v>375</v>
      </c>
      <c r="D89" s="18" t="s">
        <v>116</v>
      </c>
      <c r="E89" s="18" t="s">
        <v>75</v>
      </c>
      <c r="F89" s="18" t="s">
        <v>111</v>
      </c>
      <c r="G89" s="192" t="s">
        <v>373</v>
      </c>
      <c r="H89" s="192">
        <v>813</v>
      </c>
      <c r="I89" s="3">
        <v>11.952</v>
      </c>
    </row>
    <row r="90" spans="3:9" ht="32.25" thickBot="1" x14ac:dyDescent="0.25">
      <c r="C90" s="108" t="s">
        <v>26</v>
      </c>
      <c r="D90" s="105" t="s">
        <v>116</v>
      </c>
      <c r="E90" s="105" t="s">
        <v>75</v>
      </c>
      <c r="F90" s="105" t="s">
        <v>75</v>
      </c>
      <c r="G90" s="106"/>
      <c r="H90" s="106"/>
      <c r="I90" s="110">
        <v>100</v>
      </c>
    </row>
    <row r="91" spans="3:9" ht="32.25" thickBot="1" x14ac:dyDescent="0.25">
      <c r="C91" s="5" t="s">
        <v>27</v>
      </c>
      <c r="D91" s="18" t="s">
        <v>116</v>
      </c>
      <c r="E91" s="6" t="s">
        <v>75</v>
      </c>
      <c r="F91" s="6" t="s">
        <v>75</v>
      </c>
      <c r="G91" s="3">
        <v>3310199000</v>
      </c>
      <c r="H91" s="2"/>
      <c r="I91" s="3">
        <v>100</v>
      </c>
    </row>
    <row r="92" spans="3:9" ht="32.25" thickBot="1" x14ac:dyDescent="0.25">
      <c r="C92" s="38" t="s">
        <v>13</v>
      </c>
      <c r="D92" s="18" t="s">
        <v>116</v>
      </c>
      <c r="E92" s="6" t="s">
        <v>75</v>
      </c>
      <c r="F92" s="6" t="s">
        <v>75</v>
      </c>
      <c r="G92" s="3">
        <v>3310199000</v>
      </c>
      <c r="H92" s="3">
        <v>244</v>
      </c>
      <c r="I92" s="3">
        <v>100</v>
      </c>
    </row>
    <row r="93" spans="3:9" ht="16.5" thickBot="1" x14ac:dyDescent="0.25">
      <c r="C93" s="108" t="s">
        <v>28</v>
      </c>
      <c r="D93" s="105" t="s">
        <v>116</v>
      </c>
      <c r="E93" s="105" t="s">
        <v>75</v>
      </c>
      <c r="F93" s="105" t="s">
        <v>112</v>
      </c>
      <c r="G93" s="106"/>
      <c r="H93" s="106"/>
      <c r="I93" s="110">
        <f>SUM(I94:I94)</f>
        <v>388</v>
      </c>
    </row>
    <row r="94" spans="3:9" ht="79.5" thickBot="1" x14ac:dyDescent="0.25">
      <c r="C94" s="93" t="s">
        <v>29</v>
      </c>
      <c r="D94" s="14" t="s">
        <v>116</v>
      </c>
      <c r="E94" s="7" t="s">
        <v>75</v>
      </c>
      <c r="F94" s="7" t="s">
        <v>112</v>
      </c>
      <c r="G94" s="1">
        <v>9980077740</v>
      </c>
      <c r="H94" s="2"/>
      <c r="I94" s="1">
        <f>SUM(I95:I97)</f>
        <v>388</v>
      </c>
    </row>
    <row r="95" spans="3:9" ht="48" thickBot="1" x14ac:dyDescent="0.25">
      <c r="C95" s="5" t="s">
        <v>9</v>
      </c>
      <c r="D95" s="18" t="s">
        <v>116</v>
      </c>
      <c r="E95" s="6" t="s">
        <v>75</v>
      </c>
      <c r="F95" s="6" t="s">
        <v>112</v>
      </c>
      <c r="G95" s="3">
        <v>9980077740</v>
      </c>
      <c r="H95" s="3">
        <v>121</v>
      </c>
      <c r="I95" s="3">
        <v>238</v>
      </c>
    </row>
    <row r="96" spans="3:9" ht="63.75" thickBot="1" x14ac:dyDescent="0.25">
      <c r="C96" s="38" t="s">
        <v>10</v>
      </c>
      <c r="D96" s="18" t="s">
        <v>116</v>
      </c>
      <c r="E96" s="6" t="s">
        <v>75</v>
      </c>
      <c r="F96" s="6" t="s">
        <v>112</v>
      </c>
      <c r="G96" s="3">
        <v>9980077740</v>
      </c>
      <c r="H96" s="3">
        <v>129</v>
      </c>
      <c r="I96" s="3">
        <v>72</v>
      </c>
    </row>
    <row r="97" spans="3:9" ht="32.25" thickBot="1" x14ac:dyDescent="0.25">
      <c r="C97" s="38" t="s">
        <v>13</v>
      </c>
      <c r="D97" s="18" t="s">
        <v>116</v>
      </c>
      <c r="E97" s="6" t="s">
        <v>75</v>
      </c>
      <c r="F97" s="6" t="s">
        <v>112</v>
      </c>
      <c r="G97" s="3">
        <v>9980077740</v>
      </c>
      <c r="H97" s="3">
        <v>244</v>
      </c>
      <c r="I97" s="3">
        <v>78</v>
      </c>
    </row>
    <row r="98" spans="3:9" ht="63.75" thickBot="1" x14ac:dyDescent="0.25">
      <c r="C98" s="108" t="s">
        <v>437</v>
      </c>
      <c r="D98" s="105" t="s">
        <v>116</v>
      </c>
      <c r="E98" s="105" t="s">
        <v>172</v>
      </c>
      <c r="F98" s="105" t="s">
        <v>76</v>
      </c>
      <c r="G98" s="160" t="s">
        <v>438</v>
      </c>
      <c r="H98" s="110"/>
      <c r="I98" s="110">
        <v>57068.959999999999</v>
      </c>
    </row>
    <row r="99" spans="3:9" ht="48" thickBot="1" x14ac:dyDescent="0.3">
      <c r="C99" s="250" t="s">
        <v>439</v>
      </c>
      <c r="D99" s="18" t="s">
        <v>116</v>
      </c>
      <c r="E99" s="6" t="s">
        <v>172</v>
      </c>
      <c r="F99" s="6" t="s">
        <v>76</v>
      </c>
      <c r="G99" s="131" t="s">
        <v>438</v>
      </c>
      <c r="H99" s="3">
        <v>414</v>
      </c>
      <c r="I99" s="3">
        <v>57068.959999999999</v>
      </c>
    </row>
    <row r="100" spans="3:9" ht="16.5" thickBot="1" x14ac:dyDescent="0.25">
      <c r="C100" s="108" t="s">
        <v>31</v>
      </c>
      <c r="D100" s="105" t="s">
        <v>116</v>
      </c>
      <c r="E100" s="105">
        <v>10</v>
      </c>
      <c r="F100" s="109"/>
      <c r="G100" s="106"/>
      <c r="H100" s="106"/>
      <c r="I100" s="132">
        <f>SUM(I101+I104)</f>
        <v>7280.8</v>
      </c>
    </row>
    <row r="101" spans="3:9" ht="16.5" thickBot="1" x14ac:dyDescent="0.25">
      <c r="C101" s="108" t="s">
        <v>32</v>
      </c>
      <c r="D101" s="105" t="s">
        <v>116</v>
      </c>
      <c r="E101" s="105">
        <v>10</v>
      </c>
      <c r="F101" s="105" t="s">
        <v>76</v>
      </c>
      <c r="G101" s="106"/>
      <c r="H101" s="106"/>
      <c r="I101" s="110">
        <v>600</v>
      </c>
    </row>
    <row r="102" spans="3:9" ht="32.25" thickBot="1" x14ac:dyDescent="0.25">
      <c r="C102" s="93" t="s">
        <v>33</v>
      </c>
      <c r="D102" s="14" t="s">
        <v>116</v>
      </c>
      <c r="E102" s="7">
        <v>10</v>
      </c>
      <c r="F102" s="7" t="s">
        <v>76</v>
      </c>
      <c r="G102" s="1">
        <v>2210728960</v>
      </c>
      <c r="H102" s="2"/>
      <c r="I102" s="1">
        <v>600</v>
      </c>
    </row>
    <row r="103" spans="3:9" ht="32.25" thickBot="1" x14ac:dyDescent="0.25">
      <c r="C103" s="5" t="s">
        <v>34</v>
      </c>
      <c r="D103" s="18" t="s">
        <v>116</v>
      </c>
      <c r="E103" s="6">
        <v>10</v>
      </c>
      <c r="F103" s="6" t="s">
        <v>76</v>
      </c>
      <c r="G103" s="3">
        <v>2210728960</v>
      </c>
      <c r="H103" s="3">
        <v>312</v>
      </c>
      <c r="I103" s="3">
        <v>600</v>
      </c>
    </row>
    <row r="104" spans="3:9" ht="16.5" thickBot="1" x14ac:dyDescent="0.25">
      <c r="C104" s="108" t="s">
        <v>35</v>
      </c>
      <c r="D104" s="105" t="s">
        <v>116</v>
      </c>
      <c r="E104" s="105">
        <v>10</v>
      </c>
      <c r="F104" s="105" t="s">
        <v>73</v>
      </c>
      <c r="G104" s="106"/>
      <c r="H104" s="106"/>
      <c r="I104" s="110">
        <f>SUM(I105+I109+I107)</f>
        <v>6680.8</v>
      </c>
    </row>
    <row r="105" spans="3:9" ht="48" thickBot="1" x14ac:dyDescent="0.25">
      <c r="C105" s="108" t="s">
        <v>36</v>
      </c>
      <c r="D105" s="105" t="s">
        <v>116</v>
      </c>
      <c r="E105" s="105">
        <v>10</v>
      </c>
      <c r="F105" s="105" t="s">
        <v>73</v>
      </c>
      <c r="G105" s="110">
        <v>2230781520</v>
      </c>
      <c r="H105" s="106"/>
      <c r="I105" s="110">
        <v>3732</v>
      </c>
    </row>
    <row r="106" spans="3:9" ht="32.25" thickBot="1" x14ac:dyDescent="0.25">
      <c r="C106" s="5" t="s">
        <v>34</v>
      </c>
      <c r="D106" s="18" t="s">
        <v>116</v>
      </c>
      <c r="E106" s="6">
        <v>10</v>
      </c>
      <c r="F106" s="6" t="s">
        <v>73</v>
      </c>
      <c r="G106" s="3">
        <v>2230781520</v>
      </c>
      <c r="H106" s="3">
        <v>313</v>
      </c>
      <c r="I106" s="3">
        <v>3732</v>
      </c>
    </row>
    <row r="107" spans="3:9" ht="63.75" thickBot="1" x14ac:dyDescent="0.25">
      <c r="C107" s="172" t="s">
        <v>432</v>
      </c>
      <c r="D107" s="119" t="s">
        <v>116</v>
      </c>
      <c r="E107" s="119" t="s">
        <v>258</v>
      </c>
      <c r="F107" s="119" t="s">
        <v>73</v>
      </c>
      <c r="G107" s="118">
        <v>2230781530</v>
      </c>
      <c r="H107" s="118"/>
      <c r="I107" s="118">
        <v>100</v>
      </c>
    </row>
    <row r="108" spans="3:9" ht="32.25" thickBot="1" x14ac:dyDescent="0.25">
      <c r="C108" s="246" t="s">
        <v>34</v>
      </c>
      <c r="D108" s="18" t="s">
        <v>116</v>
      </c>
      <c r="E108" s="6" t="s">
        <v>258</v>
      </c>
      <c r="F108" s="6" t="s">
        <v>73</v>
      </c>
      <c r="G108" s="19">
        <v>2230781530</v>
      </c>
      <c r="H108" s="3">
        <v>313</v>
      </c>
      <c r="I108" s="3">
        <v>100</v>
      </c>
    </row>
    <row r="109" spans="3:9" ht="79.5" thickBot="1" x14ac:dyDescent="0.25">
      <c r="C109" s="108" t="s">
        <v>37</v>
      </c>
      <c r="D109" s="105" t="s">
        <v>116</v>
      </c>
      <c r="E109" s="105">
        <v>10</v>
      </c>
      <c r="F109" s="105" t="s">
        <v>73</v>
      </c>
      <c r="G109" s="110"/>
      <c r="H109" s="106"/>
      <c r="I109" s="110">
        <f>SUM(I110:I111)</f>
        <v>2848.8</v>
      </c>
    </row>
    <row r="110" spans="3:9" ht="32.25" thickBot="1" x14ac:dyDescent="0.25">
      <c r="C110" s="5" t="s">
        <v>34</v>
      </c>
      <c r="D110" s="18" t="s">
        <v>116</v>
      </c>
      <c r="E110" s="6">
        <v>10</v>
      </c>
      <c r="F110" s="6" t="s">
        <v>73</v>
      </c>
      <c r="G110" s="3" t="s">
        <v>348</v>
      </c>
      <c r="H110" s="3">
        <v>412</v>
      </c>
      <c r="I110" s="15">
        <v>2706.36</v>
      </c>
    </row>
    <row r="111" spans="3:9" ht="33.75" customHeight="1" thickBot="1" x14ac:dyDescent="0.25">
      <c r="C111" s="5" t="s">
        <v>34</v>
      </c>
      <c r="D111" s="18" t="s">
        <v>116</v>
      </c>
      <c r="E111" s="6">
        <v>10</v>
      </c>
      <c r="F111" s="6" t="s">
        <v>73</v>
      </c>
      <c r="G111" s="3">
        <v>2250040820</v>
      </c>
      <c r="H111" s="3">
        <v>412</v>
      </c>
      <c r="I111" s="3">
        <v>142.44</v>
      </c>
    </row>
    <row r="112" spans="3:9" ht="2.25" hidden="1" customHeight="1" thickBot="1" x14ac:dyDescent="0.25">
      <c r="C112" s="108" t="s">
        <v>38</v>
      </c>
      <c r="D112" s="105" t="s">
        <v>116</v>
      </c>
      <c r="E112" s="105">
        <v>11</v>
      </c>
      <c r="F112" s="109"/>
      <c r="G112" s="106"/>
      <c r="H112" s="106"/>
      <c r="I112" s="110"/>
    </row>
    <row r="113" spans="3:9" ht="16.5" hidden="1" thickBot="1" x14ac:dyDescent="0.25">
      <c r="C113" s="13" t="s">
        <v>39</v>
      </c>
      <c r="D113" s="18" t="s">
        <v>116</v>
      </c>
      <c r="E113" s="18">
        <v>11</v>
      </c>
      <c r="F113" s="18" t="s">
        <v>74</v>
      </c>
      <c r="G113" s="16"/>
      <c r="H113" s="16"/>
      <c r="I113" s="19"/>
    </row>
    <row r="114" spans="3:9" ht="32.25" hidden="1" thickBot="1" x14ac:dyDescent="0.25">
      <c r="C114" s="13" t="s">
        <v>40</v>
      </c>
      <c r="D114" s="18" t="s">
        <v>116</v>
      </c>
      <c r="E114" s="18">
        <v>11</v>
      </c>
      <c r="F114" s="18" t="s">
        <v>74</v>
      </c>
      <c r="G114" s="19">
        <v>2460120000</v>
      </c>
      <c r="H114" s="16"/>
      <c r="I114" s="19"/>
    </row>
    <row r="115" spans="3:9" ht="32.25" hidden="1" thickBot="1" x14ac:dyDescent="0.25">
      <c r="C115" s="20" t="s">
        <v>13</v>
      </c>
      <c r="D115" s="18" t="s">
        <v>116</v>
      </c>
      <c r="E115" s="18">
        <v>11</v>
      </c>
      <c r="F115" s="18" t="s">
        <v>74</v>
      </c>
      <c r="G115" s="19">
        <v>2460120000</v>
      </c>
      <c r="H115" s="19">
        <v>244</v>
      </c>
      <c r="I115" s="19"/>
    </row>
    <row r="116" spans="3:9" ht="32.25" thickBot="1" x14ac:dyDescent="0.25">
      <c r="C116" s="108" t="s">
        <v>41</v>
      </c>
      <c r="D116" s="105" t="s">
        <v>116</v>
      </c>
      <c r="E116" s="121">
        <v>12</v>
      </c>
      <c r="F116" s="109"/>
      <c r="G116" s="106"/>
      <c r="H116" s="106"/>
      <c r="I116" s="120">
        <v>3742</v>
      </c>
    </row>
    <row r="117" spans="3:9" ht="16.5" thickBot="1" x14ac:dyDescent="0.25">
      <c r="C117" s="13" t="s">
        <v>42</v>
      </c>
      <c r="D117" s="14" t="s">
        <v>116</v>
      </c>
      <c r="E117" s="14">
        <v>12</v>
      </c>
      <c r="F117" s="14" t="s">
        <v>117</v>
      </c>
      <c r="G117" s="15">
        <v>2520200190</v>
      </c>
      <c r="H117" s="133"/>
      <c r="I117" s="15">
        <v>3742</v>
      </c>
    </row>
    <row r="118" spans="3:9" ht="32.25" thickBot="1" x14ac:dyDescent="0.25">
      <c r="C118" s="17" t="s">
        <v>43</v>
      </c>
      <c r="D118" s="18" t="s">
        <v>116</v>
      </c>
      <c r="E118" s="18">
        <v>12</v>
      </c>
      <c r="F118" s="18" t="s">
        <v>117</v>
      </c>
      <c r="G118" s="19">
        <v>2520200190</v>
      </c>
      <c r="H118" s="19">
        <v>611</v>
      </c>
      <c r="I118" s="19">
        <v>3742</v>
      </c>
    </row>
    <row r="119" spans="3:9" ht="48" thickBot="1" x14ac:dyDescent="0.25">
      <c r="C119" s="108" t="s">
        <v>44</v>
      </c>
      <c r="D119" s="105" t="s">
        <v>116</v>
      </c>
      <c r="E119" s="105">
        <v>13</v>
      </c>
      <c r="F119" s="109"/>
      <c r="G119" s="106"/>
      <c r="H119" s="106"/>
      <c r="I119" s="110">
        <v>50</v>
      </c>
    </row>
    <row r="120" spans="3:9" ht="16.5" thickBot="1" x14ac:dyDescent="0.25">
      <c r="C120" s="13" t="s">
        <v>45</v>
      </c>
      <c r="D120" s="14" t="s">
        <v>116</v>
      </c>
      <c r="E120" s="14">
        <v>13</v>
      </c>
      <c r="F120" s="14" t="s">
        <v>76</v>
      </c>
      <c r="G120" s="15">
        <v>2610227880</v>
      </c>
      <c r="H120" s="16"/>
      <c r="I120" s="15">
        <v>50</v>
      </c>
    </row>
    <row r="121" spans="3:9" ht="32.25" thickBot="1" x14ac:dyDescent="0.25">
      <c r="C121" s="17" t="s">
        <v>46</v>
      </c>
      <c r="D121" s="18" t="s">
        <v>116</v>
      </c>
      <c r="E121" s="18">
        <v>13</v>
      </c>
      <c r="F121" s="18" t="s">
        <v>76</v>
      </c>
      <c r="G121" s="19">
        <v>2610227880</v>
      </c>
      <c r="H121" s="19">
        <v>730</v>
      </c>
      <c r="I121" s="19">
        <v>50</v>
      </c>
    </row>
    <row r="122" spans="3:9" ht="26.25" customHeight="1" thickBot="1" x14ac:dyDescent="0.25">
      <c r="C122" s="17" t="s">
        <v>392</v>
      </c>
      <c r="D122" s="18" t="s">
        <v>116</v>
      </c>
      <c r="E122" s="18" t="s">
        <v>321</v>
      </c>
      <c r="F122" s="18"/>
      <c r="G122" s="19"/>
      <c r="H122" s="19"/>
      <c r="I122" s="19">
        <v>49646</v>
      </c>
    </row>
    <row r="123" spans="3:9" ht="33" customHeight="1" thickBot="1" x14ac:dyDescent="0.25">
      <c r="C123" s="102" t="s">
        <v>393</v>
      </c>
      <c r="D123" s="7" t="s">
        <v>116</v>
      </c>
      <c r="E123" s="7">
        <v>14</v>
      </c>
      <c r="F123" s="7" t="s">
        <v>76</v>
      </c>
      <c r="G123" s="1">
        <v>2610160020</v>
      </c>
      <c r="H123" s="1">
        <v>511</v>
      </c>
      <c r="I123" s="1">
        <v>49646</v>
      </c>
    </row>
    <row r="124" spans="3:9" ht="48" thickBot="1" x14ac:dyDescent="0.25">
      <c r="C124" s="108" t="s">
        <v>115</v>
      </c>
      <c r="D124" s="121" t="s">
        <v>113</v>
      </c>
      <c r="E124" s="121" t="s">
        <v>76</v>
      </c>
      <c r="F124" s="121" t="s">
        <v>114</v>
      </c>
      <c r="G124" s="120">
        <v>9980020000</v>
      </c>
      <c r="H124" s="106"/>
      <c r="I124" s="120">
        <f>SUM(I125:I130)</f>
        <v>4837</v>
      </c>
    </row>
    <row r="125" spans="3:9" ht="48" thickBot="1" x14ac:dyDescent="0.25">
      <c r="C125" s="5" t="s">
        <v>9</v>
      </c>
      <c r="D125" s="18" t="s">
        <v>113</v>
      </c>
      <c r="E125" s="18" t="s">
        <v>76</v>
      </c>
      <c r="F125" s="18" t="s">
        <v>114</v>
      </c>
      <c r="G125" s="3">
        <v>9980020000</v>
      </c>
      <c r="H125" s="3">
        <v>121</v>
      </c>
      <c r="I125" s="3">
        <v>3000</v>
      </c>
    </row>
    <row r="126" spans="3:9" ht="63.75" thickBot="1" x14ac:dyDescent="0.25">
      <c r="C126" s="38" t="s">
        <v>10</v>
      </c>
      <c r="D126" s="18" t="s">
        <v>113</v>
      </c>
      <c r="E126" s="18" t="s">
        <v>76</v>
      </c>
      <c r="F126" s="18" t="s">
        <v>114</v>
      </c>
      <c r="G126" s="3">
        <v>9980020000</v>
      </c>
      <c r="H126" s="3">
        <v>129</v>
      </c>
      <c r="I126" s="3">
        <v>906</v>
      </c>
    </row>
    <row r="127" spans="3:9" ht="48" thickBot="1" x14ac:dyDescent="0.25">
      <c r="C127" s="38" t="s">
        <v>539</v>
      </c>
      <c r="D127" s="18" t="s">
        <v>113</v>
      </c>
      <c r="E127" s="18" t="s">
        <v>76</v>
      </c>
      <c r="F127" s="18" t="s">
        <v>114</v>
      </c>
      <c r="G127" s="3">
        <v>9980020000</v>
      </c>
      <c r="H127" s="3">
        <v>243</v>
      </c>
      <c r="I127" s="3">
        <v>85</v>
      </c>
    </row>
    <row r="128" spans="3:9" ht="32.25" thickBot="1" x14ac:dyDescent="0.25">
      <c r="C128" s="38" t="s">
        <v>13</v>
      </c>
      <c r="D128" s="18" t="s">
        <v>113</v>
      </c>
      <c r="E128" s="18" t="s">
        <v>76</v>
      </c>
      <c r="F128" s="18" t="s">
        <v>114</v>
      </c>
      <c r="G128" s="3">
        <v>9980020000</v>
      </c>
      <c r="H128" s="3">
        <v>244</v>
      </c>
      <c r="I128" s="3">
        <v>681</v>
      </c>
    </row>
    <row r="129" spans="3:9" ht="16.5" thickBot="1" x14ac:dyDescent="0.25">
      <c r="C129" s="38" t="s">
        <v>394</v>
      </c>
      <c r="D129" s="18" t="s">
        <v>113</v>
      </c>
      <c r="E129" s="18" t="s">
        <v>76</v>
      </c>
      <c r="F129" s="18" t="s">
        <v>114</v>
      </c>
      <c r="G129" s="3">
        <v>9980020000</v>
      </c>
      <c r="H129" s="3">
        <v>247</v>
      </c>
      <c r="I129" s="3">
        <v>155</v>
      </c>
    </row>
    <row r="130" spans="3:9" ht="16.5" thickBot="1" x14ac:dyDescent="0.25">
      <c r="C130" s="5" t="s">
        <v>48</v>
      </c>
      <c r="D130" s="18" t="s">
        <v>113</v>
      </c>
      <c r="E130" s="18" t="s">
        <v>76</v>
      </c>
      <c r="F130" s="18" t="s">
        <v>114</v>
      </c>
      <c r="G130" s="3">
        <v>9980020000</v>
      </c>
      <c r="H130" s="3">
        <v>850</v>
      </c>
      <c r="I130" s="3">
        <v>10</v>
      </c>
    </row>
    <row r="131" spans="3:9" ht="48" thickBot="1" x14ac:dyDescent="0.25">
      <c r="C131" s="108" t="s">
        <v>22</v>
      </c>
      <c r="D131" s="105" t="s">
        <v>71</v>
      </c>
      <c r="E131" s="105" t="s">
        <v>111</v>
      </c>
      <c r="F131" s="105"/>
      <c r="G131" s="118"/>
      <c r="H131" s="110"/>
      <c r="I131" s="134">
        <f>SUM(I132)</f>
        <v>9407</v>
      </c>
    </row>
    <row r="132" spans="3:9" ht="63.75" thickBot="1" x14ac:dyDescent="0.25">
      <c r="C132" s="8" t="s">
        <v>49</v>
      </c>
      <c r="D132" s="7" t="s">
        <v>71</v>
      </c>
      <c r="E132" s="7" t="s">
        <v>111</v>
      </c>
      <c r="F132" s="7" t="s">
        <v>258</v>
      </c>
      <c r="G132" s="7">
        <v>740120000</v>
      </c>
      <c r="H132" s="7"/>
      <c r="I132" s="33">
        <f>SUM(I133:I137)</f>
        <v>9407</v>
      </c>
    </row>
    <row r="133" spans="3:9" ht="48" thickBot="1" x14ac:dyDescent="0.25">
      <c r="C133" s="9" t="s">
        <v>30</v>
      </c>
      <c r="D133" s="6" t="s">
        <v>71</v>
      </c>
      <c r="E133" s="6" t="s">
        <v>111</v>
      </c>
      <c r="F133" s="6" t="s">
        <v>258</v>
      </c>
      <c r="G133" s="6">
        <v>740120000</v>
      </c>
      <c r="H133" s="6">
        <v>111</v>
      </c>
      <c r="I133" s="80">
        <v>4000</v>
      </c>
    </row>
    <row r="134" spans="3:9" ht="16.5" thickBot="1" x14ac:dyDescent="0.25">
      <c r="C134" s="38" t="s">
        <v>317</v>
      </c>
      <c r="D134" s="6" t="s">
        <v>71</v>
      </c>
      <c r="E134" s="6" t="s">
        <v>111</v>
      </c>
      <c r="F134" s="6" t="s">
        <v>258</v>
      </c>
      <c r="G134" s="6">
        <v>740120000</v>
      </c>
      <c r="H134" s="6" t="s">
        <v>122</v>
      </c>
      <c r="I134" s="80">
        <v>52.8</v>
      </c>
    </row>
    <row r="135" spans="3:9" ht="63.75" thickBot="1" x14ac:dyDescent="0.25">
      <c r="C135" s="90" t="s">
        <v>10</v>
      </c>
      <c r="D135" s="6" t="s">
        <v>71</v>
      </c>
      <c r="E135" s="6" t="s">
        <v>111</v>
      </c>
      <c r="F135" s="6" t="s">
        <v>258</v>
      </c>
      <c r="G135" s="3">
        <v>740120000</v>
      </c>
      <c r="H135" s="3">
        <v>119</v>
      </c>
      <c r="I135" s="3">
        <v>1208</v>
      </c>
    </row>
    <row r="136" spans="3:9" ht="32.25" thickBot="1" x14ac:dyDescent="0.25">
      <c r="C136" s="38" t="s">
        <v>13</v>
      </c>
      <c r="D136" s="6" t="s">
        <v>71</v>
      </c>
      <c r="E136" s="6" t="s">
        <v>111</v>
      </c>
      <c r="F136" s="6" t="s">
        <v>258</v>
      </c>
      <c r="G136" s="3">
        <v>740120000</v>
      </c>
      <c r="H136" s="3">
        <v>244</v>
      </c>
      <c r="I136" s="3">
        <v>4143.2</v>
      </c>
    </row>
    <row r="137" spans="3:9" ht="16.5" thickBot="1" x14ac:dyDescent="0.25">
      <c r="C137" s="5" t="s">
        <v>48</v>
      </c>
      <c r="D137" s="6" t="s">
        <v>71</v>
      </c>
      <c r="E137" s="6" t="s">
        <v>111</v>
      </c>
      <c r="F137" s="6" t="s">
        <v>258</v>
      </c>
      <c r="G137" s="3">
        <v>740120000</v>
      </c>
      <c r="H137" s="3">
        <v>850</v>
      </c>
      <c r="I137" s="3">
        <v>3</v>
      </c>
    </row>
    <row r="138" spans="3:9" ht="16.5" thickBot="1" x14ac:dyDescent="0.25">
      <c r="C138" s="108" t="s">
        <v>23</v>
      </c>
      <c r="D138" s="105" t="s">
        <v>72</v>
      </c>
      <c r="E138" s="105" t="s">
        <v>73</v>
      </c>
      <c r="F138" s="105"/>
      <c r="G138" s="105"/>
      <c r="H138" s="105"/>
      <c r="I138" s="134">
        <f>SUM(I140)</f>
        <v>1931</v>
      </c>
    </row>
    <row r="139" spans="3:9" ht="16.5" thickBot="1" x14ac:dyDescent="0.25">
      <c r="C139" s="93" t="s">
        <v>50</v>
      </c>
      <c r="D139" s="7" t="s">
        <v>72</v>
      </c>
      <c r="E139" s="7" t="s">
        <v>73</v>
      </c>
      <c r="F139" s="7" t="s">
        <v>74</v>
      </c>
      <c r="G139" s="7"/>
      <c r="H139" s="7"/>
      <c r="I139" s="33">
        <f>SUM(I140)</f>
        <v>1931</v>
      </c>
    </row>
    <row r="140" spans="3:9" ht="16.5" thickBot="1" x14ac:dyDescent="0.25">
      <c r="C140" s="93" t="s">
        <v>51</v>
      </c>
      <c r="D140" s="7" t="s">
        <v>72</v>
      </c>
      <c r="E140" s="7" t="s">
        <v>73</v>
      </c>
      <c r="F140" s="7" t="s">
        <v>74</v>
      </c>
      <c r="G140" s="7">
        <v>1410211000</v>
      </c>
      <c r="H140" s="7"/>
      <c r="I140" s="33">
        <f>SUM(I141+I142+I143+I144)</f>
        <v>1931</v>
      </c>
    </row>
    <row r="141" spans="3:9" ht="48" thickBot="1" x14ac:dyDescent="0.25">
      <c r="C141" s="38" t="s">
        <v>9</v>
      </c>
      <c r="D141" s="6" t="s">
        <v>72</v>
      </c>
      <c r="E141" s="6" t="s">
        <v>73</v>
      </c>
      <c r="F141" s="6" t="s">
        <v>74</v>
      </c>
      <c r="G141" s="6">
        <v>1410211000</v>
      </c>
      <c r="H141" s="6">
        <v>121</v>
      </c>
      <c r="I141" s="80">
        <v>1215</v>
      </c>
    </row>
    <row r="142" spans="3:9" ht="63.75" thickBot="1" x14ac:dyDescent="0.25">
      <c r="C142" s="38" t="s">
        <v>10</v>
      </c>
      <c r="D142" s="6" t="s">
        <v>72</v>
      </c>
      <c r="E142" s="6" t="s">
        <v>73</v>
      </c>
      <c r="F142" s="6" t="s">
        <v>74</v>
      </c>
      <c r="G142" s="6">
        <v>1410211000</v>
      </c>
      <c r="H142" s="6">
        <v>129</v>
      </c>
      <c r="I142" s="80">
        <v>367</v>
      </c>
    </row>
    <row r="143" spans="3:9" ht="32.25" thickBot="1" x14ac:dyDescent="0.25">
      <c r="C143" s="38" t="s">
        <v>13</v>
      </c>
      <c r="D143" s="6" t="s">
        <v>72</v>
      </c>
      <c r="E143" s="6" t="s">
        <v>73</v>
      </c>
      <c r="F143" s="6" t="s">
        <v>74</v>
      </c>
      <c r="G143" s="6">
        <v>1410211000</v>
      </c>
      <c r="H143" s="6">
        <v>244</v>
      </c>
      <c r="I143" s="80">
        <v>346</v>
      </c>
    </row>
    <row r="144" spans="3:9" ht="16.5" thickBot="1" x14ac:dyDescent="0.25">
      <c r="C144" s="5" t="s">
        <v>48</v>
      </c>
      <c r="D144" s="6" t="s">
        <v>72</v>
      </c>
      <c r="E144" s="6" t="s">
        <v>73</v>
      </c>
      <c r="F144" s="6" t="s">
        <v>74</v>
      </c>
      <c r="G144" s="6">
        <v>1410211000</v>
      </c>
      <c r="H144" s="6">
        <v>850</v>
      </c>
      <c r="I144" s="80">
        <v>3</v>
      </c>
    </row>
    <row r="145" spans="3:9" ht="16.5" thickBot="1" x14ac:dyDescent="0.25">
      <c r="C145" s="108" t="s">
        <v>25</v>
      </c>
      <c r="D145" s="105" t="s">
        <v>178</v>
      </c>
      <c r="E145" s="105" t="s">
        <v>75</v>
      </c>
      <c r="F145" s="105"/>
      <c r="G145" s="105"/>
      <c r="H145" s="105"/>
      <c r="I145" s="107">
        <f>SUM(I146+I456+I929+I936)</f>
        <v>679380.91879999987</v>
      </c>
    </row>
    <row r="146" spans="3:9" ht="16.5" thickBot="1" x14ac:dyDescent="0.25">
      <c r="C146" s="108" t="s">
        <v>52</v>
      </c>
      <c r="D146" s="105" t="s">
        <v>178</v>
      </c>
      <c r="E146" s="105" t="s">
        <v>75</v>
      </c>
      <c r="F146" s="105"/>
      <c r="G146" s="105"/>
      <c r="H146" s="105"/>
      <c r="I146" s="107">
        <f>SUM(I147+I164+I181+I197+I213+I229+I245+I261+I277+I293+I309+I325+I341+I357+I373+I389+I408+I424+I440)</f>
        <v>154221.70199999999</v>
      </c>
    </row>
    <row r="147" spans="3:9" ht="16.5" thickBot="1" x14ac:dyDescent="0.25">
      <c r="C147" s="135" t="s">
        <v>53</v>
      </c>
      <c r="D147" s="136" t="s">
        <v>77</v>
      </c>
      <c r="E147" s="136"/>
      <c r="F147" s="136"/>
      <c r="G147" s="136"/>
      <c r="H147" s="136"/>
      <c r="I147" s="149">
        <f>SUM(I148+I160)</f>
        <v>15818.6</v>
      </c>
    </row>
    <row r="148" spans="3:9" ht="16.5" thickBot="1" x14ac:dyDescent="0.25">
      <c r="C148" s="93" t="s">
        <v>52</v>
      </c>
      <c r="D148" s="14" t="s">
        <v>77</v>
      </c>
      <c r="E148" s="14" t="s">
        <v>75</v>
      </c>
      <c r="F148" s="14" t="s">
        <v>76</v>
      </c>
      <c r="G148" s="14"/>
      <c r="H148" s="14"/>
      <c r="I148" s="150">
        <f>SUM(I149+I155)</f>
        <v>15538.6</v>
      </c>
    </row>
    <row r="149" spans="3:9" ht="48" thickBot="1" x14ac:dyDescent="0.25">
      <c r="C149" s="93" t="s">
        <v>54</v>
      </c>
      <c r="D149" s="7" t="s">
        <v>77</v>
      </c>
      <c r="E149" s="7" t="s">
        <v>75</v>
      </c>
      <c r="F149" s="7" t="s">
        <v>76</v>
      </c>
      <c r="G149" s="10">
        <v>1910101590</v>
      </c>
      <c r="H149" s="7"/>
      <c r="I149" s="63">
        <f>SUM(I154+I152+I153+I151+I150)</f>
        <v>6500.6</v>
      </c>
    </row>
    <row r="150" spans="3:9" ht="48" thickBot="1" x14ac:dyDescent="0.25">
      <c r="C150" s="5" t="s">
        <v>30</v>
      </c>
      <c r="D150" s="6" t="s">
        <v>77</v>
      </c>
      <c r="E150" s="6" t="s">
        <v>75</v>
      </c>
      <c r="F150" s="6" t="s">
        <v>76</v>
      </c>
      <c r="G150" s="43">
        <v>1910101590</v>
      </c>
      <c r="H150" s="6">
        <v>111</v>
      </c>
      <c r="I150" s="6" t="s">
        <v>444</v>
      </c>
    </row>
    <row r="151" spans="3:9" ht="63.75" thickBot="1" x14ac:dyDescent="0.25">
      <c r="C151" s="90" t="s">
        <v>10</v>
      </c>
      <c r="D151" s="6" t="s">
        <v>77</v>
      </c>
      <c r="E151" s="6" t="s">
        <v>75</v>
      </c>
      <c r="F151" s="6" t="s">
        <v>76</v>
      </c>
      <c r="G151" s="43">
        <v>1910101590</v>
      </c>
      <c r="H151" s="6">
        <v>119</v>
      </c>
      <c r="I151" s="6" t="s">
        <v>445</v>
      </c>
    </row>
    <row r="152" spans="3:9" ht="32.25" thickBot="1" x14ac:dyDescent="0.25">
      <c r="C152" s="38" t="s">
        <v>13</v>
      </c>
      <c r="D152" s="6" t="s">
        <v>77</v>
      </c>
      <c r="E152" s="6" t="s">
        <v>75</v>
      </c>
      <c r="F152" s="6" t="s">
        <v>76</v>
      </c>
      <c r="G152" s="43">
        <v>1910101590</v>
      </c>
      <c r="H152" s="6">
        <v>244</v>
      </c>
      <c r="I152" s="6" t="s">
        <v>490</v>
      </c>
    </row>
    <row r="153" spans="3:9" ht="16.5" thickBot="1" x14ac:dyDescent="0.25">
      <c r="C153" s="38" t="s">
        <v>394</v>
      </c>
      <c r="D153" s="6" t="s">
        <v>77</v>
      </c>
      <c r="E153" s="6" t="s">
        <v>75</v>
      </c>
      <c r="F153" s="6" t="s">
        <v>76</v>
      </c>
      <c r="G153" s="43">
        <v>1910101590</v>
      </c>
      <c r="H153" s="6" t="s">
        <v>380</v>
      </c>
      <c r="I153" s="6" t="s">
        <v>446</v>
      </c>
    </row>
    <row r="154" spans="3:9" ht="16.5" thickBot="1" x14ac:dyDescent="0.25">
      <c r="C154" s="91" t="s">
        <v>48</v>
      </c>
      <c r="D154" s="6" t="s">
        <v>77</v>
      </c>
      <c r="E154" s="6" t="s">
        <v>75</v>
      </c>
      <c r="F154" s="6" t="s">
        <v>76</v>
      </c>
      <c r="G154" s="43">
        <v>1910101590</v>
      </c>
      <c r="H154" s="6">
        <v>850</v>
      </c>
      <c r="I154" s="6" t="s">
        <v>447</v>
      </c>
    </row>
    <row r="155" spans="3:9" ht="142.5" thickBot="1" x14ac:dyDescent="0.25">
      <c r="C155" s="93" t="s">
        <v>55</v>
      </c>
      <c r="D155" s="7" t="s">
        <v>77</v>
      </c>
      <c r="E155" s="7" t="s">
        <v>75</v>
      </c>
      <c r="F155" s="7" t="s">
        <v>76</v>
      </c>
      <c r="G155" s="10">
        <v>1910106590</v>
      </c>
      <c r="H155" s="7"/>
      <c r="I155" s="33">
        <f>SUM(I156+I158+I159+I157)</f>
        <v>9038</v>
      </c>
    </row>
    <row r="156" spans="3:9" ht="46.5" customHeight="1" thickBot="1" x14ac:dyDescent="0.25">
      <c r="C156" s="91" t="s">
        <v>56</v>
      </c>
      <c r="D156" s="6" t="s">
        <v>77</v>
      </c>
      <c r="E156" s="6" t="s">
        <v>75</v>
      </c>
      <c r="F156" s="6" t="s">
        <v>76</v>
      </c>
      <c r="G156" s="43">
        <v>1910106590</v>
      </c>
      <c r="H156" s="6">
        <v>111</v>
      </c>
      <c r="I156" s="6" t="s">
        <v>422</v>
      </c>
    </row>
    <row r="157" spans="3:9" ht="32.25" hidden="1" thickBot="1" x14ac:dyDescent="0.25">
      <c r="C157" s="91" t="s">
        <v>47</v>
      </c>
      <c r="D157" s="6" t="s">
        <v>77</v>
      </c>
      <c r="E157" s="6" t="s">
        <v>75</v>
      </c>
      <c r="F157" s="6" t="s">
        <v>76</v>
      </c>
      <c r="G157" s="43" t="s">
        <v>322</v>
      </c>
      <c r="H157" s="6" t="s">
        <v>122</v>
      </c>
      <c r="I157" s="6"/>
    </row>
    <row r="158" spans="3:9" ht="63.75" thickBot="1" x14ac:dyDescent="0.25">
      <c r="C158" s="90" t="s">
        <v>10</v>
      </c>
      <c r="D158" s="6" t="s">
        <v>77</v>
      </c>
      <c r="E158" s="6" t="s">
        <v>75</v>
      </c>
      <c r="F158" s="6" t="s">
        <v>76</v>
      </c>
      <c r="G158" s="43">
        <v>1910106590</v>
      </c>
      <c r="H158" s="6">
        <v>119</v>
      </c>
      <c r="I158" s="6" t="s">
        <v>423</v>
      </c>
    </row>
    <row r="159" spans="3:9" ht="32.25" thickBot="1" x14ac:dyDescent="0.25">
      <c r="C159" s="38" t="s">
        <v>13</v>
      </c>
      <c r="D159" s="6" t="s">
        <v>77</v>
      </c>
      <c r="E159" s="6" t="s">
        <v>75</v>
      </c>
      <c r="F159" s="6" t="s">
        <v>76</v>
      </c>
      <c r="G159" s="43">
        <v>1910106590</v>
      </c>
      <c r="H159" s="6">
        <v>244</v>
      </c>
      <c r="I159" s="6" t="s">
        <v>424</v>
      </c>
    </row>
    <row r="160" spans="3:9" ht="16.5" thickBot="1" x14ac:dyDescent="0.25">
      <c r="C160" s="93" t="s">
        <v>31</v>
      </c>
      <c r="D160" s="7" t="s">
        <v>77</v>
      </c>
      <c r="E160" s="7">
        <v>10</v>
      </c>
      <c r="F160" s="7"/>
      <c r="G160" s="7"/>
      <c r="H160" s="7"/>
      <c r="I160" s="7" t="s">
        <v>395</v>
      </c>
    </row>
    <row r="161" spans="3:9" ht="16.5" thickBot="1" x14ac:dyDescent="0.25">
      <c r="C161" s="93" t="s">
        <v>35</v>
      </c>
      <c r="D161" s="7" t="s">
        <v>77</v>
      </c>
      <c r="E161" s="7">
        <v>10</v>
      </c>
      <c r="F161" s="7" t="s">
        <v>73</v>
      </c>
      <c r="G161" s="7"/>
      <c r="H161" s="7"/>
      <c r="I161" s="7" t="s">
        <v>395</v>
      </c>
    </row>
    <row r="162" spans="3:9" ht="48" thickBot="1" x14ac:dyDescent="0.25">
      <c r="C162" s="93" t="s">
        <v>57</v>
      </c>
      <c r="D162" s="7" t="s">
        <v>77</v>
      </c>
      <c r="E162" s="7">
        <v>10</v>
      </c>
      <c r="F162" s="7" t="s">
        <v>73</v>
      </c>
      <c r="G162" s="7">
        <v>2230171540</v>
      </c>
      <c r="H162" s="7"/>
      <c r="I162" s="7" t="s">
        <v>395</v>
      </c>
    </row>
    <row r="163" spans="3:9" ht="32.25" thickBot="1" x14ac:dyDescent="0.25">
      <c r="C163" s="5" t="s">
        <v>34</v>
      </c>
      <c r="D163" s="6" t="s">
        <v>77</v>
      </c>
      <c r="E163" s="6">
        <v>10</v>
      </c>
      <c r="F163" s="6" t="s">
        <v>73</v>
      </c>
      <c r="G163" s="6">
        <v>2230171540</v>
      </c>
      <c r="H163" s="6">
        <v>313</v>
      </c>
      <c r="I163" s="6" t="s">
        <v>395</v>
      </c>
    </row>
    <row r="164" spans="3:9" ht="16.5" thickBot="1" x14ac:dyDescent="0.25">
      <c r="C164" s="135" t="s">
        <v>58</v>
      </c>
      <c r="D164" s="136" t="s">
        <v>78</v>
      </c>
      <c r="E164" s="136"/>
      <c r="F164" s="136"/>
      <c r="G164" s="136"/>
      <c r="H164" s="136"/>
      <c r="I164" s="137">
        <f>SUM(I165+I177)</f>
        <v>9351.9</v>
      </c>
    </row>
    <row r="165" spans="3:9" ht="16.5" thickBot="1" x14ac:dyDescent="0.25">
      <c r="C165" s="93" t="s">
        <v>52</v>
      </c>
      <c r="D165" s="14" t="s">
        <v>78</v>
      </c>
      <c r="E165" s="14" t="s">
        <v>75</v>
      </c>
      <c r="F165" s="14" t="s">
        <v>76</v>
      </c>
      <c r="G165" s="14"/>
      <c r="H165" s="14"/>
      <c r="I165" s="34">
        <f>SUM(I166+I172)</f>
        <v>9211.9</v>
      </c>
    </row>
    <row r="166" spans="3:9" ht="48" thickBot="1" x14ac:dyDescent="0.25">
      <c r="C166" s="93" t="s">
        <v>59</v>
      </c>
      <c r="D166" s="7" t="s">
        <v>78</v>
      </c>
      <c r="E166" s="7" t="s">
        <v>75</v>
      </c>
      <c r="F166" s="7" t="s">
        <v>76</v>
      </c>
      <c r="G166" s="10">
        <v>1910101590</v>
      </c>
      <c r="H166" s="7"/>
      <c r="I166" s="33">
        <f>SUM(I171+I170+I169+I168+I167)</f>
        <v>3508.9</v>
      </c>
    </row>
    <row r="167" spans="3:9" ht="48" thickBot="1" x14ac:dyDescent="0.25">
      <c r="C167" s="91" t="s">
        <v>30</v>
      </c>
      <c r="D167" s="6" t="s">
        <v>78</v>
      </c>
      <c r="E167" s="6" t="s">
        <v>75</v>
      </c>
      <c r="F167" s="6" t="s">
        <v>76</v>
      </c>
      <c r="G167" s="43">
        <v>1910101590</v>
      </c>
      <c r="H167" s="6">
        <v>111</v>
      </c>
      <c r="I167" s="6" t="s">
        <v>448</v>
      </c>
    </row>
    <row r="168" spans="3:9" ht="63.75" thickBot="1" x14ac:dyDescent="0.25">
      <c r="C168" s="90" t="s">
        <v>10</v>
      </c>
      <c r="D168" s="6" t="s">
        <v>78</v>
      </c>
      <c r="E168" s="6" t="s">
        <v>75</v>
      </c>
      <c r="F168" s="6" t="s">
        <v>76</v>
      </c>
      <c r="G168" s="43">
        <v>1910101590</v>
      </c>
      <c r="H168" s="6">
        <v>119</v>
      </c>
      <c r="I168" s="6" t="s">
        <v>449</v>
      </c>
    </row>
    <row r="169" spans="3:9" ht="32.25" thickBot="1" x14ac:dyDescent="0.25">
      <c r="C169" s="38" t="s">
        <v>13</v>
      </c>
      <c r="D169" s="6" t="s">
        <v>78</v>
      </c>
      <c r="E169" s="6" t="s">
        <v>75</v>
      </c>
      <c r="F169" s="6" t="s">
        <v>76</v>
      </c>
      <c r="G169" s="43">
        <v>1910101590</v>
      </c>
      <c r="H169" s="6">
        <v>244</v>
      </c>
      <c r="I169" s="6" t="s">
        <v>491</v>
      </c>
    </row>
    <row r="170" spans="3:9" ht="16.5" thickBot="1" x14ac:dyDescent="0.25">
      <c r="C170" s="38" t="s">
        <v>394</v>
      </c>
      <c r="D170" s="6" t="s">
        <v>78</v>
      </c>
      <c r="E170" s="6" t="s">
        <v>75</v>
      </c>
      <c r="F170" s="6" t="s">
        <v>76</v>
      </c>
      <c r="G170" s="43">
        <v>1910101590</v>
      </c>
      <c r="H170" s="6" t="s">
        <v>380</v>
      </c>
      <c r="I170" s="6" t="s">
        <v>450</v>
      </c>
    </row>
    <row r="171" spans="3:9" ht="16.5" thickBot="1" x14ac:dyDescent="0.25">
      <c r="C171" s="91" t="s">
        <v>48</v>
      </c>
      <c r="D171" s="6" t="s">
        <v>78</v>
      </c>
      <c r="E171" s="6" t="s">
        <v>75</v>
      </c>
      <c r="F171" s="6" t="s">
        <v>76</v>
      </c>
      <c r="G171" s="43">
        <v>1910101590</v>
      </c>
      <c r="H171" s="6">
        <v>850</v>
      </c>
      <c r="I171" s="6" t="s">
        <v>451</v>
      </c>
    </row>
    <row r="172" spans="3:9" ht="142.5" thickBot="1" x14ac:dyDescent="0.25">
      <c r="C172" s="93" t="s">
        <v>55</v>
      </c>
      <c r="D172" s="7" t="s">
        <v>78</v>
      </c>
      <c r="E172" s="7" t="s">
        <v>75</v>
      </c>
      <c r="F172" s="7" t="s">
        <v>76</v>
      </c>
      <c r="G172" s="10">
        <v>1910106590</v>
      </c>
      <c r="H172" s="7"/>
      <c r="I172" s="33">
        <f>SUM(I173+I175+I176+I174)</f>
        <v>5703</v>
      </c>
    </row>
    <row r="173" spans="3:9" ht="47.25" customHeight="1" thickBot="1" x14ac:dyDescent="0.25">
      <c r="C173" s="91" t="s">
        <v>56</v>
      </c>
      <c r="D173" s="6" t="s">
        <v>78</v>
      </c>
      <c r="E173" s="6" t="s">
        <v>75</v>
      </c>
      <c r="F173" s="6" t="s">
        <v>76</v>
      </c>
      <c r="G173" s="43">
        <v>1910106590</v>
      </c>
      <c r="H173" s="6">
        <v>111</v>
      </c>
      <c r="I173" s="6" t="s">
        <v>425</v>
      </c>
    </row>
    <row r="174" spans="3:9" ht="32.25" hidden="1" thickBot="1" x14ac:dyDescent="0.25">
      <c r="C174" s="91" t="s">
        <v>47</v>
      </c>
      <c r="D174" s="6" t="s">
        <v>78</v>
      </c>
      <c r="E174" s="6" t="s">
        <v>75</v>
      </c>
      <c r="F174" s="6" t="s">
        <v>76</v>
      </c>
      <c r="G174" s="43">
        <v>1910106590</v>
      </c>
      <c r="H174" s="6" t="s">
        <v>122</v>
      </c>
      <c r="I174" s="6"/>
    </row>
    <row r="175" spans="3:9" ht="63.75" thickBot="1" x14ac:dyDescent="0.25">
      <c r="C175" s="90" t="s">
        <v>10</v>
      </c>
      <c r="D175" s="6" t="s">
        <v>78</v>
      </c>
      <c r="E175" s="6" t="s">
        <v>75</v>
      </c>
      <c r="F175" s="6" t="s">
        <v>76</v>
      </c>
      <c r="G175" s="43">
        <v>1910106590</v>
      </c>
      <c r="H175" s="6">
        <v>119</v>
      </c>
      <c r="I175" s="6" t="s">
        <v>426</v>
      </c>
    </row>
    <row r="176" spans="3:9" ht="32.25" thickBot="1" x14ac:dyDescent="0.25">
      <c r="C176" s="38" t="s">
        <v>13</v>
      </c>
      <c r="D176" s="6" t="s">
        <v>78</v>
      </c>
      <c r="E176" s="6" t="s">
        <v>75</v>
      </c>
      <c r="F176" s="6" t="s">
        <v>76</v>
      </c>
      <c r="G176" s="43">
        <v>1910106590</v>
      </c>
      <c r="H176" s="6">
        <v>244</v>
      </c>
      <c r="I176" s="6" t="s">
        <v>427</v>
      </c>
    </row>
    <row r="177" spans="3:9" ht="16.5" thickBot="1" x14ac:dyDescent="0.25">
      <c r="C177" s="93" t="s">
        <v>31</v>
      </c>
      <c r="D177" s="7" t="s">
        <v>78</v>
      </c>
      <c r="E177" s="7">
        <v>10</v>
      </c>
      <c r="F177" s="7" t="s">
        <v>73</v>
      </c>
      <c r="G177" s="7"/>
      <c r="H177" s="7"/>
      <c r="I177" s="7" t="s">
        <v>396</v>
      </c>
    </row>
    <row r="178" spans="3:9" ht="16.5" thickBot="1" x14ac:dyDescent="0.25">
      <c r="C178" s="93" t="s">
        <v>35</v>
      </c>
      <c r="D178" s="7" t="s">
        <v>78</v>
      </c>
      <c r="E178" s="7">
        <v>10</v>
      </c>
      <c r="F178" s="7" t="s">
        <v>73</v>
      </c>
      <c r="G178" s="7"/>
      <c r="H178" s="7"/>
      <c r="I178" s="7" t="s">
        <v>396</v>
      </c>
    </row>
    <row r="179" spans="3:9" ht="48" thickBot="1" x14ac:dyDescent="0.25">
      <c r="C179" s="93" t="s">
        <v>57</v>
      </c>
      <c r="D179" s="7" t="s">
        <v>78</v>
      </c>
      <c r="E179" s="7">
        <v>10</v>
      </c>
      <c r="F179" s="7" t="s">
        <v>73</v>
      </c>
      <c r="G179" s="7">
        <v>2230171540</v>
      </c>
      <c r="H179" s="7"/>
      <c r="I179" s="7" t="s">
        <v>396</v>
      </c>
    </row>
    <row r="180" spans="3:9" ht="32.25" thickBot="1" x14ac:dyDescent="0.25">
      <c r="C180" s="5" t="s">
        <v>34</v>
      </c>
      <c r="D180" s="6" t="s">
        <v>78</v>
      </c>
      <c r="E180" s="6">
        <v>10</v>
      </c>
      <c r="F180" s="6" t="s">
        <v>73</v>
      </c>
      <c r="G180" s="6">
        <v>2230171540</v>
      </c>
      <c r="H180" s="6">
        <v>313</v>
      </c>
      <c r="I180" s="6" t="s">
        <v>396</v>
      </c>
    </row>
    <row r="181" spans="3:9" ht="16.5" thickBot="1" x14ac:dyDescent="0.25">
      <c r="C181" s="135" t="s">
        <v>60</v>
      </c>
      <c r="D181" s="136" t="s">
        <v>79</v>
      </c>
      <c r="E181" s="136"/>
      <c r="F181" s="136"/>
      <c r="G181" s="136"/>
      <c r="H181" s="136"/>
      <c r="I181" s="137">
        <f>SUM(I182+I193)</f>
        <v>13536.4</v>
      </c>
    </row>
    <row r="182" spans="3:9" ht="16.5" thickBot="1" x14ac:dyDescent="0.25">
      <c r="C182" s="93" t="s">
        <v>52</v>
      </c>
      <c r="D182" s="14" t="s">
        <v>79</v>
      </c>
      <c r="E182" s="14" t="s">
        <v>75</v>
      </c>
      <c r="F182" s="14" t="s">
        <v>76</v>
      </c>
      <c r="G182" s="14"/>
      <c r="H182" s="14"/>
      <c r="I182" s="34">
        <f>SUM(I183+I189)</f>
        <v>13306.4</v>
      </c>
    </row>
    <row r="183" spans="3:9" ht="48" thickBot="1" x14ac:dyDescent="0.25">
      <c r="C183" s="93" t="s">
        <v>59</v>
      </c>
      <c r="D183" s="7" t="s">
        <v>79</v>
      </c>
      <c r="E183" s="7" t="s">
        <v>75</v>
      </c>
      <c r="F183" s="7" t="s">
        <v>76</v>
      </c>
      <c r="G183" s="10">
        <v>1910101590</v>
      </c>
      <c r="H183" s="7"/>
      <c r="I183" s="33">
        <f>SUM(I184+I185+I186+I187+I188)</f>
        <v>4483.3999999999996</v>
      </c>
    </row>
    <row r="184" spans="3:9" ht="48" thickBot="1" x14ac:dyDescent="0.25">
      <c r="C184" s="91" t="s">
        <v>30</v>
      </c>
      <c r="D184" s="6" t="s">
        <v>79</v>
      </c>
      <c r="E184" s="6" t="s">
        <v>75</v>
      </c>
      <c r="F184" s="6" t="s">
        <v>76</v>
      </c>
      <c r="G184" s="43">
        <v>1910101590</v>
      </c>
      <c r="H184" s="6" t="s">
        <v>80</v>
      </c>
      <c r="I184" s="6" t="s">
        <v>452</v>
      </c>
    </row>
    <row r="185" spans="3:9" ht="63.75" thickBot="1" x14ac:dyDescent="0.25">
      <c r="C185" s="90" t="s">
        <v>10</v>
      </c>
      <c r="D185" s="6" t="s">
        <v>79</v>
      </c>
      <c r="E185" s="6" t="s">
        <v>75</v>
      </c>
      <c r="F185" s="6" t="s">
        <v>76</v>
      </c>
      <c r="G185" s="43">
        <v>1910101590</v>
      </c>
      <c r="H185" s="6">
        <v>119</v>
      </c>
      <c r="I185" s="3">
        <v>469.6</v>
      </c>
    </row>
    <row r="186" spans="3:9" ht="32.25" thickBot="1" x14ac:dyDescent="0.25">
      <c r="C186" s="38" t="s">
        <v>13</v>
      </c>
      <c r="D186" s="6" t="s">
        <v>79</v>
      </c>
      <c r="E186" s="6" t="s">
        <v>75</v>
      </c>
      <c r="F186" s="6" t="s">
        <v>76</v>
      </c>
      <c r="G186" s="43">
        <v>1910101590</v>
      </c>
      <c r="H186" s="6">
        <v>244</v>
      </c>
      <c r="I186" s="3">
        <v>1967.8</v>
      </c>
    </row>
    <row r="187" spans="3:9" ht="16.5" thickBot="1" x14ac:dyDescent="0.25">
      <c r="C187" s="38" t="s">
        <v>394</v>
      </c>
      <c r="D187" s="6" t="s">
        <v>79</v>
      </c>
      <c r="E187" s="6" t="s">
        <v>75</v>
      </c>
      <c r="F187" s="6" t="s">
        <v>76</v>
      </c>
      <c r="G187" s="43">
        <v>1910101590</v>
      </c>
      <c r="H187" s="6" t="s">
        <v>380</v>
      </c>
      <c r="I187" s="3">
        <v>455</v>
      </c>
    </row>
    <row r="188" spans="3:9" ht="16.5" thickBot="1" x14ac:dyDescent="0.25">
      <c r="C188" s="91" t="s">
        <v>48</v>
      </c>
      <c r="D188" s="6" t="s">
        <v>79</v>
      </c>
      <c r="E188" s="6" t="s">
        <v>75</v>
      </c>
      <c r="F188" s="6" t="s">
        <v>76</v>
      </c>
      <c r="G188" s="43">
        <v>1910101590</v>
      </c>
      <c r="H188" s="6">
        <v>850</v>
      </c>
      <c r="I188" s="3">
        <v>36</v>
      </c>
    </row>
    <row r="189" spans="3:9" ht="142.5" thickBot="1" x14ac:dyDescent="0.25">
      <c r="C189" s="93" t="s">
        <v>55</v>
      </c>
      <c r="D189" s="7" t="s">
        <v>79</v>
      </c>
      <c r="E189" s="7" t="s">
        <v>75</v>
      </c>
      <c r="F189" s="7" t="s">
        <v>76</v>
      </c>
      <c r="G189" s="10">
        <v>1910106590</v>
      </c>
      <c r="H189" s="7"/>
      <c r="I189" s="33">
        <f>SUM(I190+I191+I192)</f>
        <v>8823</v>
      </c>
    </row>
    <row r="190" spans="3:9" ht="48" thickBot="1" x14ac:dyDescent="0.25">
      <c r="C190" s="91" t="s">
        <v>56</v>
      </c>
      <c r="D190" s="6" t="s">
        <v>79</v>
      </c>
      <c r="E190" s="6" t="s">
        <v>75</v>
      </c>
      <c r="F190" s="6" t="s">
        <v>76</v>
      </c>
      <c r="G190" s="43">
        <v>1910106590</v>
      </c>
      <c r="H190" s="6">
        <v>111</v>
      </c>
      <c r="I190" s="3">
        <v>6674</v>
      </c>
    </row>
    <row r="191" spans="3:9" ht="63.75" thickBot="1" x14ac:dyDescent="0.25">
      <c r="C191" s="90" t="s">
        <v>10</v>
      </c>
      <c r="D191" s="6" t="s">
        <v>79</v>
      </c>
      <c r="E191" s="6" t="s">
        <v>75</v>
      </c>
      <c r="F191" s="6" t="s">
        <v>76</v>
      </c>
      <c r="G191" s="43">
        <v>1910106590</v>
      </c>
      <c r="H191" s="6">
        <v>119</v>
      </c>
      <c r="I191" s="3">
        <v>2015</v>
      </c>
    </row>
    <row r="192" spans="3:9" ht="32.25" thickBot="1" x14ac:dyDescent="0.25">
      <c r="C192" s="38" t="s">
        <v>13</v>
      </c>
      <c r="D192" s="6" t="s">
        <v>79</v>
      </c>
      <c r="E192" s="6" t="s">
        <v>75</v>
      </c>
      <c r="F192" s="6" t="s">
        <v>76</v>
      </c>
      <c r="G192" s="43">
        <v>1910106590</v>
      </c>
      <c r="H192" s="6">
        <v>244</v>
      </c>
      <c r="I192" s="3">
        <v>134</v>
      </c>
    </row>
    <row r="193" spans="3:9" ht="16.5" thickBot="1" x14ac:dyDescent="0.25">
      <c r="C193" s="93" t="s">
        <v>31</v>
      </c>
      <c r="D193" s="7" t="s">
        <v>79</v>
      </c>
      <c r="E193" s="7">
        <v>10</v>
      </c>
      <c r="F193" s="7" t="s">
        <v>73</v>
      </c>
      <c r="G193" s="7"/>
      <c r="H193" s="7"/>
      <c r="I193" s="1">
        <v>230</v>
      </c>
    </row>
    <row r="194" spans="3:9" ht="16.5" thickBot="1" x14ac:dyDescent="0.25">
      <c r="C194" s="93" t="s">
        <v>35</v>
      </c>
      <c r="D194" s="7" t="s">
        <v>79</v>
      </c>
      <c r="E194" s="7">
        <v>10</v>
      </c>
      <c r="F194" s="7" t="s">
        <v>73</v>
      </c>
      <c r="G194" s="7"/>
      <c r="H194" s="7"/>
      <c r="I194" s="1">
        <v>230</v>
      </c>
    </row>
    <row r="195" spans="3:9" ht="48" thickBot="1" x14ac:dyDescent="0.25">
      <c r="C195" s="93" t="s">
        <v>57</v>
      </c>
      <c r="D195" s="6" t="s">
        <v>79</v>
      </c>
      <c r="E195" s="6">
        <v>10</v>
      </c>
      <c r="F195" s="6" t="s">
        <v>73</v>
      </c>
      <c r="G195" s="6">
        <v>2230171540</v>
      </c>
      <c r="H195" s="6"/>
      <c r="I195" s="1">
        <v>230</v>
      </c>
    </row>
    <row r="196" spans="3:9" ht="32.25" thickBot="1" x14ac:dyDescent="0.25">
      <c r="C196" s="5" t="s">
        <v>34</v>
      </c>
      <c r="D196" s="6" t="s">
        <v>79</v>
      </c>
      <c r="E196" s="6">
        <v>10</v>
      </c>
      <c r="F196" s="6" t="s">
        <v>73</v>
      </c>
      <c r="G196" s="6">
        <v>2230171540</v>
      </c>
      <c r="H196" s="6">
        <v>313</v>
      </c>
      <c r="I196" s="3">
        <v>230</v>
      </c>
    </row>
    <row r="197" spans="3:9" ht="16.5" thickBot="1" x14ac:dyDescent="0.25">
      <c r="C197" s="135" t="s">
        <v>81</v>
      </c>
      <c r="D197" s="136" t="s">
        <v>82</v>
      </c>
      <c r="E197" s="136"/>
      <c r="F197" s="136"/>
      <c r="G197" s="136"/>
      <c r="H197" s="136"/>
      <c r="I197" s="138">
        <f>SUM(I198+I209)</f>
        <v>10257.1</v>
      </c>
    </row>
    <row r="198" spans="3:9" ht="16.5" thickBot="1" x14ac:dyDescent="0.25">
      <c r="C198" s="93" t="s">
        <v>52</v>
      </c>
      <c r="D198" s="7" t="s">
        <v>82</v>
      </c>
      <c r="E198" s="7" t="s">
        <v>75</v>
      </c>
      <c r="F198" s="7" t="s">
        <v>76</v>
      </c>
      <c r="G198" s="7"/>
      <c r="H198" s="7"/>
      <c r="I198" s="139">
        <f>SUM(I199+I205)</f>
        <v>10067.1</v>
      </c>
    </row>
    <row r="199" spans="3:9" ht="48" thickBot="1" x14ac:dyDescent="0.25">
      <c r="C199" s="93" t="s">
        <v>59</v>
      </c>
      <c r="D199" s="7" t="s">
        <v>82</v>
      </c>
      <c r="E199" s="7" t="s">
        <v>75</v>
      </c>
      <c r="F199" s="7" t="s">
        <v>76</v>
      </c>
      <c r="G199" s="10">
        <v>1910101590</v>
      </c>
      <c r="H199" s="7"/>
      <c r="I199" s="63">
        <f>SUM(I200:I204)</f>
        <v>4139.1000000000004</v>
      </c>
    </row>
    <row r="200" spans="3:9" ht="48" thickBot="1" x14ac:dyDescent="0.25">
      <c r="C200" s="91" t="s">
        <v>30</v>
      </c>
      <c r="D200" s="6" t="s">
        <v>82</v>
      </c>
      <c r="E200" s="6" t="s">
        <v>75</v>
      </c>
      <c r="F200" s="6" t="s">
        <v>76</v>
      </c>
      <c r="G200" s="43">
        <v>1910101590</v>
      </c>
      <c r="H200" s="6" t="s">
        <v>80</v>
      </c>
      <c r="I200" s="3">
        <v>1544</v>
      </c>
    </row>
    <row r="201" spans="3:9" ht="63.75" thickBot="1" x14ac:dyDescent="0.25">
      <c r="C201" s="90" t="s">
        <v>10</v>
      </c>
      <c r="D201" s="6" t="s">
        <v>82</v>
      </c>
      <c r="E201" s="6" t="s">
        <v>75</v>
      </c>
      <c r="F201" s="6" t="s">
        <v>76</v>
      </c>
      <c r="G201" s="43">
        <v>1910101590</v>
      </c>
      <c r="H201" s="6">
        <v>119</v>
      </c>
      <c r="I201" s="3">
        <v>466</v>
      </c>
    </row>
    <row r="202" spans="3:9" ht="32.25" thickBot="1" x14ac:dyDescent="0.25">
      <c r="C202" s="38" t="s">
        <v>13</v>
      </c>
      <c r="D202" s="6" t="s">
        <v>82</v>
      </c>
      <c r="E202" s="6" t="s">
        <v>75</v>
      </c>
      <c r="F202" s="6" t="s">
        <v>76</v>
      </c>
      <c r="G202" s="43">
        <v>1910101590</v>
      </c>
      <c r="H202" s="6">
        <v>244</v>
      </c>
      <c r="I202" s="3">
        <v>1784.1</v>
      </c>
    </row>
    <row r="203" spans="3:9" ht="16.5" thickBot="1" x14ac:dyDescent="0.25">
      <c r="C203" s="38" t="s">
        <v>394</v>
      </c>
      <c r="D203" s="6" t="s">
        <v>82</v>
      </c>
      <c r="E203" s="6" t="s">
        <v>75</v>
      </c>
      <c r="F203" s="6" t="s">
        <v>76</v>
      </c>
      <c r="G203" s="43">
        <v>1910101590</v>
      </c>
      <c r="H203" s="6" t="s">
        <v>380</v>
      </c>
      <c r="I203" s="3">
        <v>268</v>
      </c>
    </row>
    <row r="204" spans="3:9" ht="16.5" thickBot="1" x14ac:dyDescent="0.25">
      <c r="C204" s="91" t="s">
        <v>48</v>
      </c>
      <c r="D204" s="6" t="s">
        <v>82</v>
      </c>
      <c r="E204" s="6" t="s">
        <v>75</v>
      </c>
      <c r="F204" s="6" t="s">
        <v>76</v>
      </c>
      <c r="G204" s="43">
        <v>1910101590</v>
      </c>
      <c r="H204" s="6">
        <v>850</v>
      </c>
      <c r="I204" s="3">
        <v>77</v>
      </c>
    </row>
    <row r="205" spans="3:9" ht="142.5" thickBot="1" x14ac:dyDescent="0.25">
      <c r="C205" s="93" t="s">
        <v>55</v>
      </c>
      <c r="D205" s="7" t="s">
        <v>82</v>
      </c>
      <c r="E205" s="7" t="s">
        <v>75</v>
      </c>
      <c r="F205" s="7" t="s">
        <v>76</v>
      </c>
      <c r="G205" s="10">
        <v>1910106590</v>
      </c>
      <c r="H205" s="7"/>
      <c r="I205" s="33">
        <f>SUM(I206+I207+I208)</f>
        <v>5928</v>
      </c>
    </row>
    <row r="206" spans="3:9" ht="48" thickBot="1" x14ac:dyDescent="0.25">
      <c r="C206" s="91" t="s">
        <v>56</v>
      </c>
      <c r="D206" s="6" t="s">
        <v>82</v>
      </c>
      <c r="E206" s="6" t="s">
        <v>75</v>
      </c>
      <c r="F206" s="6" t="s">
        <v>76</v>
      </c>
      <c r="G206" s="43">
        <v>1910106590</v>
      </c>
      <c r="H206" s="6">
        <v>111</v>
      </c>
      <c r="I206" s="3">
        <v>4456</v>
      </c>
    </row>
    <row r="207" spans="3:9" ht="63.75" thickBot="1" x14ac:dyDescent="0.25">
      <c r="C207" s="90" t="s">
        <v>10</v>
      </c>
      <c r="D207" s="6" t="s">
        <v>82</v>
      </c>
      <c r="E207" s="6" t="s">
        <v>75</v>
      </c>
      <c r="F207" s="6" t="s">
        <v>76</v>
      </c>
      <c r="G207" s="43">
        <v>1910106590</v>
      </c>
      <c r="H207" s="6">
        <v>119</v>
      </c>
      <c r="I207" s="3">
        <v>1345</v>
      </c>
    </row>
    <row r="208" spans="3:9" ht="32.25" thickBot="1" x14ac:dyDescent="0.25">
      <c r="C208" s="38" t="s">
        <v>13</v>
      </c>
      <c r="D208" s="6" t="s">
        <v>82</v>
      </c>
      <c r="E208" s="6" t="s">
        <v>75</v>
      </c>
      <c r="F208" s="6" t="s">
        <v>76</v>
      </c>
      <c r="G208" s="43">
        <v>1910106590</v>
      </c>
      <c r="H208" s="6">
        <v>244</v>
      </c>
      <c r="I208" s="3">
        <v>127</v>
      </c>
    </row>
    <row r="209" spans="3:9" ht="16.5" thickBot="1" x14ac:dyDescent="0.25">
      <c r="C209" s="93" t="s">
        <v>31</v>
      </c>
      <c r="D209" s="7" t="s">
        <v>82</v>
      </c>
      <c r="E209" s="7">
        <v>10</v>
      </c>
      <c r="F209" s="7" t="s">
        <v>73</v>
      </c>
      <c r="G209" s="7"/>
      <c r="H209" s="7"/>
      <c r="I209" s="1">
        <v>190</v>
      </c>
    </row>
    <row r="210" spans="3:9" ht="16.5" thickBot="1" x14ac:dyDescent="0.25">
      <c r="C210" s="93" t="s">
        <v>35</v>
      </c>
      <c r="D210" s="7" t="s">
        <v>82</v>
      </c>
      <c r="E210" s="7">
        <v>10</v>
      </c>
      <c r="F210" s="7" t="s">
        <v>73</v>
      </c>
      <c r="G210" s="7"/>
      <c r="H210" s="7"/>
      <c r="I210" s="1">
        <v>190</v>
      </c>
    </row>
    <row r="211" spans="3:9" ht="48" thickBot="1" x14ac:dyDescent="0.25">
      <c r="C211" s="93" t="s">
        <v>57</v>
      </c>
      <c r="D211" s="7" t="s">
        <v>82</v>
      </c>
      <c r="E211" s="7">
        <v>10</v>
      </c>
      <c r="F211" s="7" t="s">
        <v>73</v>
      </c>
      <c r="G211" s="7">
        <v>2230171540</v>
      </c>
      <c r="H211" s="7"/>
      <c r="I211" s="1">
        <v>190</v>
      </c>
    </row>
    <row r="212" spans="3:9" ht="32.25" thickBot="1" x14ac:dyDescent="0.25">
      <c r="C212" s="5" t="s">
        <v>34</v>
      </c>
      <c r="D212" s="6" t="s">
        <v>82</v>
      </c>
      <c r="E212" s="6">
        <v>10</v>
      </c>
      <c r="F212" s="6" t="s">
        <v>73</v>
      </c>
      <c r="G212" s="6">
        <v>2230171540</v>
      </c>
      <c r="H212" s="6">
        <v>313</v>
      </c>
      <c r="I212" s="3">
        <v>190</v>
      </c>
    </row>
    <row r="213" spans="3:9" ht="16.5" thickBot="1" x14ac:dyDescent="0.25">
      <c r="C213" s="135" t="s">
        <v>83</v>
      </c>
      <c r="D213" s="136" t="s">
        <v>84</v>
      </c>
      <c r="E213" s="136"/>
      <c r="F213" s="136"/>
      <c r="G213" s="136"/>
      <c r="H213" s="136"/>
      <c r="I213" s="137">
        <f>SUM(I214+I225)</f>
        <v>6468.4</v>
      </c>
    </row>
    <row r="214" spans="3:9" ht="16.5" thickBot="1" x14ac:dyDescent="0.25">
      <c r="C214" s="93" t="s">
        <v>52</v>
      </c>
      <c r="D214" s="25" t="s">
        <v>84</v>
      </c>
      <c r="E214" s="25" t="s">
        <v>75</v>
      </c>
      <c r="F214" s="25" t="s">
        <v>76</v>
      </c>
      <c r="G214" s="11"/>
      <c r="H214" s="11"/>
      <c r="I214" s="34">
        <f>SUM(I215+I221)</f>
        <v>6423.4</v>
      </c>
    </row>
    <row r="215" spans="3:9" ht="48" thickBot="1" x14ac:dyDescent="0.25">
      <c r="C215" s="93" t="s">
        <v>59</v>
      </c>
      <c r="D215" s="25" t="s">
        <v>84</v>
      </c>
      <c r="E215" s="7" t="s">
        <v>75</v>
      </c>
      <c r="F215" s="7" t="s">
        <v>76</v>
      </c>
      <c r="G215" s="10">
        <v>1910101590</v>
      </c>
      <c r="H215" s="7"/>
      <c r="I215" s="33">
        <f>SUM(I220+I219+I218+I217+I216)</f>
        <v>3520.4</v>
      </c>
    </row>
    <row r="216" spans="3:9" ht="48" thickBot="1" x14ac:dyDescent="0.25">
      <c r="C216" s="91" t="s">
        <v>30</v>
      </c>
      <c r="D216" s="27" t="s">
        <v>84</v>
      </c>
      <c r="E216" s="6" t="s">
        <v>75</v>
      </c>
      <c r="F216" s="6" t="s">
        <v>76</v>
      </c>
      <c r="G216" s="43">
        <v>1910101590</v>
      </c>
      <c r="H216" s="6" t="s">
        <v>80</v>
      </c>
      <c r="I216" s="3">
        <v>1255</v>
      </c>
    </row>
    <row r="217" spans="3:9" ht="63.75" thickBot="1" x14ac:dyDescent="0.25">
      <c r="C217" s="90" t="s">
        <v>10</v>
      </c>
      <c r="D217" s="27" t="s">
        <v>84</v>
      </c>
      <c r="E217" s="6" t="s">
        <v>75</v>
      </c>
      <c r="F217" s="6" t="s">
        <v>76</v>
      </c>
      <c r="G217" s="43">
        <v>1910101590</v>
      </c>
      <c r="H217" s="6">
        <v>119</v>
      </c>
      <c r="I217" s="3">
        <v>379</v>
      </c>
    </row>
    <row r="218" spans="3:9" ht="32.25" thickBot="1" x14ac:dyDescent="0.25">
      <c r="C218" s="38" t="s">
        <v>13</v>
      </c>
      <c r="D218" s="27" t="s">
        <v>84</v>
      </c>
      <c r="E218" s="6" t="s">
        <v>75</v>
      </c>
      <c r="F218" s="6" t="s">
        <v>76</v>
      </c>
      <c r="G218" s="43">
        <v>1910101590</v>
      </c>
      <c r="H218" s="6">
        <v>244</v>
      </c>
      <c r="I218" s="3">
        <v>750</v>
      </c>
    </row>
    <row r="219" spans="3:9" ht="16.5" thickBot="1" x14ac:dyDescent="0.25">
      <c r="C219" s="38" t="s">
        <v>394</v>
      </c>
      <c r="D219" s="27" t="s">
        <v>84</v>
      </c>
      <c r="E219" s="6" t="s">
        <v>75</v>
      </c>
      <c r="F219" s="6" t="s">
        <v>76</v>
      </c>
      <c r="G219" s="43">
        <v>1910101590</v>
      </c>
      <c r="H219" s="6" t="s">
        <v>380</v>
      </c>
      <c r="I219" s="3">
        <v>378</v>
      </c>
    </row>
    <row r="220" spans="3:9" ht="16.5" thickBot="1" x14ac:dyDescent="0.25">
      <c r="C220" s="91" t="s">
        <v>48</v>
      </c>
      <c r="D220" s="27" t="s">
        <v>84</v>
      </c>
      <c r="E220" s="6" t="s">
        <v>75</v>
      </c>
      <c r="F220" s="6" t="s">
        <v>76</v>
      </c>
      <c r="G220" s="43">
        <v>1910101590</v>
      </c>
      <c r="H220" s="6">
        <v>850</v>
      </c>
      <c r="I220" s="3">
        <v>758.4</v>
      </c>
    </row>
    <row r="221" spans="3:9" ht="142.5" thickBot="1" x14ac:dyDescent="0.25">
      <c r="C221" s="93" t="s">
        <v>55</v>
      </c>
      <c r="D221" s="25" t="s">
        <v>84</v>
      </c>
      <c r="E221" s="7" t="s">
        <v>75</v>
      </c>
      <c r="F221" s="7" t="s">
        <v>76</v>
      </c>
      <c r="G221" s="10">
        <v>1910106590</v>
      </c>
      <c r="H221" s="7"/>
      <c r="I221" s="1">
        <f>SUM(I222:I224)</f>
        <v>2903</v>
      </c>
    </row>
    <row r="222" spans="3:9" ht="48" thickBot="1" x14ac:dyDescent="0.25">
      <c r="C222" s="91" t="s">
        <v>56</v>
      </c>
      <c r="D222" s="27" t="s">
        <v>84</v>
      </c>
      <c r="E222" s="6" t="s">
        <v>75</v>
      </c>
      <c r="F222" s="6" t="s">
        <v>76</v>
      </c>
      <c r="G222" s="43">
        <v>1910106590</v>
      </c>
      <c r="H222" s="6">
        <v>111</v>
      </c>
      <c r="I222" s="3">
        <v>2192</v>
      </c>
    </row>
    <row r="223" spans="3:9" ht="63.75" thickBot="1" x14ac:dyDescent="0.25">
      <c r="C223" s="90" t="s">
        <v>10</v>
      </c>
      <c r="D223" s="27" t="s">
        <v>84</v>
      </c>
      <c r="E223" s="6" t="s">
        <v>75</v>
      </c>
      <c r="F223" s="6" t="s">
        <v>76</v>
      </c>
      <c r="G223" s="43">
        <v>1910106590</v>
      </c>
      <c r="H223" s="6">
        <v>119</v>
      </c>
      <c r="I223" s="3">
        <v>662</v>
      </c>
    </row>
    <row r="224" spans="3:9" ht="32.25" thickBot="1" x14ac:dyDescent="0.25">
      <c r="C224" s="38" t="s">
        <v>13</v>
      </c>
      <c r="D224" s="27" t="s">
        <v>84</v>
      </c>
      <c r="E224" s="6" t="s">
        <v>75</v>
      </c>
      <c r="F224" s="6" t="s">
        <v>76</v>
      </c>
      <c r="G224" s="43">
        <v>1910106590</v>
      </c>
      <c r="H224" s="6">
        <v>244</v>
      </c>
      <c r="I224" s="3">
        <v>49</v>
      </c>
    </row>
    <row r="225" spans="3:9" ht="16.5" thickBot="1" x14ac:dyDescent="0.25">
      <c r="C225" s="93" t="s">
        <v>31</v>
      </c>
      <c r="D225" s="25" t="s">
        <v>84</v>
      </c>
      <c r="E225" s="7">
        <v>10</v>
      </c>
      <c r="F225" s="7"/>
      <c r="G225" s="7"/>
      <c r="H225" s="7"/>
      <c r="I225" s="1">
        <v>45</v>
      </c>
    </row>
    <row r="226" spans="3:9" ht="16.5" thickBot="1" x14ac:dyDescent="0.25">
      <c r="C226" s="93" t="s">
        <v>35</v>
      </c>
      <c r="D226" s="25" t="s">
        <v>84</v>
      </c>
      <c r="E226" s="7">
        <v>10</v>
      </c>
      <c r="F226" s="7" t="s">
        <v>73</v>
      </c>
      <c r="G226" s="7"/>
      <c r="H226" s="7"/>
      <c r="I226" s="1">
        <v>45</v>
      </c>
    </row>
    <row r="227" spans="3:9" ht="48" thickBot="1" x14ac:dyDescent="0.25">
      <c r="C227" s="93" t="s">
        <v>57</v>
      </c>
      <c r="D227" s="25" t="s">
        <v>84</v>
      </c>
      <c r="E227" s="7">
        <v>10</v>
      </c>
      <c r="F227" s="7" t="s">
        <v>73</v>
      </c>
      <c r="G227" s="7">
        <v>2230171540</v>
      </c>
      <c r="H227" s="7"/>
      <c r="I227" s="1">
        <v>45</v>
      </c>
    </row>
    <row r="228" spans="3:9" ht="32.25" thickBot="1" x14ac:dyDescent="0.25">
      <c r="C228" s="5" t="s">
        <v>34</v>
      </c>
      <c r="D228" s="27" t="s">
        <v>84</v>
      </c>
      <c r="E228" s="6">
        <v>10</v>
      </c>
      <c r="F228" s="6" t="s">
        <v>73</v>
      </c>
      <c r="G228" s="6">
        <v>2230171540</v>
      </c>
      <c r="H228" s="6">
        <v>313</v>
      </c>
      <c r="I228" s="3">
        <v>45</v>
      </c>
    </row>
    <row r="229" spans="3:9" ht="16.5" thickBot="1" x14ac:dyDescent="0.25">
      <c r="C229" s="135" t="s">
        <v>85</v>
      </c>
      <c r="D229" s="136" t="s">
        <v>86</v>
      </c>
      <c r="E229" s="136"/>
      <c r="F229" s="136"/>
      <c r="G229" s="136"/>
      <c r="H229" s="136"/>
      <c r="I229" s="137">
        <f>SUM(I230+I241)</f>
        <v>12317.6</v>
      </c>
    </row>
    <row r="230" spans="3:9" ht="16.5" thickBot="1" x14ac:dyDescent="0.25">
      <c r="C230" s="93" t="s">
        <v>52</v>
      </c>
      <c r="D230" s="25" t="s">
        <v>86</v>
      </c>
      <c r="E230" s="7" t="s">
        <v>75</v>
      </c>
      <c r="F230" s="7" t="s">
        <v>76</v>
      </c>
      <c r="G230" s="11"/>
      <c r="H230" s="11"/>
      <c r="I230" s="34">
        <f>SUM(I231+I237)</f>
        <v>12082.6</v>
      </c>
    </row>
    <row r="231" spans="3:9" ht="48" thickBot="1" x14ac:dyDescent="0.25">
      <c r="C231" s="93" t="s">
        <v>59</v>
      </c>
      <c r="D231" s="25" t="s">
        <v>86</v>
      </c>
      <c r="E231" s="7" t="s">
        <v>75</v>
      </c>
      <c r="F231" s="7" t="s">
        <v>76</v>
      </c>
      <c r="G231" s="10">
        <v>1910101590</v>
      </c>
      <c r="H231" s="7"/>
      <c r="I231" s="33">
        <f>SUM(I232+I233+I234+I235+I236)</f>
        <v>4582.6000000000004</v>
      </c>
    </row>
    <row r="232" spans="3:9" ht="48" thickBot="1" x14ac:dyDescent="0.25">
      <c r="C232" s="91" t="s">
        <v>30</v>
      </c>
      <c r="D232" s="27" t="s">
        <v>86</v>
      </c>
      <c r="E232" s="6" t="s">
        <v>75</v>
      </c>
      <c r="F232" s="6" t="s">
        <v>76</v>
      </c>
      <c r="G232" s="43">
        <v>1910101590</v>
      </c>
      <c r="H232" s="6" t="s">
        <v>80</v>
      </c>
      <c r="I232" s="3">
        <v>1555</v>
      </c>
    </row>
    <row r="233" spans="3:9" ht="63.75" thickBot="1" x14ac:dyDescent="0.25">
      <c r="C233" s="90" t="s">
        <v>10</v>
      </c>
      <c r="D233" s="27" t="s">
        <v>86</v>
      </c>
      <c r="E233" s="6" t="s">
        <v>75</v>
      </c>
      <c r="F233" s="6" t="s">
        <v>76</v>
      </c>
      <c r="G233" s="43">
        <v>1910101590</v>
      </c>
      <c r="H233" s="6">
        <v>119</v>
      </c>
      <c r="I233" s="3">
        <v>469.6</v>
      </c>
    </row>
    <row r="234" spans="3:9" ht="32.25" thickBot="1" x14ac:dyDescent="0.25">
      <c r="C234" s="38" t="s">
        <v>13</v>
      </c>
      <c r="D234" s="27" t="s">
        <v>86</v>
      </c>
      <c r="E234" s="6" t="s">
        <v>75</v>
      </c>
      <c r="F234" s="6" t="s">
        <v>76</v>
      </c>
      <c r="G234" s="43">
        <v>1910101590</v>
      </c>
      <c r="H234" s="6">
        <v>244</v>
      </c>
      <c r="I234" s="3">
        <v>2127</v>
      </c>
    </row>
    <row r="235" spans="3:9" ht="16.5" thickBot="1" x14ac:dyDescent="0.25">
      <c r="C235" s="38" t="s">
        <v>394</v>
      </c>
      <c r="D235" s="27" t="s">
        <v>86</v>
      </c>
      <c r="E235" s="6" t="s">
        <v>75</v>
      </c>
      <c r="F235" s="6" t="s">
        <v>76</v>
      </c>
      <c r="G235" s="43">
        <v>1910101590</v>
      </c>
      <c r="H235" s="6" t="s">
        <v>380</v>
      </c>
      <c r="I235" s="3">
        <v>342</v>
      </c>
    </row>
    <row r="236" spans="3:9" ht="16.5" thickBot="1" x14ac:dyDescent="0.25">
      <c r="C236" s="91" t="s">
        <v>48</v>
      </c>
      <c r="D236" s="27" t="s">
        <v>86</v>
      </c>
      <c r="E236" s="6" t="s">
        <v>75</v>
      </c>
      <c r="F236" s="6" t="s">
        <v>76</v>
      </c>
      <c r="G236" s="43">
        <v>1910101590</v>
      </c>
      <c r="H236" s="6">
        <v>850</v>
      </c>
      <c r="I236" s="3">
        <v>89</v>
      </c>
    </row>
    <row r="237" spans="3:9" ht="142.5" thickBot="1" x14ac:dyDescent="0.25">
      <c r="C237" s="93" t="s">
        <v>55</v>
      </c>
      <c r="D237" s="25" t="s">
        <v>86</v>
      </c>
      <c r="E237" s="7" t="s">
        <v>75</v>
      </c>
      <c r="F237" s="7" t="s">
        <v>76</v>
      </c>
      <c r="G237" s="10">
        <v>1910106590</v>
      </c>
      <c r="H237" s="7"/>
      <c r="I237" s="1">
        <f>SUM(I238:I240)</f>
        <v>7500</v>
      </c>
    </row>
    <row r="238" spans="3:9" ht="48" thickBot="1" x14ac:dyDescent="0.25">
      <c r="C238" s="91" t="s">
        <v>56</v>
      </c>
      <c r="D238" s="27" t="s">
        <v>86</v>
      </c>
      <c r="E238" s="6" t="s">
        <v>75</v>
      </c>
      <c r="F238" s="6" t="s">
        <v>76</v>
      </c>
      <c r="G238" s="43">
        <v>1910106590</v>
      </c>
      <c r="H238" s="6">
        <v>111</v>
      </c>
      <c r="I238" s="3">
        <v>5628</v>
      </c>
    </row>
    <row r="239" spans="3:9" ht="63.75" thickBot="1" x14ac:dyDescent="0.25">
      <c r="C239" s="90" t="s">
        <v>10</v>
      </c>
      <c r="D239" s="27" t="s">
        <v>86</v>
      </c>
      <c r="E239" s="6" t="s">
        <v>75</v>
      </c>
      <c r="F239" s="6" t="s">
        <v>76</v>
      </c>
      <c r="G239" s="43">
        <v>1910106590</v>
      </c>
      <c r="H239" s="6">
        <v>119</v>
      </c>
      <c r="I239" s="3">
        <v>1699</v>
      </c>
    </row>
    <row r="240" spans="3:9" ht="32.25" thickBot="1" x14ac:dyDescent="0.25">
      <c r="C240" s="38" t="s">
        <v>13</v>
      </c>
      <c r="D240" s="27" t="s">
        <v>86</v>
      </c>
      <c r="E240" s="6" t="s">
        <v>75</v>
      </c>
      <c r="F240" s="6" t="s">
        <v>76</v>
      </c>
      <c r="G240" s="43">
        <v>1910106590</v>
      </c>
      <c r="H240" s="6">
        <v>244</v>
      </c>
      <c r="I240" s="3">
        <v>173</v>
      </c>
    </row>
    <row r="241" spans="3:9" ht="16.5" thickBot="1" x14ac:dyDescent="0.25">
      <c r="C241" s="93" t="s">
        <v>31</v>
      </c>
      <c r="D241" s="25" t="s">
        <v>86</v>
      </c>
      <c r="E241" s="7">
        <v>10</v>
      </c>
      <c r="F241" s="7"/>
      <c r="G241" s="7"/>
      <c r="H241" s="7"/>
      <c r="I241" s="1">
        <v>235</v>
      </c>
    </row>
    <row r="242" spans="3:9" ht="16.5" thickBot="1" x14ac:dyDescent="0.25">
      <c r="C242" s="93" t="s">
        <v>35</v>
      </c>
      <c r="D242" s="25" t="s">
        <v>86</v>
      </c>
      <c r="E242" s="7">
        <v>10</v>
      </c>
      <c r="F242" s="7" t="s">
        <v>73</v>
      </c>
      <c r="G242" s="7"/>
      <c r="H242" s="7"/>
      <c r="I242" s="1">
        <v>235</v>
      </c>
    </row>
    <row r="243" spans="3:9" ht="48" thickBot="1" x14ac:dyDescent="0.25">
      <c r="C243" s="93" t="s">
        <v>57</v>
      </c>
      <c r="D243" s="25" t="s">
        <v>86</v>
      </c>
      <c r="E243" s="7">
        <v>10</v>
      </c>
      <c r="F243" s="7" t="s">
        <v>73</v>
      </c>
      <c r="G243" s="7">
        <v>2230171540</v>
      </c>
      <c r="H243" s="7"/>
      <c r="I243" s="1">
        <v>235</v>
      </c>
    </row>
    <row r="244" spans="3:9" ht="32.25" thickBot="1" x14ac:dyDescent="0.25">
      <c r="C244" s="5" t="s">
        <v>34</v>
      </c>
      <c r="D244" s="27" t="s">
        <v>86</v>
      </c>
      <c r="E244" s="6">
        <v>10</v>
      </c>
      <c r="F244" s="6" t="s">
        <v>73</v>
      </c>
      <c r="G244" s="6">
        <v>2230171540</v>
      </c>
      <c r="H244" s="6">
        <v>313</v>
      </c>
      <c r="I244" s="3">
        <v>235</v>
      </c>
    </row>
    <row r="245" spans="3:9" ht="32.25" thickBot="1" x14ac:dyDescent="0.25">
      <c r="C245" s="135" t="s">
        <v>87</v>
      </c>
      <c r="D245" s="136" t="s">
        <v>88</v>
      </c>
      <c r="E245" s="136"/>
      <c r="F245" s="136"/>
      <c r="G245" s="136"/>
      <c r="H245" s="136"/>
      <c r="I245" s="137">
        <f>SUM(I246+I257)</f>
        <v>3099.4</v>
      </c>
    </row>
    <row r="246" spans="3:9" ht="16.5" thickBot="1" x14ac:dyDescent="0.25">
      <c r="C246" s="93" t="s">
        <v>52</v>
      </c>
      <c r="D246" s="25" t="s">
        <v>88</v>
      </c>
      <c r="E246" s="7" t="s">
        <v>75</v>
      </c>
      <c r="F246" s="7" t="s">
        <v>76</v>
      </c>
      <c r="G246" s="11"/>
      <c r="H246" s="11"/>
      <c r="I246" s="34">
        <f>SUM(I247+I253)</f>
        <v>3060.4</v>
      </c>
    </row>
    <row r="247" spans="3:9" ht="48" thickBot="1" x14ac:dyDescent="0.25">
      <c r="C247" s="93" t="s">
        <v>59</v>
      </c>
      <c r="D247" s="25" t="s">
        <v>88</v>
      </c>
      <c r="E247" s="7" t="s">
        <v>75</v>
      </c>
      <c r="F247" s="7" t="s">
        <v>76</v>
      </c>
      <c r="G247" s="10">
        <v>1910101590</v>
      </c>
      <c r="H247" s="7"/>
      <c r="I247" s="33">
        <f>SUM(I248+I249+I250+I251+I252)</f>
        <v>1654.4</v>
      </c>
    </row>
    <row r="248" spans="3:9" ht="48" thickBot="1" x14ac:dyDescent="0.25">
      <c r="C248" s="91" t="s">
        <v>30</v>
      </c>
      <c r="D248" s="27" t="s">
        <v>88</v>
      </c>
      <c r="E248" s="6" t="s">
        <v>75</v>
      </c>
      <c r="F248" s="6" t="s">
        <v>76</v>
      </c>
      <c r="G248" s="43">
        <v>1910101590</v>
      </c>
      <c r="H248" s="6" t="s">
        <v>80</v>
      </c>
      <c r="I248" s="3">
        <v>859</v>
      </c>
    </row>
    <row r="249" spans="3:9" ht="63.75" thickBot="1" x14ac:dyDescent="0.25">
      <c r="C249" s="90" t="s">
        <v>10</v>
      </c>
      <c r="D249" s="27" t="s">
        <v>88</v>
      </c>
      <c r="E249" s="6" t="s">
        <v>75</v>
      </c>
      <c r="F249" s="6" t="s">
        <v>76</v>
      </c>
      <c r="G249" s="43">
        <v>1910101590</v>
      </c>
      <c r="H249" s="6">
        <v>119</v>
      </c>
      <c r="I249" s="3">
        <v>259.39999999999998</v>
      </c>
    </row>
    <row r="250" spans="3:9" ht="32.25" thickBot="1" x14ac:dyDescent="0.25">
      <c r="C250" s="38" t="s">
        <v>13</v>
      </c>
      <c r="D250" s="27" t="s">
        <v>88</v>
      </c>
      <c r="E250" s="6" t="s">
        <v>75</v>
      </c>
      <c r="F250" s="6" t="s">
        <v>76</v>
      </c>
      <c r="G250" s="43">
        <v>1910101590</v>
      </c>
      <c r="H250" s="6">
        <v>244</v>
      </c>
      <c r="I250" s="3">
        <v>380</v>
      </c>
    </row>
    <row r="251" spans="3:9" ht="16.5" thickBot="1" x14ac:dyDescent="0.25">
      <c r="C251" s="38" t="s">
        <v>394</v>
      </c>
      <c r="D251" s="27" t="s">
        <v>88</v>
      </c>
      <c r="E251" s="6" t="s">
        <v>75</v>
      </c>
      <c r="F251" s="6" t="s">
        <v>76</v>
      </c>
      <c r="G251" s="43">
        <v>1910101590</v>
      </c>
      <c r="H251" s="6" t="s">
        <v>380</v>
      </c>
      <c r="I251" s="3">
        <v>120</v>
      </c>
    </row>
    <row r="252" spans="3:9" ht="16.5" thickBot="1" x14ac:dyDescent="0.25">
      <c r="C252" s="91" t="s">
        <v>48</v>
      </c>
      <c r="D252" s="27" t="s">
        <v>88</v>
      </c>
      <c r="E252" s="6" t="s">
        <v>75</v>
      </c>
      <c r="F252" s="6" t="s">
        <v>76</v>
      </c>
      <c r="G252" s="43">
        <v>1910101590</v>
      </c>
      <c r="H252" s="6">
        <v>850</v>
      </c>
      <c r="I252" s="3">
        <v>36</v>
      </c>
    </row>
    <row r="253" spans="3:9" ht="142.5" thickBot="1" x14ac:dyDescent="0.25">
      <c r="C253" s="93" t="s">
        <v>55</v>
      </c>
      <c r="D253" s="25" t="s">
        <v>88</v>
      </c>
      <c r="E253" s="7" t="s">
        <v>75</v>
      </c>
      <c r="F253" s="7" t="s">
        <v>76</v>
      </c>
      <c r="G253" s="10">
        <v>1910106590</v>
      </c>
      <c r="H253" s="7"/>
      <c r="I253" s="1">
        <f>SUM(I254:I256)</f>
        <v>1406</v>
      </c>
    </row>
    <row r="254" spans="3:9" ht="48" thickBot="1" x14ac:dyDescent="0.25">
      <c r="C254" s="91" t="s">
        <v>56</v>
      </c>
      <c r="D254" s="27" t="s">
        <v>88</v>
      </c>
      <c r="E254" s="6" t="s">
        <v>75</v>
      </c>
      <c r="F254" s="6" t="s">
        <v>76</v>
      </c>
      <c r="G254" s="43">
        <v>1910106590</v>
      </c>
      <c r="H254" s="6">
        <v>111</v>
      </c>
      <c r="I254" s="3">
        <v>1059</v>
      </c>
    </row>
    <row r="255" spans="3:9" ht="63.75" thickBot="1" x14ac:dyDescent="0.25">
      <c r="C255" s="90" t="s">
        <v>10</v>
      </c>
      <c r="D255" s="27" t="s">
        <v>88</v>
      </c>
      <c r="E255" s="6" t="s">
        <v>75</v>
      </c>
      <c r="F255" s="6" t="s">
        <v>76</v>
      </c>
      <c r="G255" s="43">
        <v>1910106590</v>
      </c>
      <c r="H255" s="6">
        <v>119</v>
      </c>
      <c r="I255" s="3">
        <v>319</v>
      </c>
    </row>
    <row r="256" spans="3:9" ht="32.25" thickBot="1" x14ac:dyDescent="0.25">
      <c r="C256" s="38" t="s">
        <v>13</v>
      </c>
      <c r="D256" s="27" t="s">
        <v>88</v>
      </c>
      <c r="E256" s="6" t="s">
        <v>75</v>
      </c>
      <c r="F256" s="6" t="s">
        <v>76</v>
      </c>
      <c r="G256" s="43">
        <v>1910106590</v>
      </c>
      <c r="H256" s="6">
        <v>244</v>
      </c>
      <c r="I256" s="3">
        <v>28</v>
      </c>
    </row>
    <row r="257" spans="3:9" ht="16.5" thickBot="1" x14ac:dyDescent="0.25">
      <c r="C257" s="93" t="s">
        <v>31</v>
      </c>
      <c r="D257" s="25" t="s">
        <v>88</v>
      </c>
      <c r="E257" s="7">
        <v>10</v>
      </c>
      <c r="F257" s="7" t="s">
        <v>73</v>
      </c>
      <c r="G257" s="7"/>
      <c r="H257" s="7"/>
      <c r="I257" s="1">
        <v>39</v>
      </c>
    </row>
    <row r="258" spans="3:9" ht="16.5" thickBot="1" x14ac:dyDescent="0.25">
      <c r="C258" s="93" t="s">
        <v>35</v>
      </c>
      <c r="D258" s="25" t="s">
        <v>88</v>
      </c>
      <c r="E258" s="7">
        <v>10</v>
      </c>
      <c r="F258" s="7" t="s">
        <v>73</v>
      </c>
      <c r="G258" s="7"/>
      <c r="H258" s="7"/>
      <c r="I258" s="1">
        <v>39</v>
      </c>
    </row>
    <row r="259" spans="3:9" ht="48" thickBot="1" x14ac:dyDescent="0.25">
      <c r="C259" s="93" t="s">
        <v>57</v>
      </c>
      <c r="D259" s="25" t="s">
        <v>88</v>
      </c>
      <c r="E259" s="7">
        <v>10</v>
      </c>
      <c r="F259" s="7" t="s">
        <v>73</v>
      </c>
      <c r="G259" s="7">
        <v>2230171540</v>
      </c>
      <c r="H259" s="7"/>
      <c r="I259" s="1">
        <v>39</v>
      </c>
    </row>
    <row r="260" spans="3:9" ht="32.25" thickBot="1" x14ac:dyDescent="0.25">
      <c r="C260" s="5" t="s">
        <v>34</v>
      </c>
      <c r="D260" s="27" t="s">
        <v>88</v>
      </c>
      <c r="E260" s="6">
        <v>10</v>
      </c>
      <c r="F260" s="6" t="s">
        <v>73</v>
      </c>
      <c r="G260" s="6">
        <v>2230171540</v>
      </c>
      <c r="H260" s="6">
        <v>313</v>
      </c>
      <c r="I260" s="3">
        <v>39</v>
      </c>
    </row>
    <row r="261" spans="3:9" ht="16.5" thickBot="1" x14ac:dyDescent="0.25">
      <c r="C261" s="135" t="s">
        <v>89</v>
      </c>
      <c r="D261" s="136" t="s">
        <v>90</v>
      </c>
      <c r="E261" s="136"/>
      <c r="F261" s="136"/>
      <c r="G261" s="136"/>
      <c r="H261" s="136"/>
      <c r="I261" s="137">
        <f>SUM(I262+I273)</f>
        <v>6037</v>
      </c>
    </row>
    <row r="262" spans="3:9" ht="16.5" thickBot="1" x14ac:dyDescent="0.25">
      <c r="C262" s="93" t="s">
        <v>52</v>
      </c>
      <c r="D262" s="25" t="s">
        <v>90</v>
      </c>
      <c r="E262" s="7" t="s">
        <v>75</v>
      </c>
      <c r="F262" s="7" t="s">
        <v>76</v>
      </c>
      <c r="G262" s="11"/>
      <c r="H262" s="11"/>
      <c r="I262" s="34">
        <f>SUM(I263+I269)</f>
        <v>5999</v>
      </c>
    </row>
    <row r="263" spans="3:9" ht="48" thickBot="1" x14ac:dyDescent="0.25">
      <c r="C263" s="93" t="s">
        <v>59</v>
      </c>
      <c r="D263" s="25" t="s">
        <v>90</v>
      </c>
      <c r="E263" s="7" t="s">
        <v>75</v>
      </c>
      <c r="F263" s="7" t="s">
        <v>76</v>
      </c>
      <c r="G263" s="10">
        <v>1910101590</v>
      </c>
      <c r="H263" s="7"/>
      <c r="I263" s="33">
        <f>SUM(I264+I265+I266+I267+I268)</f>
        <v>3178</v>
      </c>
    </row>
    <row r="264" spans="3:9" ht="48" thickBot="1" x14ac:dyDescent="0.25">
      <c r="C264" s="91" t="s">
        <v>30</v>
      </c>
      <c r="D264" s="27" t="s">
        <v>90</v>
      </c>
      <c r="E264" s="6" t="s">
        <v>75</v>
      </c>
      <c r="F264" s="6" t="s">
        <v>76</v>
      </c>
      <c r="G264" s="43">
        <v>1910101590</v>
      </c>
      <c r="H264" s="6" t="s">
        <v>80</v>
      </c>
      <c r="I264" s="3">
        <v>1255</v>
      </c>
    </row>
    <row r="265" spans="3:9" ht="63.75" thickBot="1" x14ac:dyDescent="0.25">
      <c r="C265" s="90" t="s">
        <v>10</v>
      </c>
      <c r="D265" s="27" t="s">
        <v>90</v>
      </c>
      <c r="E265" s="6" t="s">
        <v>75</v>
      </c>
      <c r="F265" s="6" t="s">
        <v>76</v>
      </c>
      <c r="G265" s="43">
        <v>1910101590</v>
      </c>
      <c r="H265" s="6">
        <v>119</v>
      </c>
      <c r="I265" s="3">
        <v>379</v>
      </c>
    </row>
    <row r="266" spans="3:9" ht="32.25" thickBot="1" x14ac:dyDescent="0.25">
      <c r="C266" s="38" t="s">
        <v>13</v>
      </c>
      <c r="D266" s="27" t="s">
        <v>90</v>
      </c>
      <c r="E266" s="6" t="s">
        <v>75</v>
      </c>
      <c r="F266" s="6" t="s">
        <v>76</v>
      </c>
      <c r="G266" s="43">
        <v>1910101590</v>
      </c>
      <c r="H266" s="6">
        <v>244</v>
      </c>
      <c r="I266" s="3">
        <v>548</v>
      </c>
    </row>
    <row r="267" spans="3:9" ht="16.5" thickBot="1" x14ac:dyDescent="0.25">
      <c r="C267" s="38" t="s">
        <v>394</v>
      </c>
      <c r="D267" s="27" t="s">
        <v>90</v>
      </c>
      <c r="E267" s="6" t="s">
        <v>75</v>
      </c>
      <c r="F267" s="6" t="s">
        <v>76</v>
      </c>
      <c r="G267" s="43">
        <v>1910101590</v>
      </c>
      <c r="H267" s="6" t="s">
        <v>380</v>
      </c>
      <c r="I267" s="3">
        <v>202</v>
      </c>
    </row>
    <row r="268" spans="3:9" ht="16.5" thickBot="1" x14ac:dyDescent="0.25">
      <c r="C268" s="91" t="s">
        <v>48</v>
      </c>
      <c r="D268" s="27" t="s">
        <v>90</v>
      </c>
      <c r="E268" s="6" t="s">
        <v>75</v>
      </c>
      <c r="F268" s="6" t="s">
        <v>76</v>
      </c>
      <c r="G268" s="43">
        <v>1910101590</v>
      </c>
      <c r="H268" s="6">
        <v>850</v>
      </c>
      <c r="I268" s="3">
        <v>794</v>
      </c>
    </row>
    <row r="269" spans="3:9" ht="142.5" thickBot="1" x14ac:dyDescent="0.25">
      <c r="C269" s="93" t="s">
        <v>55</v>
      </c>
      <c r="D269" s="25" t="s">
        <v>90</v>
      </c>
      <c r="E269" s="7" t="s">
        <v>75</v>
      </c>
      <c r="F269" s="7" t="s">
        <v>76</v>
      </c>
      <c r="G269" s="10">
        <v>1910106590</v>
      </c>
      <c r="H269" s="7"/>
      <c r="I269" s="1">
        <f>SUM(I270:I272)</f>
        <v>2821</v>
      </c>
    </row>
    <row r="270" spans="3:9" ht="48" thickBot="1" x14ac:dyDescent="0.25">
      <c r="C270" s="91" t="s">
        <v>56</v>
      </c>
      <c r="D270" s="27" t="s">
        <v>90</v>
      </c>
      <c r="E270" s="6" t="s">
        <v>75</v>
      </c>
      <c r="F270" s="6" t="s">
        <v>76</v>
      </c>
      <c r="G270" s="43">
        <v>1910106590</v>
      </c>
      <c r="H270" s="6">
        <v>111</v>
      </c>
      <c r="I270" s="3">
        <v>2140</v>
      </c>
    </row>
    <row r="271" spans="3:9" ht="63.75" thickBot="1" x14ac:dyDescent="0.25">
      <c r="C271" s="90" t="s">
        <v>10</v>
      </c>
      <c r="D271" s="27" t="s">
        <v>90</v>
      </c>
      <c r="E271" s="6" t="s">
        <v>75</v>
      </c>
      <c r="F271" s="6" t="s">
        <v>76</v>
      </c>
      <c r="G271" s="43">
        <v>1910106590</v>
      </c>
      <c r="H271" s="6">
        <v>119</v>
      </c>
      <c r="I271" s="3">
        <v>646</v>
      </c>
    </row>
    <row r="272" spans="3:9" ht="32.25" thickBot="1" x14ac:dyDescent="0.25">
      <c r="C272" s="38" t="s">
        <v>13</v>
      </c>
      <c r="D272" s="27" t="s">
        <v>90</v>
      </c>
      <c r="E272" s="6" t="s">
        <v>75</v>
      </c>
      <c r="F272" s="6" t="s">
        <v>76</v>
      </c>
      <c r="G272" s="43">
        <v>1910106590</v>
      </c>
      <c r="H272" s="6">
        <v>244</v>
      </c>
      <c r="I272" s="3">
        <v>35</v>
      </c>
    </row>
    <row r="273" spans="3:9" ht="16.5" thickBot="1" x14ac:dyDescent="0.25">
      <c r="C273" s="93" t="s">
        <v>31</v>
      </c>
      <c r="D273" s="25" t="s">
        <v>90</v>
      </c>
      <c r="E273" s="7">
        <v>10</v>
      </c>
      <c r="F273" s="7" t="s">
        <v>73</v>
      </c>
      <c r="G273" s="7"/>
      <c r="H273" s="7"/>
      <c r="I273" s="1">
        <v>38</v>
      </c>
    </row>
    <row r="274" spans="3:9" ht="16.5" thickBot="1" x14ac:dyDescent="0.25">
      <c r="C274" s="93" t="s">
        <v>35</v>
      </c>
      <c r="D274" s="25" t="s">
        <v>90</v>
      </c>
      <c r="E274" s="7">
        <v>10</v>
      </c>
      <c r="F274" s="7" t="s">
        <v>73</v>
      </c>
      <c r="G274" s="7"/>
      <c r="H274" s="7"/>
      <c r="I274" s="1">
        <v>38</v>
      </c>
    </row>
    <row r="275" spans="3:9" ht="48" thickBot="1" x14ac:dyDescent="0.25">
      <c r="C275" s="93" t="s">
        <v>57</v>
      </c>
      <c r="D275" s="25" t="s">
        <v>90</v>
      </c>
      <c r="E275" s="7">
        <v>10</v>
      </c>
      <c r="F275" s="7" t="s">
        <v>73</v>
      </c>
      <c r="G275" s="7">
        <v>2230171540</v>
      </c>
      <c r="H275" s="7"/>
      <c r="I275" s="1">
        <v>38</v>
      </c>
    </row>
    <row r="276" spans="3:9" ht="32.25" thickBot="1" x14ac:dyDescent="0.25">
      <c r="C276" s="5" t="s">
        <v>34</v>
      </c>
      <c r="D276" s="27" t="s">
        <v>90</v>
      </c>
      <c r="E276" s="6">
        <v>10</v>
      </c>
      <c r="F276" s="6" t="s">
        <v>73</v>
      </c>
      <c r="G276" s="6">
        <v>2230171540</v>
      </c>
      <c r="H276" s="6">
        <v>313</v>
      </c>
      <c r="I276" s="3">
        <v>38</v>
      </c>
    </row>
    <row r="277" spans="3:9" ht="16.5" thickBot="1" x14ac:dyDescent="0.25">
      <c r="C277" s="135" t="s">
        <v>91</v>
      </c>
      <c r="D277" s="136" t="s">
        <v>92</v>
      </c>
      <c r="E277" s="136"/>
      <c r="F277" s="136"/>
      <c r="G277" s="136"/>
      <c r="H277" s="136"/>
      <c r="I277" s="137">
        <f>SUM(I278+I289)</f>
        <v>3386.9</v>
      </c>
    </row>
    <row r="278" spans="3:9" ht="16.5" thickBot="1" x14ac:dyDescent="0.25">
      <c r="C278" s="93" t="s">
        <v>52</v>
      </c>
      <c r="D278" s="25" t="s">
        <v>92</v>
      </c>
      <c r="E278" s="7" t="s">
        <v>75</v>
      </c>
      <c r="F278" s="7" t="s">
        <v>76</v>
      </c>
      <c r="G278" s="11"/>
      <c r="H278" s="11"/>
      <c r="I278" s="34">
        <f>SUM(I279+I285)</f>
        <v>3353.9</v>
      </c>
    </row>
    <row r="279" spans="3:9" ht="48" thickBot="1" x14ac:dyDescent="0.25">
      <c r="C279" s="93" t="s">
        <v>59</v>
      </c>
      <c r="D279" s="25" t="s">
        <v>92</v>
      </c>
      <c r="E279" s="7" t="s">
        <v>75</v>
      </c>
      <c r="F279" s="7" t="s">
        <v>76</v>
      </c>
      <c r="G279" s="10">
        <v>1910101590</v>
      </c>
      <c r="H279" s="7"/>
      <c r="I279" s="33">
        <f>SUM(I280+I281+I282+I283+I284)</f>
        <v>1812.9</v>
      </c>
    </row>
    <row r="280" spans="3:9" ht="48" thickBot="1" x14ac:dyDescent="0.25">
      <c r="C280" s="91" t="s">
        <v>30</v>
      </c>
      <c r="D280" s="27" t="s">
        <v>92</v>
      </c>
      <c r="E280" s="6" t="s">
        <v>75</v>
      </c>
      <c r="F280" s="6" t="s">
        <v>76</v>
      </c>
      <c r="G280" s="43">
        <v>1910101590</v>
      </c>
      <c r="H280" s="6" t="s">
        <v>80</v>
      </c>
      <c r="I280" s="3">
        <v>907</v>
      </c>
    </row>
    <row r="281" spans="3:9" ht="63.75" thickBot="1" x14ac:dyDescent="0.25">
      <c r="C281" s="90" t="s">
        <v>10</v>
      </c>
      <c r="D281" s="27" t="s">
        <v>92</v>
      </c>
      <c r="E281" s="6" t="s">
        <v>75</v>
      </c>
      <c r="F281" s="6" t="s">
        <v>76</v>
      </c>
      <c r="G281" s="43">
        <v>1910101590</v>
      </c>
      <c r="H281" s="6">
        <v>119</v>
      </c>
      <c r="I281" s="3">
        <v>273.89999999999998</v>
      </c>
    </row>
    <row r="282" spans="3:9" ht="32.25" thickBot="1" x14ac:dyDescent="0.25">
      <c r="C282" s="38" t="s">
        <v>13</v>
      </c>
      <c r="D282" s="27" t="s">
        <v>92</v>
      </c>
      <c r="E282" s="6" t="s">
        <v>75</v>
      </c>
      <c r="F282" s="6" t="s">
        <v>76</v>
      </c>
      <c r="G282" s="43">
        <v>1910101590</v>
      </c>
      <c r="H282" s="6">
        <v>244</v>
      </c>
      <c r="I282" s="3">
        <v>443</v>
      </c>
    </row>
    <row r="283" spans="3:9" ht="16.5" thickBot="1" x14ac:dyDescent="0.25">
      <c r="C283" s="38" t="s">
        <v>394</v>
      </c>
      <c r="D283" s="27" t="s">
        <v>92</v>
      </c>
      <c r="E283" s="6" t="s">
        <v>75</v>
      </c>
      <c r="F283" s="6" t="s">
        <v>76</v>
      </c>
      <c r="G283" s="43">
        <v>1910101590</v>
      </c>
      <c r="H283" s="6" t="s">
        <v>380</v>
      </c>
      <c r="I283" s="3">
        <v>162</v>
      </c>
    </row>
    <row r="284" spans="3:9" ht="16.5" thickBot="1" x14ac:dyDescent="0.25">
      <c r="C284" s="91" t="s">
        <v>48</v>
      </c>
      <c r="D284" s="27" t="s">
        <v>92</v>
      </c>
      <c r="E284" s="6" t="s">
        <v>75</v>
      </c>
      <c r="F284" s="6" t="s">
        <v>76</v>
      </c>
      <c r="G284" s="43">
        <v>1910101590</v>
      </c>
      <c r="H284" s="6">
        <v>850</v>
      </c>
      <c r="I284" s="3">
        <v>27</v>
      </c>
    </row>
    <row r="285" spans="3:9" ht="142.5" thickBot="1" x14ac:dyDescent="0.25">
      <c r="C285" s="93" t="s">
        <v>55</v>
      </c>
      <c r="D285" s="25" t="s">
        <v>92</v>
      </c>
      <c r="E285" s="7" t="s">
        <v>75</v>
      </c>
      <c r="F285" s="7" t="s">
        <v>76</v>
      </c>
      <c r="G285" s="10">
        <v>1910106590</v>
      </c>
      <c r="H285" s="7"/>
      <c r="I285" s="1">
        <f>SUM(I286:I288)</f>
        <v>1541</v>
      </c>
    </row>
    <row r="286" spans="3:9" ht="48" thickBot="1" x14ac:dyDescent="0.25">
      <c r="C286" s="91" t="s">
        <v>56</v>
      </c>
      <c r="D286" s="27" t="s">
        <v>92</v>
      </c>
      <c r="E286" s="6" t="s">
        <v>75</v>
      </c>
      <c r="F286" s="6" t="s">
        <v>76</v>
      </c>
      <c r="G286" s="43">
        <v>1910106590</v>
      </c>
      <c r="H286" s="6">
        <v>111</v>
      </c>
      <c r="I286" s="3">
        <v>1162</v>
      </c>
    </row>
    <row r="287" spans="3:9" ht="63.75" thickBot="1" x14ac:dyDescent="0.25">
      <c r="C287" s="90" t="s">
        <v>10</v>
      </c>
      <c r="D287" s="27" t="s">
        <v>92</v>
      </c>
      <c r="E287" s="6" t="s">
        <v>75</v>
      </c>
      <c r="F287" s="6" t="s">
        <v>76</v>
      </c>
      <c r="G287" s="43">
        <v>1910106590</v>
      </c>
      <c r="H287" s="6">
        <v>119</v>
      </c>
      <c r="I287" s="3">
        <v>350</v>
      </c>
    </row>
    <row r="288" spans="3:9" ht="32.25" thickBot="1" x14ac:dyDescent="0.25">
      <c r="C288" s="38" t="s">
        <v>13</v>
      </c>
      <c r="D288" s="27" t="s">
        <v>92</v>
      </c>
      <c r="E288" s="6" t="s">
        <v>75</v>
      </c>
      <c r="F288" s="6" t="s">
        <v>76</v>
      </c>
      <c r="G288" s="43">
        <v>1910106590</v>
      </c>
      <c r="H288" s="6">
        <v>244</v>
      </c>
      <c r="I288" s="3">
        <v>29</v>
      </c>
    </row>
    <row r="289" spans="3:9" ht="16.5" thickBot="1" x14ac:dyDescent="0.25">
      <c r="C289" s="93" t="s">
        <v>31</v>
      </c>
      <c r="D289" s="25" t="s">
        <v>92</v>
      </c>
      <c r="E289" s="7">
        <v>10</v>
      </c>
      <c r="F289" s="7" t="s">
        <v>73</v>
      </c>
      <c r="G289" s="7"/>
      <c r="H289" s="7"/>
      <c r="I289" s="1">
        <v>33</v>
      </c>
    </row>
    <row r="290" spans="3:9" ht="16.5" thickBot="1" x14ac:dyDescent="0.25">
      <c r="C290" s="93" t="s">
        <v>35</v>
      </c>
      <c r="D290" s="25" t="s">
        <v>92</v>
      </c>
      <c r="E290" s="7">
        <v>10</v>
      </c>
      <c r="F290" s="7" t="s">
        <v>73</v>
      </c>
      <c r="G290" s="7"/>
      <c r="H290" s="7"/>
      <c r="I290" s="1">
        <v>33</v>
      </c>
    </row>
    <row r="291" spans="3:9" ht="48" thickBot="1" x14ac:dyDescent="0.25">
      <c r="C291" s="93" t="s">
        <v>57</v>
      </c>
      <c r="D291" s="25" t="s">
        <v>92</v>
      </c>
      <c r="E291" s="7">
        <v>10</v>
      </c>
      <c r="F291" s="7" t="s">
        <v>73</v>
      </c>
      <c r="G291" s="7">
        <v>2230171540</v>
      </c>
      <c r="H291" s="7"/>
      <c r="I291" s="1">
        <v>33</v>
      </c>
    </row>
    <row r="292" spans="3:9" ht="32.25" thickBot="1" x14ac:dyDescent="0.25">
      <c r="C292" s="5" t="s">
        <v>34</v>
      </c>
      <c r="D292" s="27" t="s">
        <v>92</v>
      </c>
      <c r="E292" s="6">
        <v>10</v>
      </c>
      <c r="F292" s="6" t="s">
        <v>73</v>
      </c>
      <c r="G292" s="6">
        <v>2230171540</v>
      </c>
      <c r="H292" s="6">
        <v>313</v>
      </c>
      <c r="I292" s="3">
        <v>33</v>
      </c>
    </row>
    <row r="293" spans="3:9" ht="32.25" thickBot="1" x14ac:dyDescent="0.25">
      <c r="C293" s="135" t="s">
        <v>93</v>
      </c>
      <c r="D293" s="136" t="s">
        <v>94</v>
      </c>
      <c r="E293" s="136"/>
      <c r="F293" s="136"/>
      <c r="G293" s="136"/>
      <c r="H293" s="136"/>
      <c r="I293" s="137">
        <f>SUM(I294+I305)</f>
        <v>4973</v>
      </c>
    </row>
    <row r="294" spans="3:9" ht="16.5" thickBot="1" x14ac:dyDescent="0.25">
      <c r="C294" s="93" t="s">
        <v>52</v>
      </c>
      <c r="D294" s="25" t="s">
        <v>94</v>
      </c>
      <c r="E294" s="7" t="s">
        <v>75</v>
      </c>
      <c r="F294" s="7" t="s">
        <v>76</v>
      </c>
      <c r="G294" s="11"/>
      <c r="H294" s="11"/>
      <c r="I294" s="34">
        <f>SUM(I295+I301)</f>
        <v>4923</v>
      </c>
    </row>
    <row r="295" spans="3:9" ht="48" thickBot="1" x14ac:dyDescent="0.25">
      <c r="C295" s="93" t="s">
        <v>59</v>
      </c>
      <c r="D295" s="25" t="s">
        <v>94</v>
      </c>
      <c r="E295" s="7" t="s">
        <v>75</v>
      </c>
      <c r="F295" s="7" t="s">
        <v>76</v>
      </c>
      <c r="G295" s="10">
        <v>1910101590</v>
      </c>
      <c r="H295" s="7"/>
      <c r="I295" s="33">
        <f>SUM(I296+I297+I298+I299+I300)</f>
        <v>2310</v>
      </c>
    </row>
    <row r="296" spans="3:9" ht="48" thickBot="1" x14ac:dyDescent="0.25">
      <c r="C296" s="91" t="s">
        <v>30</v>
      </c>
      <c r="D296" s="27" t="s">
        <v>94</v>
      </c>
      <c r="E296" s="6" t="s">
        <v>75</v>
      </c>
      <c r="F296" s="6" t="s">
        <v>76</v>
      </c>
      <c r="G296" s="43">
        <v>1910101590</v>
      </c>
      <c r="H296" s="6" t="s">
        <v>80</v>
      </c>
      <c r="I296" s="3">
        <v>1159</v>
      </c>
    </row>
    <row r="297" spans="3:9" ht="63.75" thickBot="1" x14ac:dyDescent="0.25">
      <c r="C297" s="90" t="s">
        <v>10</v>
      </c>
      <c r="D297" s="27" t="s">
        <v>94</v>
      </c>
      <c r="E297" s="6" t="s">
        <v>75</v>
      </c>
      <c r="F297" s="6" t="s">
        <v>76</v>
      </c>
      <c r="G297" s="43">
        <v>1910101590</v>
      </c>
      <c r="H297" s="6">
        <v>119</v>
      </c>
      <c r="I297" s="3">
        <v>350</v>
      </c>
    </row>
    <row r="298" spans="3:9" ht="32.25" thickBot="1" x14ac:dyDescent="0.25">
      <c r="C298" s="38" t="s">
        <v>13</v>
      </c>
      <c r="D298" s="27" t="s">
        <v>94</v>
      </c>
      <c r="E298" s="6" t="s">
        <v>75</v>
      </c>
      <c r="F298" s="6" t="s">
        <v>76</v>
      </c>
      <c r="G298" s="43">
        <v>1910101590</v>
      </c>
      <c r="H298" s="6">
        <v>244</v>
      </c>
      <c r="I298" s="3">
        <v>503</v>
      </c>
    </row>
    <row r="299" spans="3:9" ht="16.5" thickBot="1" x14ac:dyDescent="0.25">
      <c r="C299" s="38" t="s">
        <v>394</v>
      </c>
      <c r="D299" s="27" t="s">
        <v>94</v>
      </c>
      <c r="E299" s="6" t="s">
        <v>75</v>
      </c>
      <c r="F299" s="6" t="s">
        <v>76</v>
      </c>
      <c r="G299" s="43">
        <v>1910101590</v>
      </c>
      <c r="H299" s="6" t="s">
        <v>380</v>
      </c>
      <c r="I299" s="3">
        <v>275</v>
      </c>
    </row>
    <row r="300" spans="3:9" ht="16.5" thickBot="1" x14ac:dyDescent="0.25">
      <c r="C300" s="91" t="s">
        <v>48</v>
      </c>
      <c r="D300" s="27" t="s">
        <v>94</v>
      </c>
      <c r="E300" s="6" t="s">
        <v>75</v>
      </c>
      <c r="F300" s="6" t="s">
        <v>76</v>
      </c>
      <c r="G300" s="43">
        <v>1910101590</v>
      </c>
      <c r="H300" s="6">
        <v>850</v>
      </c>
      <c r="I300" s="3">
        <v>23</v>
      </c>
    </row>
    <row r="301" spans="3:9" ht="142.5" thickBot="1" x14ac:dyDescent="0.25">
      <c r="C301" s="93" t="s">
        <v>55</v>
      </c>
      <c r="D301" s="25" t="s">
        <v>94</v>
      </c>
      <c r="E301" s="7" t="s">
        <v>75</v>
      </c>
      <c r="F301" s="7" t="s">
        <v>76</v>
      </c>
      <c r="G301" s="10">
        <v>1910106590</v>
      </c>
      <c r="H301" s="7"/>
      <c r="I301" s="1">
        <f>SUM(I302:I304)</f>
        <v>2613</v>
      </c>
    </row>
    <row r="302" spans="3:9" ht="48" thickBot="1" x14ac:dyDescent="0.25">
      <c r="C302" s="91" t="s">
        <v>56</v>
      </c>
      <c r="D302" s="27" t="s">
        <v>94</v>
      </c>
      <c r="E302" s="6" t="s">
        <v>75</v>
      </c>
      <c r="F302" s="6" t="s">
        <v>76</v>
      </c>
      <c r="G302" s="43">
        <v>1910106590</v>
      </c>
      <c r="H302" s="6">
        <v>111</v>
      </c>
      <c r="I302" s="3">
        <v>1980</v>
      </c>
    </row>
    <row r="303" spans="3:9" ht="63.75" thickBot="1" x14ac:dyDescent="0.25">
      <c r="C303" s="90" t="s">
        <v>10</v>
      </c>
      <c r="D303" s="27" t="s">
        <v>94</v>
      </c>
      <c r="E303" s="6" t="s">
        <v>75</v>
      </c>
      <c r="F303" s="6" t="s">
        <v>76</v>
      </c>
      <c r="G303" s="43">
        <v>1910106590</v>
      </c>
      <c r="H303" s="6">
        <v>119</v>
      </c>
      <c r="I303" s="3">
        <v>598</v>
      </c>
    </row>
    <row r="304" spans="3:9" ht="32.25" thickBot="1" x14ac:dyDescent="0.25">
      <c r="C304" s="38" t="s">
        <v>13</v>
      </c>
      <c r="D304" s="27" t="s">
        <v>94</v>
      </c>
      <c r="E304" s="6" t="s">
        <v>75</v>
      </c>
      <c r="F304" s="6" t="s">
        <v>76</v>
      </c>
      <c r="G304" s="43">
        <v>1910106590</v>
      </c>
      <c r="H304" s="6">
        <v>244</v>
      </c>
      <c r="I304" s="3">
        <v>35</v>
      </c>
    </row>
    <row r="305" spans="3:9" ht="16.5" thickBot="1" x14ac:dyDescent="0.25">
      <c r="C305" s="93" t="s">
        <v>31</v>
      </c>
      <c r="D305" s="25" t="s">
        <v>94</v>
      </c>
      <c r="E305" s="7">
        <v>10</v>
      </c>
      <c r="F305" s="7" t="s">
        <v>73</v>
      </c>
      <c r="G305" s="7"/>
      <c r="H305" s="7"/>
      <c r="I305" s="1">
        <v>50</v>
      </c>
    </row>
    <row r="306" spans="3:9" ht="16.5" thickBot="1" x14ac:dyDescent="0.25">
      <c r="C306" s="93" t="s">
        <v>35</v>
      </c>
      <c r="D306" s="25" t="s">
        <v>94</v>
      </c>
      <c r="E306" s="7">
        <v>10</v>
      </c>
      <c r="F306" s="7" t="s">
        <v>73</v>
      </c>
      <c r="G306" s="7"/>
      <c r="H306" s="7"/>
      <c r="I306" s="1">
        <v>50</v>
      </c>
    </row>
    <row r="307" spans="3:9" ht="48" thickBot="1" x14ac:dyDescent="0.25">
      <c r="C307" s="93" t="s">
        <v>57</v>
      </c>
      <c r="D307" s="25" t="s">
        <v>94</v>
      </c>
      <c r="E307" s="7">
        <v>10</v>
      </c>
      <c r="F307" s="7" t="s">
        <v>73</v>
      </c>
      <c r="G307" s="7">
        <v>2230171540</v>
      </c>
      <c r="H307" s="7"/>
      <c r="I307" s="1">
        <v>50</v>
      </c>
    </row>
    <row r="308" spans="3:9" ht="32.25" thickBot="1" x14ac:dyDescent="0.25">
      <c r="C308" s="5" t="s">
        <v>34</v>
      </c>
      <c r="D308" s="27" t="s">
        <v>94</v>
      </c>
      <c r="E308" s="6">
        <v>10</v>
      </c>
      <c r="F308" s="6" t="s">
        <v>73</v>
      </c>
      <c r="G308" s="6">
        <v>2230171540</v>
      </c>
      <c r="H308" s="6">
        <v>313</v>
      </c>
      <c r="I308" s="3">
        <v>50</v>
      </c>
    </row>
    <row r="309" spans="3:9" ht="16.5" thickBot="1" x14ac:dyDescent="0.25">
      <c r="C309" s="135" t="s">
        <v>96</v>
      </c>
      <c r="D309" s="136" t="s">
        <v>95</v>
      </c>
      <c r="E309" s="136"/>
      <c r="F309" s="136"/>
      <c r="G309" s="136"/>
      <c r="H309" s="136"/>
      <c r="I309" s="137">
        <f>SUM(I310+I321)</f>
        <v>4726.5</v>
      </c>
    </row>
    <row r="310" spans="3:9" ht="16.5" thickBot="1" x14ac:dyDescent="0.25">
      <c r="C310" s="93" t="s">
        <v>52</v>
      </c>
      <c r="D310" s="25" t="s">
        <v>95</v>
      </c>
      <c r="E310" s="7" t="s">
        <v>75</v>
      </c>
      <c r="F310" s="7" t="s">
        <v>76</v>
      </c>
      <c r="G310" s="11"/>
      <c r="H310" s="11"/>
      <c r="I310" s="34">
        <f>SUM(I311+I317)</f>
        <v>4661.5</v>
      </c>
    </row>
    <row r="311" spans="3:9" ht="48" thickBot="1" x14ac:dyDescent="0.25">
      <c r="C311" s="93" t="s">
        <v>59</v>
      </c>
      <c r="D311" s="25" t="s">
        <v>95</v>
      </c>
      <c r="E311" s="7" t="s">
        <v>75</v>
      </c>
      <c r="F311" s="7" t="s">
        <v>76</v>
      </c>
      <c r="G311" s="10">
        <v>1910101590</v>
      </c>
      <c r="H311" s="7"/>
      <c r="I311" s="33">
        <f>SUM(I316+I315+I314+I313+I312)</f>
        <v>2100.5</v>
      </c>
    </row>
    <row r="312" spans="3:9" ht="48" thickBot="1" x14ac:dyDescent="0.25">
      <c r="C312" s="91" t="s">
        <v>30</v>
      </c>
      <c r="D312" s="27" t="s">
        <v>95</v>
      </c>
      <c r="E312" s="6" t="s">
        <v>75</v>
      </c>
      <c r="F312" s="6" t="s">
        <v>76</v>
      </c>
      <c r="G312" s="43">
        <v>1910101590</v>
      </c>
      <c r="H312" s="6" t="s">
        <v>80</v>
      </c>
      <c r="I312" s="3">
        <v>1111</v>
      </c>
    </row>
    <row r="313" spans="3:9" ht="63.75" thickBot="1" x14ac:dyDescent="0.25">
      <c r="C313" s="90" t="s">
        <v>10</v>
      </c>
      <c r="D313" s="27" t="s">
        <v>95</v>
      </c>
      <c r="E313" s="6" t="s">
        <v>75</v>
      </c>
      <c r="F313" s="6" t="s">
        <v>76</v>
      </c>
      <c r="G313" s="43">
        <v>1910101590</v>
      </c>
      <c r="H313" s="6">
        <v>119</v>
      </c>
      <c r="I313" s="3">
        <v>335.5</v>
      </c>
    </row>
    <row r="314" spans="3:9" ht="32.25" thickBot="1" x14ac:dyDescent="0.25">
      <c r="C314" s="38" t="s">
        <v>13</v>
      </c>
      <c r="D314" s="27" t="s">
        <v>95</v>
      </c>
      <c r="E314" s="6" t="s">
        <v>75</v>
      </c>
      <c r="F314" s="6" t="s">
        <v>76</v>
      </c>
      <c r="G314" s="43">
        <v>1910101590</v>
      </c>
      <c r="H314" s="6">
        <v>244</v>
      </c>
      <c r="I314" s="3">
        <v>469</v>
      </c>
    </row>
    <row r="315" spans="3:9" ht="16.5" thickBot="1" x14ac:dyDescent="0.25">
      <c r="C315" s="38" t="s">
        <v>394</v>
      </c>
      <c r="D315" s="27" t="s">
        <v>95</v>
      </c>
      <c r="E315" s="6" t="s">
        <v>75</v>
      </c>
      <c r="F315" s="6" t="s">
        <v>76</v>
      </c>
      <c r="G315" s="43">
        <v>1910101590</v>
      </c>
      <c r="H315" s="6" t="s">
        <v>380</v>
      </c>
      <c r="I315" s="3">
        <v>164</v>
      </c>
    </row>
    <row r="316" spans="3:9" ht="16.5" thickBot="1" x14ac:dyDescent="0.25">
      <c r="C316" s="91" t="s">
        <v>48</v>
      </c>
      <c r="D316" s="27" t="s">
        <v>95</v>
      </c>
      <c r="E316" s="6" t="s">
        <v>75</v>
      </c>
      <c r="F316" s="6" t="s">
        <v>76</v>
      </c>
      <c r="G316" s="43">
        <v>1910101590</v>
      </c>
      <c r="H316" s="6">
        <v>850</v>
      </c>
      <c r="I316" s="3">
        <v>21</v>
      </c>
    </row>
    <row r="317" spans="3:9" ht="142.5" thickBot="1" x14ac:dyDescent="0.25">
      <c r="C317" s="93" t="s">
        <v>55</v>
      </c>
      <c r="D317" s="25" t="s">
        <v>95</v>
      </c>
      <c r="E317" s="7" t="s">
        <v>75</v>
      </c>
      <c r="F317" s="7" t="s">
        <v>76</v>
      </c>
      <c r="G317" s="10">
        <v>1910106590</v>
      </c>
      <c r="H317" s="7"/>
      <c r="I317" s="1">
        <f>SUM(I318:I320)</f>
        <v>2561</v>
      </c>
    </row>
    <row r="318" spans="3:9" ht="48" thickBot="1" x14ac:dyDescent="0.25">
      <c r="C318" s="91" t="s">
        <v>56</v>
      </c>
      <c r="D318" s="27" t="s">
        <v>95</v>
      </c>
      <c r="E318" s="6" t="s">
        <v>75</v>
      </c>
      <c r="F318" s="6" t="s">
        <v>76</v>
      </c>
      <c r="G318" s="43">
        <v>1910106590</v>
      </c>
      <c r="H318" s="6">
        <v>111</v>
      </c>
      <c r="I318" s="3">
        <v>1940</v>
      </c>
    </row>
    <row r="319" spans="3:9" ht="63.75" thickBot="1" x14ac:dyDescent="0.25">
      <c r="C319" s="90" t="s">
        <v>10</v>
      </c>
      <c r="D319" s="27" t="s">
        <v>95</v>
      </c>
      <c r="E319" s="6" t="s">
        <v>75</v>
      </c>
      <c r="F319" s="6" t="s">
        <v>76</v>
      </c>
      <c r="G319" s="43">
        <v>1910106590</v>
      </c>
      <c r="H319" s="6">
        <v>119</v>
      </c>
      <c r="I319" s="3">
        <v>585</v>
      </c>
    </row>
    <row r="320" spans="3:9" ht="32.25" thickBot="1" x14ac:dyDescent="0.25">
      <c r="C320" s="38" t="s">
        <v>13</v>
      </c>
      <c r="D320" s="27" t="s">
        <v>95</v>
      </c>
      <c r="E320" s="6" t="s">
        <v>75</v>
      </c>
      <c r="F320" s="6" t="s">
        <v>76</v>
      </c>
      <c r="G320" s="43">
        <v>1910106590</v>
      </c>
      <c r="H320" s="6">
        <v>244</v>
      </c>
      <c r="I320" s="3">
        <v>36</v>
      </c>
    </row>
    <row r="321" spans="3:9" ht="16.5" thickBot="1" x14ac:dyDescent="0.25">
      <c r="C321" s="93" t="s">
        <v>31</v>
      </c>
      <c r="D321" s="25" t="s">
        <v>95</v>
      </c>
      <c r="E321" s="7">
        <v>10</v>
      </c>
      <c r="F321" s="7" t="s">
        <v>73</v>
      </c>
      <c r="G321" s="7"/>
      <c r="H321" s="7"/>
      <c r="I321" s="1">
        <v>65</v>
      </c>
    </row>
    <row r="322" spans="3:9" ht="16.5" thickBot="1" x14ac:dyDescent="0.25">
      <c r="C322" s="93" t="s">
        <v>35</v>
      </c>
      <c r="D322" s="25" t="s">
        <v>95</v>
      </c>
      <c r="E322" s="7">
        <v>10</v>
      </c>
      <c r="F322" s="7" t="s">
        <v>73</v>
      </c>
      <c r="G322" s="7"/>
      <c r="H322" s="7"/>
      <c r="I322" s="1">
        <v>65</v>
      </c>
    </row>
    <row r="323" spans="3:9" ht="48" thickBot="1" x14ac:dyDescent="0.25">
      <c r="C323" s="93" t="s">
        <v>57</v>
      </c>
      <c r="D323" s="25" t="s">
        <v>95</v>
      </c>
      <c r="E323" s="7">
        <v>10</v>
      </c>
      <c r="F323" s="7" t="s">
        <v>73</v>
      </c>
      <c r="G323" s="7">
        <v>2230171540</v>
      </c>
      <c r="H323" s="7"/>
      <c r="I323" s="1">
        <v>65</v>
      </c>
    </row>
    <row r="324" spans="3:9" ht="32.25" thickBot="1" x14ac:dyDescent="0.25">
      <c r="C324" s="5" t="s">
        <v>34</v>
      </c>
      <c r="D324" s="27" t="s">
        <v>95</v>
      </c>
      <c r="E324" s="6">
        <v>10</v>
      </c>
      <c r="F324" s="6" t="s">
        <v>73</v>
      </c>
      <c r="G324" s="6">
        <v>2230171540</v>
      </c>
      <c r="H324" s="6">
        <v>313</v>
      </c>
      <c r="I324" s="3">
        <v>65</v>
      </c>
    </row>
    <row r="325" spans="3:9" ht="16.5" thickBot="1" x14ac:dyDescent="0.25">
      <c r="C325" s="135" t="s">
        <v>97</v>
      </c>
      <c r="D325" s="136" t="s">
        <v>98</v>
      </c>
      <c r="E325" s="136"/>
      <c r="F325" s="136"/>
      <c r="G325" s="136"/>
      <c r="H325" s="136"/>
      <c r="I325" s="137">
        <f>SUM(I326+I337)</f>
        <v>3151.9</v>
      </c>
    </row>
    <row r="326" spans="3:9" ht="16.5" thickBot="1" x14ac:dyDescent="0.25">
      <c r="C326" s="93" t="s">
        <v>52</v>
      </c>
      <c r="D326" s="25" t="s">
        <v>98</v>
      </c>
      <c r="E326" s="7" t="s">
        <v>75</v>
      </c>
      <c r="F326" s="7" t="s">
        <v>76</v>
      </c>
      <c r="G326" s="11"/>
      <c r="H326" s="11"/>
      <c r="I326" s="34">
        <f>SUM(I327+I333)</f>
        <v>3111.9</v>
      </c>
    </row>
    <row r="327" spans="3:9" ht="48" thickBot="1" x14ac:dyDescent="0.25">
      <c r="C327" s="93" t="s">
        <v>59</v>
      </c>
      <c r="D327" s="25" t="s">
        <v>98</v>
      </c>
      <c r="E327" s="7" t="s">
        <v>75</v>
      </c>
      <c r="F327" s="7" t="s">
        <v>76</v>
      </c>
      <c r="G327" s="10">
        <v>1910101590</v>
      </c>
      <c r="H327" s="7"/>
      <c r="I327" s="33">
        <f>SUM(I328+I329+I330+I331+I332)</f>
        <v>1616.9</v>
      </c>
    </row>
    <row r="328" spans="3:9" ht="48" thickBot="1" x14ac:dyDescent="0.25">
      <c r="C328" s="91" t="s">
        <v>30</v>
      </c>
      <c r="D328" s="27" t="s">
        <v>98</v>
      </c>
      <c r="E328" s="6" t="s">
        <v>75</v>
      </c>
      <c r="F328" s="6" t="s">
        <v>76</v>
      </c>
      <c r="G328" s="43">
        <v>1910101590</v>
      </c>
      <c r="H328" s="6" t="s">
        <v>80</v>
      </c>
      <c r="I328" s="3">
        <v>907</v>
      </c>
    </row>
    <row r="329" spans="3:9" ht="63.75" thickBot="1" x14ac:dyDescent="0.25">
      <c r="C329" s="90" t="s">
        <v>10</v>
      </c>
      <c r="D329" s="27" t="s">
        <v>98</v>
      </c>
      <c r="E329" s="6" t="s">
        <v>75</v>
      </c>
      <c r="F329" s="6" t="s">
        <v>76</v>
      </c>
      <c r="G329" s="43">
        <v>1910101590</v>
      </c>
      <c r="H329" s="6">
        <v>119</v>
      </c>
      <c r="I329" s="3">
        <v>273.89999999999998</v>
      </c>
    </row>
    <row r="330" spans="3:9" ht="32.25" thickBot="1" x14ac:dyDescent="0.25">
      <c r="C330" s="38" t="s">
        <v>13</v>
      </c>
      <c r="D330" s="27" t="s">
        <v>98</v>
      </c>
      <c r="E330" s="6" t="s">
        <v>75</v>
      </c>
      <c r="F330" s="6" t="s">
        <v>76</v>
      </c>
      <c r="G330" s="43">
        <v>1910101590</v>
      </c>
      <c r="H330" s="6">
        <v>244</v>
      </c>
      <c r="I330" s="3">
        <v>334</v>
      </c>
    </row>
    <row r="331" spans="3:9" ht="16.5" thickBot="1" x14ac:dyDescent="0.25">
      <c r="C331" s="38" t="s">
        <v>394</v>
      </c>
      <c r="D331" s="27" t="s">
        <v>98</v>
      </c>
      <c r="E331" s="6" t="s">
        <v>75</v>
      </c>
      <c r="F331" s="6" t="s">
        <v>76</v>
      </c>
      <c r="G331" s="43">
        <v>1910101590</v>
      </c>
      <c r="H331" s="6" t="s">
        <v>380</v>
      </c>
      <c r="I331" s="3">
        <v>95</v>
      </c>
    </row>
    <row r="332" spans="3:9" ht="16.5" thickBot="1" x14ac:dyDescent="0.25">
      <c r="C332" s="91" t="s">
        <v>48</v>
      </c>
      <c r="D332" s="27" t="s">
        <v>98</v>
      </c>
      <c r="E332" s="6" t="s">
        <v>75</v>
      </c>
      <c r="F332" s="6" t="s">
        <v>76</v>
      </c>
      <c r="G332" s="43">
        <v>1910101590</v>
      </c>
      <c r="H332" s="6">
        <v>850</v>
      </c>
      <c r="I332" s="3">
        <v>7</v>
      </c>
    </row>
    <row r="333" spans="3:9" ht="142.5" thickBot="1" x14ac:dyDescent="0.25">
      <c r="C333" s="93" t="s">
        <v>55</v>
      </c>
      <c r="D333" s="25" t="s">
        <v>98</v>
      </c>
      <c r="E333" s="7" t="s">
        <v>75</v>
      </c>
      <c r="F333" s="7" t="s">
        <v>76</v>
      </c>
      <c r="G333" s="10">
        <v>1910106590</v>
      </c>
      <c r="H333" s="7"/>
      <c r="I333" s="1">
        <f>SUM(I334:I336)</f>
        <v>1495</v>
      </c>
    </row>
    <row r="334" spans="3:9" ht="48" thickBot="1" x14ac:dyDescent="0.25">
      <c r="C334" s="91" t="s">
        <v>56</v>
      </c>
      <c r="D334" s="27" t="s">
        <v>98</v>
      </c>
      <c r="E334" s="6" t="s">
        <v>75</v>
      </c>
      <c r="F334" s="6" t="s">
        <v>76</v>
      </c>
      <c r="G334" s="43">
        <v>1910106590</v>
      </c>
      <c r="H334" s="6">
        <v>111</v>
      </c>
      <c r="I334" s="3">
        <v>1130</v>
      </c>
    </row>
    <row r="335" spans="3:9" ht="63.75" thickBot="1" x14ac:dyDescent="0.25">
      <c r="C335" s="90" t="s">
        <v>10</v>
      </c>
      <c r="D335" s="27" t="s">
        <v>98</v>
      </c>
      <c r="E335" s="6" t="s">
        <v>75</v>
      </c>
      <c r="F335" s="6" t="s">
        <v>76</v>
      </c>
      <c r="G335" s="43">
        <v>1910106590</v>
      </c>
      <c r="H335" s="6">
        <v>119</v>
      </c>
      <c r="I335" s="3">
        <v>341</v>
      </c>
    </row>
    <row r="336" spans="3:9" ht="32.25" thickBot="1" x14ac:dyDescent="0.25">
      <c r="C336" s="38" t="s">
        <v>13</v>
      </c>
      <c r="D336" s="27" t="s">
        <v>98</v>
      </c>
      <c r="E336" s="6" t="s">
        <v>75</v>
      </c>
      <c r="F336" s="6" t="s">
        <v>76</v>
      </c>
      <c r="G336" s="43">
        <v>1910106590</v>
      </c>
      <c r="H336" s="6">
        <v>244</v>
      </c>
      <c r="I336" s="3">
        <v>24</v>
      </c>
    </row>
    <row r="337" spans="3:9" ht="16.5" thickBot="1" x14ac:dyDescent="0.25">
      <c r="C337" s="93" t="s">
        <v>31</v>
      </c>
      <c r="D337" s="25" t="s">
        <v>98</v>
      </c>
      <c r="E337" s="7">
        <v>10</v>
      </c>
      <c r="F337" s="7" t="s">
        <v>73</v>
      </c>
      <c r="G337" s="7"/>
      <c r="H337" s="7"/>
      <c r="I337" s="1">
        <v>40</v>
      </c>
    </row>
    <row r="338" spans="3:9" ht="16.5" thickBot="1" x14ac:dyDescent="0.25">
      <c r="C338" s="93" t="s">
        <v>35</v>
      </c>
      <c r="D338" s="25" t="s">
        <v>98</v>
      </c>
      <c r="E338" s="7">
        <v>10</v>
      </c>
      <c r="F338" s="7" t="s">
        <v>73</v>
      </c>
      <c r="G338" s="7"/>
      <c r="H338" s="7"/>
      <c r="I338" s="1">
        <v>40</v>
      </c>
    </row>
    <row r="339" spans="3:9" ht="48" thickBot="1" x14ac:dyDescent="0.25">
      <c r="C339" s="93" t="s">
        <v>57</v>
      </c>
      <c r="D339" s="25" t="s">
        <v>98</v>
      </c>
      <c r="E339" s="7">
        <v>10</v>
      </c>
      <c r="F339" s="7" t="s">
        <v>73</v>
      </c>
      <c r="G339" s="7">
        <v>2230171540</v>
      </c>
      <c r="H339" s="7"/>
      <c r="I339" s="1">
        <v>40</v>
      </c>
    </row>
    <row r="340" spans="3:9" ht="32.25" thickBot="1" x14ac:dyDescent="0.25">
      <c r="C340" s="5" t="s">
        <v>34</v>
      </c>
      <c r="D340" s="27" t="s">
        <v>98</v>
      </c>
      <c r="E340" s="6">
        <v>10</v>
      </c>
      <c r="F340" s="6" t="s">
        <v>73</v>
      </c>
      <c r="G340" s="6">
        <v>2230171540</v>
      </c>
      <c r="H340" s="6">
        <v>313</v>
      </c>
      <c r="I340" s="3">
        <v>40</v>
      </c>
    </row>
    <row r="341" spans="3:9" ht="16.5" thickBot="1" x14ac:dyDescent="0.25">
      <c r="C341" s="135" t="s">
        <v>99</v>
      </c>
      <c r="D341" s="136" t="s">
        <v>100</v>
      </c>
      <c r="E341" s="136"/>
      <c r="F341" s="136"/>
      <c r="G341" s="136"/>
      <c r="H341" s="136"/>
      <c r="I341" s="137">
        <f>SUM(I342+I353)</f>
        <v>6495.5</v>
      </c>
    </row>
    <row r="342" spans="3:9" ht="16.5" thickBot="1" x14ac:dyDescent="0.25">
      <c r="C342" s="93" t="s">
        <v>52</v>
      </c>
      <c r="D342" s="25" t="s">
        <v>100</v>
      </c>
      <c r="E342" s="7" t="s">
        <v>75</v>
      </c>
      <c r="F342" s="7" t="s">
        <v>76</v>
      </c>
      <c r="G342" s="11"/>
      <c r="H342" s="11"/>
      <c r="I342" s="34">
        <f>SUM(I343+I349)</f>
        <v>6394.5</v>
      </c>
    </row>
    <row r="343" spans="3:9" ht="48" thickBot="1" x14ac:dyDescent="0.25">
      <c r="C343" s="93" t="s">
        <v>59</v>
      </c>
      <c r="D343" s="25" t="s">
        <v>100</v>
      </c>
      <c r="E343" s="7" t="s">
        <v>75</v>
      </c>
      <c r="F343" s="7" t="s">
        <v>76</v>
      </c>
      <c r="G343" s="10">
        <v>1910101590</v>
      </c>
      <c r="H343" s="7"/>
      <c r="I343" s="33">
        <f>SUM(I344+I345+I346+I347+I348)</f>
        <v>2482.5</v>
      </c>
    </row>
    <row r="344" spans="3:9" ht="48" thickBot="1" x14ac:dyDescent="0.25">
      <c r="C344" s="91" t="s">
        <v>30</v>
      </c>
      <c r="D344" s="27" t="s">
        <v>100</v>
      </c>
      <c r="E344" s="6" t="s">
        <v>75</v>
      </c>
      <c r="F344" s="6" t="s">
        <v>76</v>
      </c>
      <c r="G344" s="43">
        <v>1910101590</v>
      </c>
      <c r="H344" s="6" t="s">
        <v>80</v>
      </c>
      <c r="I344" s="3">
        <v>1015</v>
      </c>
    </row>
    <row r="345" spans="3:9" ht="63.75" thickBot="1" x14ac:dyDescent="0.25">
      <c r="C345" s="90" t="s">
        <v>10</v>
      </c>
      <c r="D345" s="27" t="s">
        <v>100</v>
      </c>
      <c r="E345" s="6" t="s">
        <v>75</v>
      </c>
      <c r="F345" s="6" t="s">
        <v>76</v>
      </c>
      <c r="G345" s="43">
        <v>1910101590</v>
      </c>
      <c r="H345" s="6">
        <v>119</v>
      </c>
      <c r="I345" s="3">
        <v>306.5</v>
      </c>
    </row>
    <row r="346" spans="3:9" ht="32.25" thickBot="1" x14ac:dyDescent="0.25">
      <c r="C346" s="38" t="s">
        <v>13</v>
      </c>
      <c r="D346" s="27" t="s">
        <v>100</v>
      </c>
      <c r="E346" s="6" t="s">
        <v>75</v>
      </c>
      <c r="F346" s="6" t="s">
        <v>76</v>
      </c>
      <c r="G346" s="43">
        <v>1910101590</v>
      </c>
      <c r="H346" s="6">
        <v>244</v>
      </c>
      <c r="I346" s="3">
        <v>1013</v>
      </c>
    </row>
    <row r="347" spans="3:9" ht="16.5" thickBot="1" x14ac:dyDescent="0.25">
      <c r="C347" s="38" t="s">
        <v>394</v>
      </c>
      <c r="D347" s="27" t="s">
        <v>100</v>
      </c>
      <c r="E347" s="6" t="s">
        <v>75</v>
      </c>
      <c r="F347" s="6" t="s">
        <v>76</v>
      </c>
      <c r="G347" s="43">
        <v>1910101590</v>
      </c>
      <c r="H347" s="6" t="s">
        <v>380</v>
      </c>
      <c r="I347" s="3">
        <v>130</v>
      </c>
    </row>
    <row r="348" spans="3:9" ht="16.5" thickBot="1" x14ac:dyDescent="0.25">
      <c r="C348" s="91" t="s">
        <v>48</v>
      </c>
      <c r="D348" s="27" t="s">
        <v>100</v>
      </c>
      <c r="E348" s="6" t="s">
        <v>75</v>
      </c>
      <c r="F348" s="6" t="s">
        <v>76</v>
      </c>
      <c r="G348" s="43">
        <v>1910101590</v>
      </c>
      <c r="H348" s="6">
        <v>850</v>
      </c>
      <c r="I348" s="3">
        <v>18</v>
      </c>
    </row>
    <row r="349" spans="3:9" ht="142.5" thickBot="1" x14ac:dyDescent="0.25">
      <c r="C349" s="93" t="s">
        <v>55</v>
      </c>
      <c r="D349" s="25" t="s">
        <v>100</v>
      </c>
      <c r="E349" s="7" t="s">
        <v>75</v>
      </c>
      <c r="F349" s="7" t="s">
        <v>76</v>
      </c>
      <c r="G349" s="10">
        <v>1910106590</v>
      </c>
      <c r="H349" s="7"/>
      <c r="I349" s="1">
        <f>SUM(I350:I352)</f>
        <v>3912</v>
      </c>
    </row>
    <row r="350" spans="3:9" ht="48" thickBot="1" x14ac:dyDescent="0.25">
      <c r="C350" s="91" t="s">
        <v>56</v>
      </c>
      <c r="D350" s="27" t="s">
        <v>100</v>
      </c>
      <c r="E350" s="6" t="s">
        <v>75</v>
      </c>
      <c r="F350" s="6" t="s">
        <v>76</v>
      </c>
      <c r="G350" s="43">
        <v>1910106590</v>
      </c>
      <c r="H350" s="6">
        <v>111</v>
      </c>
      <c r="I350" s="3">
        <v>2954</v>
      </c>
    </row>
    <row r="351" spans="3:9" ht="63.75" thickBot="1" x14ac:dyDescent="0.25">
      <c r="C351" s="90" t="s">
        <v>10</v>
      </c>
      <c r="D351" s="27" t="s">
        <v>100</v>
      </c>
      <c r="E351" s="6" t="s">
        <v>75</v>
      </c>
      <c r="F351" s="6" t="s">
        <v>76</v>
      </c>
      <c r="G351" s="43">
        <v>1910106590</v>
      </c>
      <c r="H351" s="6">
        <v>119</v>
      </c>
      <c r="I351" s="3">
        <v>892</v>
      </c>
    </row>
    <row r="352" spans="3:9" ht="32.25" thickBot="1" x14ac:dyDescent="0.25">
      <c r="C352" s="38" t="s">
        <v>13</v>
      </c>
      <c r="D352" s="27" t="s">
        <v>100</v>
      </c>
      <c r="E352" s="6" t="s">
        <v>75</v>
      </c>
      <c r="F352" s="6" t="s">
        <v>76</v>
      </c>
      <c r="G352" s="43">
        <v>1910106590</v>
      </c>
      <c r="H352" s="6">
        <v>244</v>
      </c>
      <c r="I352" s="3">
        <v>66</v>
      </c>
    </row>
    <row r="353" spans="3:9" ht="16.5" thickBot="1" x14ac:dyDescent="0.25">
      <c r="C353" s="93" t="s">
        <v>31</v>
      </c>
      <c r="D353" s="25" t="s">
        <v>100</v>
      </c>
      <c r="E353" s="7">
        <v>10</v>
      </c>
      <c r="F353" s="7" t="s">
        <v>73</v>
      </c>
      <c r="G353" s="7"/>
      <c r="H353" s="7"/>
      <c r="I353" s="1">
        <v>101</v>
      </c>
    </row>
    <row r="354" spans="3:9" ht="16.5" thickBot="1" x14ac:dyDescent="0.25">
      <c r="C354" s="93" t="s">
        <v>35</v>
      </c>
      <c r="D354" s="25" t="s">
        <v>100</v>
      </c>
      <c r="E354" s="7">
        <v>10</v>
      </c>
      <c r="F354" s="7" t="s">
        <v>73</v>
      </c>
      <c r="G354" s="7"/>
      <c r="H354" s="7"/>
      <c r="I354" s="1">
        <v>101</v>
      </c>
    </row>
    <row r="355" spans="3:9" ht="48" thickBot="1" x14ac:dyDescent="0.25">
      <c r="C355" s="93" t="s">
        <v>57</v>
      </c>
      <c r="D355" s="25" t="s">
        <v>100</v>
      </c>
      <c r="E355" s="7">
        <v>10</v>
      </c>
      <c r="F355" s="7" t="s">
        <v>73</v>
      </c>
      <c r="G355" s="7">
        <v>2230171540</v>
      </c>
      <c r="H355" s="7"/>
      <c r="I355" s="1">
        <v>101</v>
      </c>
    </row>
    <row r="356" spans="3:9" ht="32.25" thickBot="1" x14ac:dyDescent="0.25">
      <c r="C356" s="5" t="s">
        <v>34</v>
      </c>
      <c r="D356" s="27" t="s">
        <v>100</v>
      </c>
      <c r="E356" s="6">
        <v>10</v>
      </c>
      <c r="F356" s="6" t="s">
        <v>73</v>
      </c>
      <c r="G356" s="6">
        <v>2230171540</v>
      </c>
      <c r="H356" s="6">
        <v>313</v>
      </c>
      <c r="I356" s="3">
        <v>101</v>
      </c>
    </row>
    <row r="357" spans="3:9" ht="16.5" thickBot="1" x14ac:dyDescent="0.25">
      <c r="C357" s="135" t="s">
        <v>101</v>
      </c>
      <c r="D357" s="136" t="s">
        <v>102</v>
      </c>
      <c r="E357" s="136" t="s">
        <v>75</v>
      </c>
      <c r="F357" s="136"/>
      <c r="G357" s="136"/>
      <c r="H357" s="136"/>
      <c r="I357" s="137">
        <f>SUM(I358+I369)</f>
        <v>3261</v>
      </c>
    </row>
    <row r="358" spans="3:9" ht="16.5" thickBot="1" x14ac:dyDescent="0.25">
      <c r="C358" s="93" t="s">
        <v>52</v>
      </c>
      <c r="D358" s="25" t="s">
        <v>102</v>
      </c>
      <c r="E358" s="7" t="s">
        <v>75</v>
      </c>
      <c r="F358" s="7" t="s">
        <v>76</v>
      </c>
      <c r="G358" s="11"/>
      <c r="H358" s="11"/>
      <c r="I358" s="34">
        <f>SUM(I359+I365)</f>
        <v>3221</v>
      </c>
    </row>
    <row r="359" spans="3:9" ht="48" thickBot="1" x14ac:dyDescent="0.25">
      <c r="C359" s="93" t="s">
        <v>59</v>
      </c>
      <c r="D359" s="25" t="s">
        <v>102</v>
      </c>
      <c r="E359" s="7" t="s">
        <v>75</v>
      </c>
      <c r="F359" s="7" t="s">
        <v>76</v>
      </c>
      <c r="G359" s="10">
        <v>1910101590</v>
      </c>
      <c r="H359" s="7"/>
      <c r="I359" s="33">
        <f>SUM(I360+I361+I362+I363+I364)</f>
        <v>1876</v>
      </c>
    </row>
    <row r="360" spans="3:9" ht="48" thickBot="1" x14ac:dyDescent="0.25">
      <c r="C360" s="91" t="s">
        <v>30</v>
      </c>
      <c r="D360" s="27" t="s">
        <v>102</v>
      </c>
      <c r="E360" s="6" t="s">
        <v>75</v>
      </c>
      <c r="F360" s="6" t="s">
        <v>76</v>
      </c>
      <c r="G360" s="43">
        <v>1910101590</v>
      </c>
      <c r="H360" s="6" t="s">
        <v>80</v>
      </c>
      <c r="I360" s="3">
        <v>967</v>
      </c>
    </row>
    <row r="361" spans="3:9" ht="63.75" thickBot="1" x14ac:dyDescent="0.25">
      <c r="C361" s="90" t="s">
        <v>10</v>
      </c>
      <c r="D361" s="27" t="s">
        <v>102</v>
      </c>
      <c r="E361" s="6" t="s">
        <v>75</v>
      </c>
      <c r="F361" s="6" t="s">
        <v>76</v>
      </c>
      <c r="G361" s="43">
        <v>1910101590</v>
      </c>
      <c r="H361" s="6">
        <v>119</v>
      </c>
      <c r="I361" s="3">
        <v>292</v>
      </c>
    </row>
    <row r="362" spans="3:9" ht="32.25" thickBot="1" x14ac:dyDescent="0.25">
      <c r="C362" s="38" t="s">
        <v>13</v>
      </c>
      <c r="D362" s="27" t="s">
        <v>102</v>
      </c>
      <c r="E362" s="6" t="s">
        <v>75</v>
      </c>
      <c r="F362" s="6" t="s">
        <v>76</v>
      </c>
      <c r="G362" s="43">
        <v>1910101590</v>
      </c>
      <c r="H362" s="6">
        <v>244</v>
      </c>
      <c r="I362" s="3">
        <v>569</v>
      </c>
    </row>
    <row r="363" spans="3:9" ht="16.5" thickBot="1" x14ac:dyDescent="0.25">
      <c r="C363" s="38" t="s">
        <v>394</v>
      </c>
      <c r="D363" s="27" t="s">
        <v>102</v>
      </c>
      <c r="E363" s="6" t="s">
        <v>75</v>
      </c>
      <c r="F363" s="6" t="s">
        <v>76</v>
      </c>
      <c r="G363" s="43">
        <v>1910101590</v>
      </c>
      <c r="H363" s="6" t="s">
        <v>380</v>
      </c>
      <c r="I363" s="3">
        <v>41</v>
      </c>
    </row>
    <row r="364" spans="3:9" ht="16.5" thickBot="1" x14ac:dyDescent="0.25">
      <c r="C364" s="91" t="s">
        <v>48</v>
      </c>
      <c r="D364" s="27" t="s">
        <v>102</v>
      </c>
      <c r="E364" s="6" t="s">
        <v>75</v>
      </c>
      <c r="F364" s="6" t="s">
        <v>76</v>
      </c>
      <c r="G364" s="43">
        <v>1910101590</v>
      </c>
      <c r="H364" s="6">
        <v>850</v>
      </c>
      <c r="I364" s="3">
        <v>7</v>
      </c>
    </row>
    <row r="365" spans="3:9" ht="142.5" thickBot="1" x14ac:dyDescent="0.25">
      <c r="C365" s="93" t="s">
        <v>55</v>
      </c>
      <c r="D365" s="25" t="s">
        <v>102</v>
      </c>
      <c r="E365" s="7" t="s">
        <v>75</v>
      </c>
      <c r="F365" s="7" t="s">
        <v>76</v>
      </c>
      <c r="G365" s="10">
        <v>1910106590</v>
      </c>
      <c r="H365" s="7"/>
      <c r="I365" s="1">
        <f>SUM(I366:I368)</f>
        <v>1345</v>
      </c>
    </row>
    <row r="366" spans="3:9" ht="48" thickBot="1" x14ac:dyDescent="0.25">
      <c r="C366" s="91" t="s">
        <v>56</v>
      </c>
      <c r="D366" s="27" t="s">
        <v>102</v>
      </c>
      <c r="E366" s="6" t="s">
        <v>75</v>
      </c>
      <c r="F366" s="6" t="s">
        <v>76</v>
      </c>
      <c r="G366" s="43">
        <v>1910106590</v>
      </c>
      <c r="H366" s="6">
        <v>111</v>
      </c>
      <c r="I366" s="3">
        <v>1013</v>
      </c>
    </row>
    <row r="367" spans="3:9" ht="63.75" thickBot="1" x14ac:dyDescent="0.25">
      <c r="C367" s="90" t="s">
        <v>10</v>
      </c>
      <c r="D367" s="27" t="s">
        <v>102</v>
      </c>
      <c r="E367" s="6" t="s">
        <v>75</v>
      </c>
      <c r="F367" s="6" t="s">
        <v>76</v>
      </c>
      <c r="G367" s="43">
        <v>1910106590</v>
      </c>
      <c r="H367" s="6">
        <v>119</v>
      </c>
      <c r="I367" s="3">
        <v>306</v>
      </c>
    </row>
    <row r="368" spans="3:9" ht="32.25" thickBot="1" x14ac:dyDescent="0.25">
      <c r="C368" s="38" t="s">
        <v>13</v>
      </c>
      <c r="D368" s="27" t="s">
        <v>102</v>
      </c>
      <c r="E368" s="6" t="s">
        <v>75</v>
      </c>
      <c r="F368" s="6" t="s">
        <v>76</v>
      </c>
      <c r="G368" s="43">
        <v>1910106590</v>
      </c>
      <c r="H368" s="6">
        <v>244</v>
      </c>
      <c r="I368" s="3">
        <v>26</v>
      </c>
    </row>
    <row r="369" spans="3:9" ht="16.5" thickBot="1" x14ac:dyDescent="0.25">
      <c r="C369" s="93" t="s">
        <v>31</v>
      </c>
      <c r="D369" s="25" t="s">
        <v>102</v>
      </c>
      <c r="E369" s="7">
        <v>10</v>
      </c>
      <c r="F369" s="7" t="s">
        <v>73</v>
      </c>
      <c r="G369" s="7"/>
      <c r="H369" s="7"/>
      <c r="I369" s="1">
        <v>40</v>
      </c>
    </row>
    <row r="370" spans="3:9" ht="16.5" thickBot="1" x14ac:dyDescent="0.25">
      <c r="C370" s="93" t="s">
        <v>35</v>
      </c>
      <c r="D370" s="25" t="s">
        <v>102</v>
      </c>
      <c r="E370" s="7">
        <v>10</v>
      </c>
      <c r="F370" s="7" t="s">
        <v>73</v>
      </c>
      <c r="G370" s="7"/>
      <c r="H370" s="7"/>
      <c r="I370" s="1">
        <v>40</v>
      </c>
    </row>
    <row r="371" spans="3:9" ht="48" thickBot="1" x14ac:dyDescent="0.25">
      <c r="C371" s="93" t="s">
        <v>57</v>
      </c>
      <c r="D371" s="25" t="s">
        <v>102</v>
      </c>
      <c r="E371" s="7">
        <v>10</v>
      </c>
      <c r="F371" s="7" t="s">
        <v>73</v>
      </c>
      <c r="G371" s="7">
        <v>2230171540</v>
      </c>
      <c r="H371" s="7"/>
      <c r="I371" s="1">
        <v>40</v>
      </c>
    </row>
    <row r="372" spans="3:9" ht="32.25" thickBot="1" x14ac:dyDescent="0.25">
      <c r="C372" s="5" t="s">
        <v>34</v>
      </c>
      <c r="D372" s="27" t="s">
        <v>102</v>
      </c>
      <c r="E372" s="6">
        <v>10</v>
      </c>
      <c r="F372" s="6" t="s">
        <v>73</v>
      </c>
      <c r="G372" s="6">
        <v>2230171540</v>
      </c>
      <c r="H372" s="6">
        <v>313</v>
      </c>
      <c r="I372" s="3">
        <v>40</v>
      </c>
    </row>
    <row r="373" spans="3:9" ht="16.5" thickBot="1" x14ac:dyDescent="0.25">
      <c r="C373" s="135" t="s">
        <v>103</v>
      </c>
      <c r="D373" s="136" t="s">
        <v>104</v>
      </c>
      <c r="E373" s="136" t="s">
        <v>75</v>
      </c>
      <c r="F373" s="136"/>
      <c r="G373" s="136"/>
      <c r="H373" s="136"/>
      <c r="I373" s="137">
        <f>SUM(I374+I385)</f>
        <v>4759</v>
      </c>
    </row>
    <row r="374" spans="3:9" ht="16.5" thickBot="1" x14ac:dyDescent="0.25">
      <c r="C374" s="93" t="s">
        <v>52</v>
      </c>
      <c r="D374" s="25" t="s">
        <v>104</v>
      </c>
      <c r="E374" s="7" t="s">
        <v>75</v>
      </c>
      <c r="F374" s="7" t="s">
        <v>76</v>
      </c>
      <c r="G374" s="11"/>
      <c r="H374" s="11"/>
      <c r="I374" s="34">
        <f>SUM(I375+I381)</f>
        <v>4726</v>
      </c>
    </row>
    <row r="375" spans="3:9" ht="48" thickBot="1" x14ac:dyDescent="0.25">
      <c r="C375" s="93" t="s">
        <v>59</v>
      </c>
      <c r="D375" s="25" t="s">
        <v>104</v>
      </c>
      <c r="E375" s="7" t="s">
        <v>75</v>
      </c>
      <c r="F375" s="7" t="s">
        <v>76</v>
      </c>
      <c r="G375" s="10">
        <v>1910101590</v>
      </c>
      <c r="H375" s="7"/>
      <c r="I375" s="33">
        <f>SUM(I376+I377+I378+I379+I380)</f>
        <v>2029</v>
      </c>
    </row>
    <row r="376" spans="3:9" ht="48" thickBot="1" x14ac:dyDescent="0.25">
      <c r="C376" s="91" t="s">
        <v>30</v>
      </c>
      <c r="D376" s="27" t="s">
        <v>104</v>
      </c>
      <c r="E376" s="6" t="s">
        <v>75</v>
      </c>
      <c r="F376" s="6" t="s">
        <v>76</v>
      </c>
      <c r="G376" s="43">
        <v>1910101590</v>
      </c>
      <c r="H376" s="6" t="s">
        <v>80</v>
      </c>
      <c r="I376" s="3">
        <v>1159</v>
      </c>
    </row>
    <row r="377" spans="3:9" ht="63.75" thickBot="1" x14ac:dyDescent="0.25">
      <c r="C377" s="90" t="s">
        <v>10</v>
      </c>
      <c r="D377" s="27" t="s">
        <v>104</v>
      </c>
      <c r="E377" s="6" t="s">
        <v>75</v>
      </c>
      <c r="F377" s="6" t="s">
        <v>76</v>
      </c>
      <c r="G377" s="43">
        <v>1910101590</v>
      </c>
      <c r="H377" s="6">
        <v>119</v>
      </c>
      <c r="I377" s="3">
        <v>350</v>
      </c>
    </row>
    <row r="378" spans="3:9" ht="32.25" thickBot="1" x14ac:dyDescent="0.25">
      <c r="C378" s="38" t="s">
        <v>13</v>
      </c>
      <c r="D378" s="27" t="s">
        <v>104</v>
      </c>
      <c r="E378" s="6" t="s">
        <v>75</v>
      </c>
      <c r="F378" s="6" t="s">
        <v>76</v>
      </c>
      <c r="G378" s="43">
        <v>1910101590</v>
      </c>
      <c r="H378" s="6">
        <v>244</v>
      </c>
      <c r="I378" s="3">
        <v>334</v>
      </c>
    </row>
    <row r="379" spans="3:9" ht="16.5" thickBot="1" x14ac:dyDescent="0.25">
      <c r="C379" s="38" t="s">
        <v>394</v>
      </c>
      <c r="D379" s="27" t="s">
        <v>104</v>
      </c>
      <c r="E379" s="6" t="s">
        <v>75</v>
      </c>
      <c r="F379" s="6" t="s">
        <v>76</v>
      </c>
      <c r="G379" s="43">
        <v>1910101590</v>
      </c>
      <c r="H379" s="6" t="s">
        <v>380</v>
      </c>
      <c r="I379" s="3">
        <v>165</v>
      </c>
    </row>
    <row r="380" spans="3:9" ht="16.5" thickBot="1" x14ac:dyDescent="0.25">
      <c r="C380" s="91" t="s">
        <v>48</v>
      </c>
      <c r="D380" s="27" t="s">
        <v>104</v>
      </c>
      <c r="E380" s="6" t="s">
        <v>75</v>
      </c>
      <c r="F380" s="6" t="s">
        <v>76</v>
      </c>
      <c r="G380" s="43">
        <v>1910101590</v>
      </c>
      <c r="H380" s="6">
        <v>850</v>
      </c>
      <c r="I380" s="3">
        <v>21</v>
      </c>
    </row>
    <row r="381" spans="3:9" ht="142.5" thickBot="1" x14ac:dyDescent="0.25">
      <c r="C381" s="93" t="s">
        <v>55</v>
      </c>
      <c r="D381" s="25" t="s">
        <v>104</v>
      </c>
      <c r="E381" s="7" t="s">
        <v>75</v>
      </c>
      <c r="F381" s="7" t="s">
        <v>76</v>
      </c>
      <c r="G381" s="10">
        <v>1910106590</v>
      </c>
      <c r="H381" s="7"/>
      <c r="I381" s="1">
        <f>SUM(I382:I384)</f>
        <v>2697</v>
      </c>
    </row>
    <row r="382" spans="3:9" ht="48" thickBot="1" x14ac:dyDescent="0.25">
      <c r="C382" s="91" t="s">
        <v>56</v>
      </c>
      <c r="D382" s="27" t="s">
        <v>104</v>
      </c>
      <c r="E382" s="6" t="s">
        <v>75</v>
      </c>
      <c r="F382" s="6" t="s">
        <v>76</v>
      </c>
      <c r="G382" s="43">
        <v>1910106590</v>
      </c>
      <c r="H382" s="6">
        <v>111</v>
      </c>
      <c r="I382" s="3">
        <v>2053</v>
      </c>
    </row>
    <row r="383" spans="3:9" ht="63.75" thickBot="1" x14ac:dyDescent="0.25">
      <c r="C383" s="90" t="s">
        <v>10</v>
      </c>
      <c r="D383" s="27" t="s">
        <v>104</v>
      </c>
      <c r="E383" s="6" t="s">
        <v>75</v>
      </c>
      <c r="F383" s="6" t="s">
        <v>76</v>
      </c>
      <c r="G383" s="43">
        <v>1910106590</v>
      </c>
      <c r="H383" s="6">
        <v>119</v>
      </c>
      <c r="I383" s="3">
        <v>620</v>
      </c>
    </row>
    <row r="384" spans="3:9" ht="32.25" thickBot="1" x14ac:dyDescent="0.25">
      <c r="C384" s="38" t="s">
        <v>13</v>
      </c>
      <c r="D384" s="27" t="s">
        <v>104</v>
      </c>
      <c r="E384" s="6" t="s">
        <v>75</v>
      </c>
      <c r="F384" s="6" t="s">
        <v>76</v>
      </c>
      <c r="G384" s="43">
        <v>1910106590</v>
      </c>
      <c r="H384" s="6">
        <v>244</v>
      </c>
      <c r="I384" s="3">
        <v>24</v>
      </c>
    </row>
    <row r="385" spans="3:9" ht="16.5" thickBot="1" x14ac:dyDescent="0.25">
      <c r="C385" s="93" t="s">
        <v>31</v>
      </c>
      <c r="D385" s="25" t="s">
        <v>104</v>
      </c>
      <c r="E385" s="7">
        <v>10</v>
      </c>
      <c r="F385" s="7" t="s">
        <v>73</v>
      </c>
      <c r="G385" s="7"/>
      <c r="H385" s="7"/>
      <c r="I385" s="1">
        <v>33</v>
      </c>
    </row>
    <row r="386" spans="3:9" ht="16.5" thickBot="1" x14ac:dyDescent="0.25">
      <c r="C386" s="93" t="s">
        <v>35</v>
      </c>
      <c r="D386" s="25" t="s">
        <v>104</v>
      </c>
      <c r="E386" s="7">
        <v>10</v>
      </c>
      <c r="F386" s="7" t="s">
        <v>73</v>
      </c>
      <c r="G386" s="7"/>
      <c r="H386" s="7"/>
      <c r="I386" s="1">
        <v>33</v>
      </c>
    </row>
    <row r="387" spans="3:9" ht="48" thickBot="1" x14ac:dyDescent="0.25">
      <c r="C387" s="93" t="s">
        <v>57</v>
      </c>
      <c r="D387" s="25" t="s">
        <v>104</v>
      </c>
      <c r="E387" s="7">
        <v>10</v>
      </c>
      <c r="F387" s="7" t="s">
        <v>73</v>
      </c>
      <c r="G387" s="7">
        <v>2230171540</v>
      </c>
      <c r="H387" s="7"/>
      <c r="I387" s="1">
        <v>33</v>
      </c>
    </row>
    <row r="388" spans="3:9" ht="32.25" thickBot="1" x14ac:dyDescent="0.25">
      <c r="C388" s="5" t="s">
        <v>34</v>
      </c>
      <c r="D388" s="27" t="s">
        <v>104</v>
      </c>
      <c r="E388" s="6">
        <v>10</v>
      </c>
      <c r="F388" s="6" t="s">
        <v>73</v>
      </c>
      <c r="G388" s="6">
        <v>2230171540</v>
      </c>
      <c r="H388" s="6">
        <v>313</v>
      </c>
      <c r="I388" s="3">
        <v>33</v>
      </c>
    </row>
    <row r="389" spans="3:9" ht="32.25" thickBot="1" x14ac:dyDescent="0.25">
      <c r="C389" s="135" t="s">
        <v>105</v>
      </c>
      <c r="D389" s="136" t="s">
        <v>106</v>
      </c>
      <c r="E389" s="136" t="s">
        <v>75</v>
      </c>
      <c r="F389" s="136"/>
      <c r="G389" s="136"/>
      <c r="H389" s="136"/>
      <c r="I389" s="138">
        <f>SUM(I390+I404)</f>
        <v>4994.5020000000004</v>
      </c>
    </row>
    <row r="390" spans="3:9" ht="16.5" thickBot="1" x14ac:dyDescent="0.25">
      <c r="C390" s="93" t="s">
        <v>52</v>
      </c>
      <c r="D390" s="25" t="s">
        <v>106</v>
      </c>
      <c r="E390" s="7" t="s">
        <v>75</v>
      </c>
      <c r="F390" s="7" t="s">
        <v>76</v>
      </c>
      <c r="G390" s="11"/>
      <c r="H390" s="11"/>
      <c r="I390" s="139">
        <f>SUM(I391+I397+I401)</f>
        <v>4929.5020000000004</v>
      </c>
    </row>
    <row r="391" spans="3:9" ht="48" thickBot="1" x14ac:dyDescent="0.25">
      <c r="C391" s="93" t="s">
        <v>59</v>
      </c>
      <c r="D391" s="25" t="s">
        <v>106</v>
      </c>
      <c r="E391" s="7" t="s">
        <v>75</v>
      </c>
      <c r="F391" s="7" t="s">
        <v>76</v>
      </c>
      <c r="G391" s="10">
        <v>1910101590</v>
      </c>
      <c r="H391" s="7"/>
      <c r="I391" s="33">
        <f>SUM(I392+I393+I394+I395+I396)</f>
        <v>2126</v>
      </c>
    </row>
    <row r="392" spans="3:9" ht="48" thickBot="1" x14ac:dyDescent="0.25">
      <c r="C392" s="91" t="s">
        <v>30</v>
      </c>
      <c r="D392" s="27" t="s">
        <v>106</v>
      </c>
      <c r="E392" s="6" t="s">
        <v>75</v>
      </c>
      <c r="F392" s="6" t="s">
        <v>76</v>
      </c>
      <c r="G392" s="43">
        <v>1910101590</v>
      </c>
      <c r="H392" s="6" t="s">
        <v>80</v>
      </c>
      <c r="I392" s="3">
        <v>1063</v>
      </c>
    </row>
    <row r="393" spans="3:9" ht="63.75" thickBot="1" x14ac:dyDescent="0.25">
      <c r="C393" s="90" t="s">
        <v>10</v>
      </c>
      <c r="D393" s="27" t="s">
        <v>106</v>
      </c>
      <c r="E393" s="6" t="s">
        <v>75</v>
      </c>
      <c r="F393" s="6" t="s">
        <v>76</v>
      </c>
      <c r="G393" s="43">
        <v>1910101590</v>
      </c>
      <c r="H393" s="6">
        <v>119</v>
      </c>
      <c r="I393" s="3">
        <v>321</v>
      </c>
    </row>
    <row r="394" spans="3:9" ht="32.25" thickBot="1" x14ac:dyDescent="0.25">
      <c r="C394" s="38" t="s">
        <v>13</v>
      </c>
      <c r="D394" s="27" t="s">
        <v>106</v>
      </c>
      <c r="E394" s="6" t="s">
        <v>75</v>
      </c>
      <c r="F394" s="6" t="s">
        <v>76</v>
      </c>
      <c r="G394" s="43">
        <v>1910101590</v>
      </c>
      <c r="H394" s="6">
        <v>244</v>
      </c>
      <c r="I394" s="3">
        <v>554</v>
      </c>
    </row>
    <row r="395" spans="3:9" ht="16.5" thickBot="1" x14ac:dyDescent="0.25">
      <c r="C395" s="38" t="s">
        <v>394</v>
      </c>
      <c r="D395" s="27" t="s">
        <v>106</v>
      </c>
      <c r="E395" s="6" t="s">
        <v>75</v>
      </c>
      <c r="F395" s="6" t="s">
        <v>76</v>
      </c>
      <c r="G395" s="43">
        <v>1910101590</v>
      </c>
      <c r="H395" s="6" t="s">
        <v>380</v>
      </c>
      <c r="I395" s="3">
        <v>152</v>
      </c>
    </row>
    <row r="396" spans="3:9" ht="16.5" thickBot="1" x14ac:dyDescent="0.25">
      <c r="C396" s="91" t="s">
        <v>48</v>
      </c>
      <c r="D396" s="27" t="s">
        <v>106</v>
      </c>
      <c r="E396" s="6" t="s">
        <v>75</v>
      </c>
      <c r="F396" s="6" t="s">
        <v>76</v>
      </c>
      <c r="G396" s="43">
        <v>1910101590</v>
      </c>
      <c r="H396" s="6">
        <v>850</v>
      </c>
      <c r="I396" s="3">
        <v>36</v>
      </c>
    </row>
    <row r="397" spans="3:9" ht="142.5" thickBot="1" x14ac:dyDescent="0.25">
      <c r="C397" s="93" t="s">
        <v>55</v>
      </c>
      <c r="D397" s="25" t="s">
        <v>106</v>
      </c>
      <c r="E397" s="7" t="s">
        <v>75</v>
      </c>
      <c r="F397" s="7" t="s">
        <v>76</v>
      </c>
      <c r="G397" s="10">
        <v>1910106590</v>
      </c>
      <c r="H397" s="7"/>
      <c r="I397" s="1">
        <f>SUM(I398:I400)</f>
        <v>2716</v>
      </c>
    </row>
    <row r="398" spans="3:9" ht="48" thickBot="1" x14ac:dyDescent="0.25">
      <c r="C398" s="91" t="s">
        <v>56</v>
      </c>
      <c r="D398" s="27" t="s">
        <v>106</v>
      </c>
      <c r="E398" s="6" t="s">
        <v>75</v>
      </c>
      <c r="F398" s="6" t="s">
        <v>76</v>
      </c>
      <c r="G398" s="43">
        <v>1910106590</v>
      </c>
      <c r="H398" s="6">
        <v>111</v>
      </c>
      <c r="I398" s="3">
        <v>2057</v>
      </c>
    </row>
    <row r="399" spans="3:9" ht="63.75" thickBot="1" x14ac:dyDescent="0.25">
      <c r="C399" s="90" t="s">
        <v>10</v>
      </c>
      <c r="D399" s="27" t="s">
        <v>106</v>
      </c>
      <c r="E399" s="6" t="s">
        <v>75</v>
      </c>
      <c r="F399" s="6" t="s">
        <v>76</v>
      </c>
      <c r="G399" s="43">
        <v>1910106590</v>
      </c>
      <c r="H399" s="6">
        <v>119</v>
      </c>
      <c r="I399" s="3">
        <v>621</v>
      </c>
    </row>
    <row r="400" spans="3:9" ht="32.25" thickBot="1" x14ac:dyDescent="0.25">
      <c r="C400" s="38" t="s">
        <v>13</v>
      </c>
      <c r="D400" s="27" t="s">
        <v>106</v>
      </c>
      <c r="E400" s="6" t="s">
        <v>75</v>
      </c>
      <c r="F400" s="6" t="s">
        <v>76</v>
      </c>
      <c r="G400" s="43">
        <v>1910106590</v>
      </c>
      <c r="H400" s="6">
        <v>244</v>
      </c>
      <c r="I400" s="3">
        <v>38</v>
      </c>
    </row>
    <row r="401" spans="3:9" ht="16.5" thickBot="1" x14ac:dyDescent="0.25">
      <c r="C401" s="104" t="s">
        <v>487</v>
      </c>
      <c r="D401" s="231" t="s">
        <v>106</v>
      </c>
      <c r="E401" s="105" t="s">
        <v>75</v>
      </c>
      <c r="F401" s="105" t="s">
        <v>76</v>
      </c>
      <c r="G401" s="160">
        <v>9990020680</v>
      </c>
      <c r="H401" s="105"/>
      <c r="I401" s="110">
        <v>87.501999999999995</v>
      </c>
    </row>
    <row r="402" spans="3:9" ht="48" thickBot="1" x14ac:dyDescent="0.25">
      <c r="C402" s="38" t="s">
        <v>30</v>
      </c>
      <c r="D402" s="27" t="s">
        <v>106</v>
      </c>
      <c r="E402" s="6" t="s">
        <v>75</v>
      </c>
      <c r="F402" s="6" t="s">
        <v>76</v>
      </c>
      <c r="G402" s="131">
        <v>9990020680</v>
      </c>
      <c r="H402" s="6" t="s">
        <v>80</v>
      </c>
      <c r="I402" s="3">
        <v>25.302</v>
      </c>
    </row>
    <row r="403" spans="3:9" ht="63.75" thickBot="1" x14ac:dyDescent="0.25">
      <c r="C403" s="38" t="s">
        <v>10</v>
      </c>
      <c r="D403" s="27" t="s">
        <v>106</v>
      </c>
      <c r="E403" s="6" t="s">
        <v>75</v>
      </c>
      <c r="F403" s="6" t="s">
        <v>76</v>
      </c>
      <c r="G403" s="131">
        <v>9990020680</v>
      </c>
      <c r="H403" s="6" t="s">
        <v>365</v>
      </c>
      <c r="I403" s="3">
        <v>62.2</v>
      </c>
    </row>
    <row r="404" spans="3:9" ht="16.5" thickBot="1" x14ac:dyDescent="0.25">
      <c r="C404" s="93" t="s">
        <v>31</v>
      </c>
      <c r="D404" s="25" t="s">
        <v>106</v>
      </c>
      <c r="E404" s="7">
        <v>10</v>
      </c>
      <c r="F404" s="7" t="s">
        <v>73</v>
      </c>
      <c r="G404" s="7"/>
      <c r="H404" s="7"/>
      <c r="I404" s="1">
        <v>65</v>
      </c>
    </row>
    <row r="405" spans="3:9" ht="16.5" thickBot="1" x14ac:dyDescent="0.25">
      <c r="C405" s="93" t="s">
        <v>35</v>
      </c>
      <c r="D405" s="25" t="s">
        <v>106</v>
      </c>
      <c r="E405" s="7">
        <v>10</v>
      </c>
      <c r="F405" s="7" t="s">
        <v>73</v>
      </c>
      <c r="G405" s="7"/>
      <c r="H405" s="7"/>
      <c r="I405" s="1">
        <v>65</v>
      </c>
    </row>
    <row r="406" spans="3:9" ht="48" thickBot="1" x14ac:dyDescent="0.25">
      <c r="C406" s="93" t="s">
        <v>57</v>
      </c>
      <c r="D406" s="25" t="s">
        <v>106</v>
      </c>
      <c r="E406" s="7">
        <v>10</v>
      </c>
      <c r="F406" s="7" t="s">
        <v>73</v>
      </c>
      <c r="G406" s="7">
        <v>2230171540</v>
      </c>
      <c r="H406" s="7"/>
      <c r="I406" s="1">
        <v>65</v>
      </c>
    </row>
    <row r="407" spans="3:9" ht="32.25" thickBot="1" x14ac:dyDescent="0.25">
      <c r="C407" s="5" t="s">
        <v>34</v>
      </c>
      <c r="D407" s="27" t="s">
        <v>106</v>
      </c>
      <c r="E407" s="6">
        <v>10</v>
      </c>
      <c r="F407" s="6" t="s">
        <v>73</v>
      </c>
      <c r="G407" s="6">
        <v>2230171540</v>
      </c>
      <c r="H407" s="6">
        <v>313</v>
      </c>
      <c r="I407" s="3">
        <v>65</v>
      </c>
    </row>
    <row r="408" spans="3:9" ht="16.5" thickBot="1" x14ac:dyDescent="0.25">
      <c r="C408" s="135" t="s">
        <v>107</v>
      </c>
      <c r="D408" s="136" t="s">
        <v>108</v>
      </c>
      <c r="E408" s="136" t="s">
        <v>75</v>
      </c>
      <c r="F408" s="136"/>
      <c r="G408" s="136"/>
      <c r="H408" s="136"/>
      <c r="I408" s="137">
        <f>SUM(I409+I420)</f>
        <v>4756.5</v>
      </c>
    </row>
    <row r="409" spans="3:9" ht="16.5" thickBot="1" x14ac:dyDescent="0.25">
      <c r="C409" s="93" t="s">
        <v>52</v>
      </c>
      <c r="D409" s="25" t="s">
        <v>108</v>
      </c>
      <c r="E409" s="7" t="s">
        <v>75</v>
      </c>
      <c r="F409" s="7" t="s">
        <v>76</v>
      </c>
      <c r="G409" s="11"/>
      <c r="H409" s="11"/>
      <c r="I409" s="34">
        <f>SUM(I410+I416)</f>
        <v>4696.5</v>
      </c>
    </row>
    <row r="410" spans="3:9" ht="48" thickBot="1" x14ac:dyDescent="0.25">
      <c r="C410" s="93" t="s">
        <v>59</v>
      </c>
      <c r="D410" s="25" t="s">
        <v>108</v>
      </c>
      <c r="E410" s="7" t="s">
        <v>75</v>
      </c>
      <c r="F410" s="7" t="s">
        <v>76</v>
      </c>
      <c r="G410" s="10">
        <v>1910101590</v>
      </c>
      <c r="H410" s="7"/>
      <c r="I410" s="33">
        <f>SUM(I411+I412+I413+I414+I415)</f>
        <v>2118.5</v>
      </c>
    </row>
    <row r="411" spans="3:9" ht="48" thickBot="1" x14ac:dyDescent="0.25">
      <c r="C411" s="91" t="s">
        <v>30</v>
      </c>
      <c r="D411" s="27" t="s">
        <v>108</v>
      </c>
      <c r="E411" s="6" t="s">
        <v>75</v>
      </c>
      <c r="F411" s="6" t="s">
        <v>76</v>
      </c>
      <c r="G411" s="43">
        <v>1910101590</v>
      </c>
      <c r="H411" s="6" t="s">
        <v>80</v>
      </c>
      <c r="I411" s="3">
        <v>1015</v>
      </c>
    </row>
    <row r="412" spans="3:9" ht="63.75" thickBot="1" x14ac:dyDescent="0.25">
      <c r="C412" s="90" t="s">
        <v>10</v>
      </c>
      <c r="D412" s="27" t="s">
        <v>108</v>
      </c>
      <c r="E412" s="6" t="s">
        <v>75</v>
      </c>
      <c r="F412" s="6" t="s">
        <v>76</v>
      </c>
      <c r="G412" s="43">
        <v>1910101590</v>
      </c>
      <c r="H412" s="6">
        <v>119</v>
      </c>
      <c r="I412" s="3">
        <v>306.5</v>
      </c>
    </row>
    <row r="413" spans="3:9" ht="32.25" thickBot="1" x14ac:dyDescent="0.25">
      <c r="C413" s="38" t="s">
        <v>13</v>
      </c>
      <c r="D413" s="27" t="s">
        <v>108</v>
      </c>
      <c r="E413" s="6" t="s">
        <v>75</v>
      </c>
      <c r="F413" s="6" t="s">
        <v>76</v>
      </c>
      <c r="G413" s="43">
        <v>1910101590</v>
      </c>
      <c r="H413" s="6">
        <v>244</v>
      </c>
      <c r="I413" s="3">
        <v>736</v>
      </c>
    </row>
    <row r="414" spans="3:9" ht="16.5" thickBot="1" x14ac:dyDescent="0.25">
      <c r="C414" s="38" t="s">
        <v>394</v>
      </c>
      <c r="D414" s="27" t="s">
        <v>108</v>
      </c>
      <c r="E414" s="6" t="s">
        <v>75</v>
      </c>
      <c r="F414" s="6" t="s">
        <v>76</v>
      </c>
      <c r="G414" s="43">
        <v>1910101590</v>
      </c>
      <c r="H414" s="6" t="s">
        <v>380</v>
      </c>
      <c r="I414" s="3">
        <v>54</v>
      </c>
    </row>
    <row r="415" spans="3:9" ht="16.5" thickBot="1" x14ac:dyDescent="0.25">
      <c r="C415" s="91" t="s">
        <v>48</v>
      </c>
      <c r="D415" s="27" t="s">
        <v>108</v>
      </c>
      <c r="E415" s="6" t="s">
        <v>75</v>
      </c>
      <c r="F415" s="6" t="s">
        <v>76</v>
      </c>
      <c r="G415" s="43">
        <v>1910101590</v>
      </c>
      <c r="H415" s="6">
        <v>850</v>
      </c>
      <c r="I415" s="3">
        <v>7</v>
      </c>
    </row>
    <row r="416" spans="3:9" ht="142.5" thickBot="1" x14ac:dyDescent="0.25">
      <c r="C416" s="93" t="s">
        <v>55</v>
      </c>
      <c r="D416" s="25" t="s">
        <v>108</v>
      </c>
      <c r="E416" s="7" t="s">
        <v>75</v>
      </c>
      <c r="F416" s="7" t="s">
        <v>76</v>
      </c>
      <c r="G416" s="10">
        <v>1910106590</v>
      </c>
      <c r="H416" s="7"/>
      <c r="I416" s="1">
        <f>SUM(I417:I419)</f>
        <v>2578</v>
      </c>
    </row>
    <row r="417" spans="3:9" ht="48" thickBot="1" x14ac:dyDescent="0.25">
      <c r="C417" s="91" t="s">
        <v>56</v>
      </c>
      <c r="D417" s="27" t="s">
        <v>108</v>
      </c>
      <c r="E417" s="6" t="s">
        <v>75</v>
      </c>
      <c r="F417" s="6" t="s">
        <v>76</v>
      </c>
      <c r="G417" s="43">
        <v>1910106590</v>
      </c>
      <c r="H417" s="6">
        <v>111</v>
      </c>
      <c r="I417" s="3">
        <v>1949</v>
      </c>
    </row>
    <row r="418" spans="3:9" ht="63.75" thickBot="1" x14ac:dyDescent="0.25">
      <c r="C418" s="90" t="s">
        <v>10</v>
      </c>
      <c r="D418" s="27" t="s">
        <v>108</v>
      </c>
      <c r="E418" s="6" t="s">
        <v>75</v>
      </c>
      <c r="F418" s="6" t="s">
        <v>76</v>
      </c>
      <c r="G418" s="43">
        <v>1910106590</v>
      </c>
      <c r="H418" s="6">
        <v>119</v>
      </c>
      <c r="I418" s="3">
        <v>588</v>
      </c>
    </row>
    <row r="419" spans="3:9" ht="32.25" thickBot="1" x14ac:dyDescent="0.25">
      <c r="C419" s="38" t="s">
        <v>13</v>
      </c>
      <c r="D419" s="27" t="s">
        <v>108</v>
      </c>
      <c r="E419" s="6" t="s">
        <v>75</v>
      </c>
      <c r="F419" s="6" t="s">
        <v>76</v>
      </c>
      <c r="G419" s="43">
        <v>1910106590</v>
      </c>
      <c r="H419" s="6">
        <v>244</v>
      </c>
      <c r="I419" s="3">
        <v>41</v>
      </c>
    </row>
    <row r="420" spans="3:9" ht="16.5" thickBot="1" x14ac:dyDescent="0.25">
      <c r="C420" s="93" t="s">
        <v>31</v>
      </c>
      <c r="D420" s="25" t="s">
        <v>108</v>
      </c>
      <c r="E420" s="7">
        <v>10</v>
      </c>
      <c r="F420" s="7" t="s">
        <v>73</v>
      </c>
      <c r="G420" s="7"/>
      <c r="H420" s="7"/>
      <c r="I420" s="1">
        <v>60</v>
      </c>
    </row>
    <row r="421" spans="3:9" ht="16.5" thickBot="1" x14ac:dyDescent="0.25">
      <c r="C421" s="93" t="s">
        <v>35</v>
      </c>
      <c r="D421" s="25" t="s">
        <v>108</v>
      </c>
      <c r="E421" s="7">
        <v>10</v>
      </c>
      <c r="F421" s="7" t="s">
        <v>73</v>
      </c>
      <c r="G421" s="7"/>
      <c r="H421" s="7"/>
      <c r="I421" s="1">
        <v>60</v>
      </c>
    </row>
    <row r="422" spans="3:9" ht="48" thickBot="1" x14ac:dyDescent="0.25">
      <c r="C422" s="93" t="s">
        <v>57</v>
      </c>
      <c r="D422" s="25" t="s">
        <v>108</v>
      </c>
      <c r="E422" s="7">
        <v>10</v>
      </c>
      <c r="F422" s="7" t="s">
        <v>73</v>
      </c>
      <c r="G422" s="7">
        <v>2230171540</v>
      </c>
      <c r="H422" s="7"/>
      <c r="I422" s="1">
        <v>60</v>
      </c>
    </row>
    <row r="423" spans="3:9" ht="32.25" thickBot="1" x14ac:dyDescent="0.25">
      <c r="C423" s="5" t="s">
        <v>34</v>
      </c>
      <c r="D423" s="27" t="s">
        <v>108</v>
      </c>
      <c r="E423" s="6">
        <v>10</v>
      </c>
      <c r="F423" s="6" t="s">
        <v>73</v>
      </c>
      <c r="G423" s="6">
        <v>2230171540</v>
      </c>
      <c r="H423" s="6">
        <v>313</v>
      </c>
      <c r="I423" s="3">
        <v>60</v>
      </c>
    </row>
    <row r="424" spans="3:9" ht="16.5" thickBot="1" x14ac:dyDescent="0.25">
      <c r="C424" s="135" t="s">
        <v>109</v>
      </c>
      <c r="D424" s="136" t="s">
        <v>110</v>
      </c>
      <c r="E424" s="136" t="s">
        <v>75</v>
      </c>
      <c r="F424" s="136"/>
      <c r="G424" s="136"/>
      <c r="H424" s="136"/>
      <c r="I424" s="137">
        <f>SUM(I425+I436)</f>
        <v>22064</v>
      </c>
    </row>
    <row r="425" spans="3:9" ht="16.5" thickBot="1" x14ac:dyDescent="0.25">
      <c r="C425" s="93" t="s">
        <v>52</v>
      </c>
      <c r="D425" s="25" t="s">
        <v>110</v>
      </c>
      <c r="E425" s="7" t="s">
        <v>75</v>
      </c>
      <c r="F425" s="7" t="s">
        <v>76</v>
      </c>
      <c r="G425" s="11"/>
      <c r="H425" s="11"/>
      <c r="I425" s="34">
        <f>SUM(I426+I432)</f>
        <v>21512.9</v>
      </c>
    </row>
    <row r="426" spans="3:9" ht="48" thickBot="1" x14ac:dyDescent="0.25">
      <c r="C426" s="93" t="s">
        <v>59</v>
      </c>
      <c r="D426" s="25" t="s">
        <v>110</v>
      </c>
      <c r="E426" s="7" t="s">
        <v>75</v>
      </c>
      <c r="F426" s="7" t="s">
        <v>76</v>
      </c>
      <c r="G426" s="10">
        <v>1910101590</v>
      </c>
      <c r="H426" s="7"/>
      <c r="I426" s="33">
        <f>SUM(I427:I431)</f>
        <v>9081.9</v>
      </c>
    </row>
    <row r="427" spans="3:9" ht="48" thickBot="1" x14ac:dyDescent="0.25">
      <c r="C427" s="91" t="s">
        <v>30</v>
      </c>
      <c r="D427" s="27" t="s">
        <v>110</v>
      </c>
      <c r="E427" s="6" t="s">
        <v>75</v>
      </c>
      <c r="F427" s="6" t="s">
        <v>76</v>
      </c>
      <c r="G427" s="43">
        <v>1910101590</v>
      </c>
      <c r="H427" s="6" t="s">
        <v>80</v>
      </c>
      <c r="I427" s="3">
        <v>3259</v>
      </c>
    </row>
    <row r="428" spans="3:9" ht="63.75" thickBot="1" x14ac:dyDescent="0.25">
      <c r="C428" s="90" t="s">
        <v>10</v>
      </c>
      <c r="D428" s="27" t="s">
        <v>110</v>
      </c>
      <c r="E428" s="6" t="s">
        <v>75</v>
      </c>
      <c r="F428" s="6" t="s">
        <v>76</v>
      </c>
      <c r="G428" s="43">
        <v>1910101590</v>
      </c>
      <c r="H428" s="6">
        <v>119</v>
      </c>
      <c r="I428" s="3">
        <v>984.2</v>
      </c>
    </row>
    <row r="429" spans="3:9" ht="32.25" thickBot="1" x14ac:dyDescent="0.25">
      <c r="C429" s="38" t="s">
        <v>13</v>
      </c>
      <c r="D429" s="27" t="s">
        <v>110</v>
      </c>
      <c r="E429" s="6" t="s">
        <v>75</v>
      </c>
      <c r="F429" s="6" t="s">
        <v>76</v>
      </c>
      <c r="G429" s="43">
        <v>1910101590</v>
      </c>
      <c r="H429" s="6">
        <v>244</v>
      </c>
      <c r="I429" s="3">
        <v>3680.7</v>
      </c>
    </row>
    <row r="430" spans="3:9" ht="16.5" thickBot="1" x14ac:dyDescent="0.25">
      <c r="C430" s="38" t="s">
        <v>394</v>
      </c>
      <c r="D430" s="27" t="s">
        <v>110</v>
      </c>
      <c r="E430" s="6" t="s">
        <v>75</v>
      </c>
      <c r="F430" s="6" t="s">
        <v>76</v>
      </c>
      <c r="G430" s="43">
        <v>1910101590</v>
      </c>
      <c r="H430" s="6" t="s">
        <v>380</v>
      </c>
      <c r="I430" s="3">
        <v>718</v>
      </c>
    </row>
    <row r="431" spans="3:9" ht="16.5" thickBot="1" x14ac:dyDescent="0.25">
      <c r="C431" s="91" t="s">
        <v>48</v>
      </c>
      <c r="D431" s="27" t="s">
        <v>110</v>
      </c>
      <c r="E431" s="6" t="s">
        <v>75</v>
      </c>
      <c r="F431" s="6" t="s">
        <v>76</v>
      </c>
      <c r="G431" s="43">
        <v>1910101590</v>
      </c>
      <c r="H431" s="6">
        <v>850</v>
      </c>
      <c r="I431" s="3">
        <v>440</v>
      </c>
    </row>
    <row r="432" spans="3:9" ht="142.5" thickBot="1" x14ac:dyDescent="0.25">
      <c r="C432" s="93" t="s">
        <v>55</v>
      </c>
      <c r="D432" s="25" t="s">
        <v>110</v>
      </c>
      <c r="E432" s="7" t="s">
        <v>75</v>
      </c>
      <c r="F432" s="7" t="s">
        <v>76</v>
      </c>
      <c r="G432" s="10">
        <v>1910106590</v>
      </c>
      <c r="H432" s="7"/>
      <c r="I432" s="1">
        <f>SUM(I433:I435)</f>
        <v>12431</v>
      </c>
    </row>
    <row r="433" spans="3:9" ht="48" thickBot="1" x14ac:dyDescent="0.25">
      <c r="C433" s="91" t="s">
        <v>56</v>
      </c>
      <c r="D433" s="27" t="s">
        <v>110</v>
      </c>
      <c r="E433" s="6" t="s">
        <v>75</v>
      </c>
      <c r="F433" s="6" t="s">
        <v>76</v>
      </c>
      <c r="G433" s="43">
        <v>1910106590</v>
      </c>
      <c r="H433" s="6">
        <v>111</v>
      </c>
      <c r="I433" s="3">
        <v>9336</v>
      </c>
    </row>
    <row r="434" spans="3:9" ht="63.75" thickBot="1" x14ac:dyDescent="0.25">
      <c r="C434" s="90" t="s">
        <v>10</v>
      </c>
      <c r="D434" s="27" t="s">
        <v>110</v>
      </c>
      <c r="E434" s="6" t="s">
        <v>75</v>
      </c>
      <c r="F434" s="6" t="s">
        <v>76</v>
      </c>
      <c r="G434" s="43">
        <v>1910106590</v>
      </c>
      <c r="H434" s="6">
        <v>119</v>
      </c>
      <c r="I434" s="3">
        <v>2820</v>
      </c>
    </row>
    <row r="435" spans="3:9" ht="32.25" thickBot="1" x14ac:dyDescent="0.25">
      <c r="C435" s="38" t="s">
        <v>13</v>
      </c>
      <c r="D435" s="27" t="s">
        <v>110</v>
      </c>
      <c r="E435" s="6" t="s">
        <v>75</v>
      </c>
      <c r="F435" s="6" t="s">
        <v>76</v>
      </c>
      <c r="G435" s="43">
        <v>1910106590</v>
      </c>
      <c r="H435" s="6">
        <v>244</v>
      </c>
      <c r="I435" s="3">
        <v>275</v>
      </c>
    </row>
    <row r="436" spans="3:9" ht="16.5" thickBot="1" x14ac:dyDescent="0.25">
      <c r="C436" s="93" t="s">
        <v>31</v>
      </c>
      <c r="D436" s="25" t="s">
        <v>110</v>
      </c>
      <c r="E436" s="7">
        <v>10</v>
      </c>
      <c r="F436" s="7" t="s">
        <v>73</v>
      </c>
      <c r="G436" s="7"/>
      <c r="H436" s="7"/>
      <c r="I436" s="1">
        <v>551.1</v>
      </c>
    </row>
    <row r="437" spans="3:9" ht="16.5" thickBot="1" x14ac:dyDescent="0.25">
      <c r="C437" s="93" t="s">
        <v>35</v>
      </c>
      <c r="D437" s="25" t="s">
        <v>110</v>
      </c>
      <c r="E437" s="7">
        <v>10</v>
      </c>
      <c r="F437" s="7" t="s">
        <v>73</v>
      </c>
      <c r="G437" s="7"/>
      <c r="H437" s="7"/>
      <c r="I437" s="1">
        <v>551.1</v>
      </c>
    </row>
    <row r="438" spans="3:9" ht="48" thickBot="1" x14ac:dyDescent="0.25">
      <c r="C438" s="93" t="s">
        <v>57</v>
      </c>
      <c r="D438" s="25" t="s">
        <v>110</v>
      </c>
      <c r="E438" s="7">
        <v>10</v>
      </c>
      <c r="F438" s="7" t="s">
        <v>73</v>
      </c>
      <c r="G438" s="7">
        <v>2230171540</v>
      </c>
      <c r="H438" s="7"/>
      <c r="I438" s="1">
        <v>551.1</v>
      </c>
    </row>
    <row r="439" spans="3:9" ht="32.25" thickBot="1" x14ac:dyDescent="0.25">
      <c r="C439" s="5" t="s">
        <v>34</v>
      </c>
      <c r="D439" s="27" t="s">
        <v>110</v>
      </c>
      <c r="E439" s="6">
        <v>10</v>
      </c>
      <c r="F439" s="6" t="s">
        <v>73</v>
      </c>
      <c r="G439" s="6">
        <v>2230171540</v>
      </c>
      <c r="H439" s="6">
        <v>313</v>
      </c>
      <c r="I439" s="3">
        <v>551.1</v>
      </c>
    </row>
    <row r="440" spans="3:9" ht="16.5" thickBot="1" x14ac:dyDescent="0.25">
      <c r="C440" s="135" t="s">
        <v>358</v>
      </c>
      <c r="D440" s="136" t="s">
        <v>368</v>
      </c>
      <c r="E440" s="136" t="s">
        <v>75</v>
      </c>
      <c r="F440" s="136"/>
      <c r="G440" s="136"/>
      <c r="H440" s="136"/>
      <c r="I440" s="138">
        <f>SUM(I441+I452)</f>
        <v>14766.5</v>
      </c>
    </row>
    <row r="441" spans="3:9" ht="16.5" thickBot="1" x14ac:dyDescent="0.25">
      <c r="C441" s="93" t="s">
        <v>52</v>
      </c>
      <c r="D441" s="25" t="s">
        <v>368</v>
      </c>
      <c r="E441" s="7" t="s">
        <v>75</v>
      </c>
      <c r="F441" s="7" t="s">
        <v>76</v>
      </c>
      <c r="G441" s="11"/>
      <c r="H441" s="11"/>
      <c r="I441" s="139">
        <f>SUM(I442+I448)</f>
        <v>14616.5</v>
      </c>
    </row>
    <row r="442" spans="3:9" ht="48" thickBot="1" x14ac:dyDescent="0.25">
      <c r="C442" s="93" t="s">
        <v>59</v>
      </c>
      <c r="D442" s="25" t="s">
        <v>368</v>
      </c>
      <c r="E442" s="7" t="s">
        <v>75</v>
      </c>
      <c r="F442" s="7" t="s">
        <v>76</v>
      </c>
      <c r="G442" s="10">
        <v>1910101590</v>
      </c>
      <c r="H442" s="7"/>
      <c r="I442" s="63">
        <f>SUM(I443:I447)</f>
        <v>5433.5</v>
      </c>
    </row>
    <row r="443" spans="3:9" ht="48" thickBot="1" x14ac:dyDescent="0.25">
      <c r="C443" s="91" t="s">
        <v>30</v>
      </c>
      <c r="D443" s="27" t="s">
        <v>368</v>
      </c>
      <c r="E443" s="6" t="s">
        <v>75</v>
      </c>
      <c r="F443" s="6" t="s">
        <v>76</v>
      </c>
      <c r="G443" s="43">
        <v>1910101590</v>
      </c>
      <c r="H443" s="6" t="s">
        <v>80</v>
      </c>
      <c r="I443" s="3">
        <v>1783</v>
      </c>
    </row>
    <row r="444" spans="3:9" ht="63.75" thickBot="1" x14ac:dyDescent="0.25">
      <c r="C444" s="90" t="s">
        <v>10</v>
      </c>
      <c r="D444" s="27" t="s">
        <v>368</v>
      </c>
      <c r="E444" s="6" t="s">
        <v>75</v>
      </c>
      <c r="F444" s="6" t="s">
        <v>76</v>
      </c>
      <c r="G444" s="43">
        <v>1910101590</v>
      </c>
      <c r="H444" s="6">
        <v>119</v>
      </c>
      <c r="I444" s="3">
        <v>538.5</v>
      </c>
    </row>
    <row r="445" spans="3:9" ht="32.25" thickBot="1" x14ac:dyDescent="0.25">
      <c r="C445" s="38" t="s">
        <v>13</v>
      </c>
      <c r="D445" s="27" t="s">
        <v>368</v>
      </c>
      <c r="E445" s="6" t="s">
        <v>75</v>
      </c>
      <c r="F445" s="6" t="s">
        <v>76</v>
      </c>
      <c r="G445" s="43">
        <v>1910101590</v>
      </c>
      <c r="H445" s="6">
        <v>244</v>
      </c>
      <c r="I445" s="3">
        <v>1572</v>
      </c>
    </row>
    <row r="446" spans="3:9" ht="16.5" thickBot="1" x14ac:dyDescent="0.25">
      <c r="C446" s="38" t="s">
        <v>394</v>
      </c>
      <c r="D446" s="27" t="s">
        <v>368</v>
      </c>
      <c r="E446" s="6" t="s">
        <v>75</v>
      </c>
      <c r="F446" s="6" t="s">
        <v>76</v>
      </c>
      <c r="G446" s="43">
        <v>1910101590</v>
      </c>
      <c r="H446" s="6" t="s">
        <v>380</v>
      </c>
      <c r="I446" s="3">
        <v>847</v>
      </c>
    </row>
    <row r="447" spans="3:9" ht="16.5" thickBot="1" x14ac:dyDescent="0.25">
      <c r="C447" s="91" t="s">
        <v>48</v>
      </c>
      <c r="D447" s="27" t="s">
        <v>368</v>
      </c>
      <c r="E447" s="6" t="s">
        <v>75</v>
      </c>
      <c r="F447" s="6" t="s">
        <v>76</v>
      </c>
      <c r="G447" s="43">
        <v>1910101590</v>
      </c>
      <c r="H447" s="6">
        <v>850</v>
      </c>
      <c r="I447" s="3">
        <v>693</v>
      </c>
    </row>
    <row r="448" spans="3:9" ht="142.5" thickBot="1" x14ac:dyDescent="0.25">
      <c r="C448" s="93" t="s">
        <v>55</v>
      </c>
      <c r="D448" s="27" t="s">
        <v>368</v>
      </c>
      <c r="E448" s="7" t="s">
        <v>75</v>
      </c>
      <c r="F448" s="7" t="s">
        <v>76</v>
      </c>
      <c r="G448" s="10">
        <v>1910106590</v>
      </c>
      <c r="H448" s="7"/>
      <c r="I448" s="1">
        <f>SUM(I449:I451)</f>
        <v>9183</v>
      </c>
    </row>
    <row r="449" spans="3:9" ht="48" thickBot="1" x14ac:dyDescent="0.25">
      <c r="C449" s="91" t="s">
        <v>56</v>
      </c>
      <c r="D449" s="27" t="s">
        <v>368</v>
      </c>
      <c r="E449" s="6" t="s">
        <v>75</v>
      </c>
      <c r="F449" s="6" t="s">
        <v>76</v>
      </c>
      <c r="G449" s="43">
        <v>1910106590</v>
      </c>
      <c r="H449" s="6">
        <v>111</v>
      </c>
      <c r="I449" s="3">
        <v>6958</v>
      </c>
    </row>
    <row r="450" spans="3:9" ht="63.75" thickBot="1" x14ac:dyDescent="0.25">
      <c r="C450" s="90" t="s">
        <v>10</v>
      </c>
      <c r="D450" s="27" t="s">
        <v>368</v>
      </c>
      <c r="E450" s="6" t="s">
        <v>75</v>
      </c>
      <c r="F450" s="6" t="s">
        <v>76</v>
      </c>
      <c r="G450" s="43">
        <v>1910106590</v>
      </c>
      <c r="H450" s="6">
        <v>119</v>
      </c>
      <c r="I450" s="3">
        <v>2101</v>
      </c>
    </row>
    <row r="451" spans="3:9" ht="32.25" thickBot="1" x14ac:dyDescent="0.25">
      <c r="C451" s="38" t="s">
        <v>13</v>
      </c>
      <c r="D451" s="27" t="s">
        <v>368</v>
      </c>
      <c r="E451" s="6" t="s">
        <v>75</v>
      </c>
      <c r="F451" s="6" t="s">
        <v>76</v>
      </c>
      <c r="G451" s="43">
        <v>1910106590</v>
      </c>
      <c r="H451" s="6">
        <v>244</v>
      </c>
      <c r="I451" s="3">
        <v>124</v>
      </c>
    </row>
    <row r="452" spans="3:9" ht="16.5" thickBot="1" x14ac:dyDescent="0.25">
      <c r="C452" s="93" t="s">
        <v>31</v>
      </c>
      <c r="D452" s="27" t="s">
        <v>368</v>
      </c>
      <c r="E452" s="7">
        <v>10</v>
      </c>
      <c r="F452" s="7" t="s">
        <v>73</v>
      </c>
      <c r="G452" s="7"/>
      <c r="H452" s="7"/>
      <c r="I452" s="1">
        <v>150</v>
      </c>
    </row>
    <row r="453" spans="3:9" ht="16.5" thickBot="1" x14ac:dyDescent="0.25">
      <c r="C453" s="93" t="s">
        <v>35</v>
      </c>
      <c r="D453" s="27" t="s">
        <v>368</v>
      </c>
      <c r="E453" s="7">
        <v>10</v>
      </c>
      <c r="F453" s="7" t="s">
        <v>73</v>
      </c>
      <c r="G453" s="7"/>
      <c r="H453" s="7"/>
      <c r="I453" s="1">
        <v>150</v>
      </c>
    </row>
    <row r="454" spans="3:9" ht="48" thickBot="1" x14ac:dyDescent="0.25">
      <c r="C454" s="93" t="s">
        <v>57</v>
      </c>
      <c r="D454" s="27" t="s">
        <v>368</v>
      </c>
      <c r="E454" s="7">
        <v>10</v>
      </c>
      <c r="F454" s="7" t="s">
        <v>73</v>
      </c>
      <c r="G454" s="7">
        <v>2230171540</v>
      </c>
      <c r="H454" s="7"/>
      <c r="I454" s="1">
        <v>150</v>
      </c>
    </row>
    <row r="455" spans="3:9" ht="32.25" thickBot="1" x14ac:dyDescent="0.25">
      <c r="C455" s="5" t="s">
        <v>34</v>
      </c>
      <c r="D455" s="27" t="s">
        <v>368</v>
      </c>
      <c r="E455" s="6">
        <v>10</v>
      </c>
      <c r="F455" s="6" t="s">
        <v>73</v>
      </c>
      <c r="G455" s="6">
        <v>2230171540</v>
      </c>
      <c r="H455" s="6">
        <v>313</v>
      </c>
      <c r="I455" s="3">
        <v>150</v>
      </c>
    </row>
    <row r="456" spans="3:9" ht="16.5" thickBot="1" x14ac:dyDescent="0.25">
      <c r="C456" s="140" t="s">
        <v>63</v>
      </c>
      <c r="D456" s="136" t="s">
        <v>178</v>
      </c>
      <c r="E456" s="136" t="s">
        <v>75</v>
      </c>
      <c r="F456" s="136" t="s">
        <v>117</v>
      </c>
      <c r="G456" s="136"/>
      <c r="H456" s="136"/>
      <c r="I456" s="138">
        <f>SUM(I457+I482+I505+I528+I549+I568+I587+I608+I628+I651+I673+I696+I715+I745+I764+I784+I809+I828+I848+I868+I888+I910)</f>
        <v>508272.21679999982</v>
      </c>
    </row>
    <row r="457" spans="3:9" ht="24" customHeight="1" thickBot="1" x14ac:dyDescent="0.25">
      <c r="C457" s="140" t="s">
        <v>339</v>
      </c>
      <c r="D457" s="136" t="s">
        <v>119</v>
      </c>
      <c r="E457" s="136" t="s">
        <v>75</v>
      </c>
      <c r="F457" s="136" t="s">
        <v>117</v>
      </c>
      <c r="G457" s="136"/>
      <c r="H457" s="136"/>
      <c r="I457" s="138">
        <f>SUM(I458+I464+I465+I469+I472+I475+I477+I479)</f>
        <v>57807.312000000005</v>
      </c>
    </row>
    <row r="458" spans="3:9" ht="16.5" thickBot="1" x14ac:dyDescent="0.25">
      <c r="C458" s="30"/>
      <c r="D458" s="25" t="s">
        <v>119</v>
      </c>
      <c r="E458" s="25" t="s">
        <v>75</v>
      </c>
      <c r="F458" s="25" t="s">
        <v>117</v>
      </c>
      <c r="G458" s="58">
        <v>1920202590</v>
      </c>
      <c r="H458" s="25"/>
      <c r="I458" s="193">
        <f>SUM(I459:I463)</f>
        <v>4489.3999999999996</v>
      </c>
    </row>
    <row r="459" spans="3:9" ht="48" thickBot="1" x14ac:dyDescent="0.25">
      <c r="C459" s="5" t="s">
        <v>56</v>
      </c>
      <c r="D459" s="27" t="s">
        <v>119</v>
      </c>
      <c r="E459" s="6" t="s">
        <v>75</v>
      </c>
      <c r="F459" s="6" t="s">
        <v>117</v>
      </c>
      <c r="G459" s="36">
        <v>1920202590</v>
      </c>
      <c r="H459" s="6" t="s">
        <v>80</v>
      </c>
      <c r="I459" s="85">
        <v>1380</v>
      </c>
    </row>
    <row r="460" spans="3:9" ht="63.75" thickBot="1" x14ac:dyDescent="0.25">
      <c r="C460" s="38" t="s">
        <v>10</v>
      </c>
      <c r="D460" s="27" t="s">
        <v>119</v>
      </c>
      <c r="E460" s="6" t="s">
        <v>75</v>
      </c>
      <c r="F460" s="6" t="s">
        <v>117</v>
      </c>
      <c r="G460" s="36">
        <v>1920202590</v>
      </c>
      <c r="H460" s="6" t="s">
        <v>365</v>
      </c>
      <c r="I460" s="85">
        <v>417</v>
      </c>
    </row>
    <row r="461" spans="3:9" ht="32.25" thickBot="1" x14ac:dyDescent="0.25">
      <c r="C461" s="38" t="s">
        <v>13</v>
      </c>
      <c r="D461" s="27" t="s">
        <v>119</v>
      </c>
      <c r="E461" s="6" t="s">
        <v>75</v>
      </c>
      <c r="F461" s="6" t="s">
        <v>117</v>
      </c>
      <c r="G461" s="36">
        <v>1920202590</v>
      </c>
      <c r="H461" s="6" t="s">
        <v>121</v>
      </c>
      <c r="I461" s="3">
        <v>1340.4</v>
      </c>
    </row>
    <row r="462" spans="3:9" ht="16.5" thickBot="1" x14ac:dyDescent="0.25">
      <c r="C462" s="38" t="s">
        <v>394</v>
      </c>
      <c r="D462" s="27" t="s">
        <v>119</v>
      </c>
      <c r="E462" s="6" t="s">
        <v>75</v>
      </c>
      <c r="F462" s="6" t="s">
        <v>117</v>
      </c>
      <c r="G462" s="36">
        <v>1920202590</v>
      </c>
      <c r="H462" s="6" t="s">
        <v>380</v>
      </c>
      <c r="I462" s="3">
        <v>989</v>
      </c>
    </row>
    <row r="463" spans="3:9" ht="16.5" thickBot="1" x14ac:dyDescent="0.25">
      <c r="C463" s="91" t="s">
        <v>48</v>
      </c>
      <c r="D463" s="27" t="s">
        <v>119</v>
      </c>
      <c r="E463" s="6" t="s">
        <v>75</v>
      </c>
      <c r="F463" s="6" t="s">
        <v>117</v>
      </c>
      <c r="G463" s="36">
        <v>1920202590</v>
      </c>
      <c r="H463" s="6" t="s">
        <v>120</v>
      </c>
      <c r="I463" s="3">
        <v>363</v>
      </c>
    </row>
    <row r="464" spans="3:9" ht="48" thickBot="1" x14ac:dyDescent="0.25">
      <c r="C464" s="104" t="s">
        <v>377</v>
      </c>
      <c r="D464" s="143" t="s">
        <v>119</v>
      </c>
      <c r="E464" s="119" t="s">
        <v>75</v>
      </c>
      <c r="F464" s="119" t="s">
        <v>117</v>
      </c>
      <c r="G464" s="198" t="s">
        <v>474</v>
      </c>
      <c r="H464" s="119" t="s">
        <v>378</v>
      </c>
      <c r="I464" s="118">
        <v>119.913</v>
      </c>
    </row>
    <row r="465" spans="3:9" ht="126.75" thickBot="1" x14ac:dyDescent="0.25">
      <c r="C465" s="93" t="s">
        <v>64</v>
      </c>
      <c r="D465" s="25" t="s">
        <v>119</v>
      </c>
      <c r="E465" s="7" t="s">
        <v>75</v>
      </c>
      <c r="F465" s="7" t="s">
        <v>117</v>
      </c>
      <c r="G465" s="4">
        <v>1920206590</v>
      </c>
      <c r="H465" s="2"/>
      <c r="I465" s="1">
        <f>SUM(I466:I468)</f>
        <v>40417</v>
      </c>
    </row>
    <row r="466" spans="3:9" ht="48" thickBot="1" x14ac:dyDescent="0.25">
      <c r="C466" s="5" t="s">
        <v>56</v>
      </c>
      <c r="D466" s="27" t="s">
        <v>119</v>
      </c>
      <c r="E466" s="6" t="s">
        <v>75</v>
      </c>
      <c r="F466" s="6" t="s">
        <v>117</v>
      </c>
      <c r="G466" s="3">
        <v>1920206590</v>
      </c>
      <c r="H466" s="3">
        <v>111</v>
      </c>
      <c r="I466" s="3">
        <v>30456</v>
      </c>
    </row>
    <row r="467" spans="3:9" ht="63.75" thickBot="1" x14ac:dyDescent="0.25">
      <c r="C467" s="38" t="s">
        <v>10</v>
      </c>
      <c r="D467" s="27" t="s">
        <v>119</v>
      </c>
      <c r="E467" s="6" t="s">
        <v>75</v>
      </c>
      <c r="F467" s="6" t="s">
        <v>117</v>
      </c>
      <c r="G467" s="3">
        <v>1920206590</v>
      </c>
      <c r="H467" s="3">
        <v>119</v>
      </c>
      <c r="I467" s="3">
        <v>9197</v>
      </c>
    </row>
    <row r="468" spans="3:9" ht="32.25" thickBot="1" x14ac:dyDescent="0.25">
      <c r="C468" s="38" t="s">
        <v>13</v>
      </c>
      <c r="D468" s="27" t="s">
        <v>119</v>
      </c>
      <c r="E468" s="6" t="s">
        <v>75</v>
      </c>
      <c r="F468" s="6" t="s">
        <v>117</v>
      </c>
      <c r="G468" s="3">
        <v>1920206590</v>
      </c>
      <c r="H468" s="3">
        <v>244</v>
      </c>
      <c r="I468" s="3">
        <v>764</v>
      </c>
    </row>
    <row r="469" spans="3:9" ht="79.5" thickBot="1" x14ac:dyDescent="0.25">
      <c r="C469" s="230" t="s">
        <v>397</v>
      </c>
      <c r="D469" s="143" t="s">
        <v>119</v>
      </c>
      <c r="E469" s="119" t="s">
        <v>75</v>
      </c>
      <c r="F469" s="119" t="s">
        <v>117</v>
      </c>
      <c r="G469" s="128" t="s">
        <v>401</v>
      </c>
      <c r="H469" s="118"/>
      <c r="I469" s="118">
        <f>SUM(I470:I471)</f>
        <v>1978.347</v>
      </c>
    </row>
    <row r="470" spans="3:9" ht="48" thickBot="1" x14ac:dyDescent="0.25">
      <c r="C470" s="38" t="s">
        <v>230</v>
      </c>
      <c r="D470" s="27" t="s">
        <v>119</v>
      </c>
      <c r="E470" s="6" t="s">
        <v>75</v>
      </c>
      <c r="F470" s="6" t="s">
        <v>117</v>
      </c>
      <c r="G470" s="131" t="s">
        <v>401</v>
      </c>
      <c r="H470" s="3">
        <v>111</v>
      </c>
      <c r="I470" s="3">
        <v>1519.462</v>
      </c>
    </row>
    <row r="471" spans="3:9" ht="63.75" thickBot="1" x14ac:dyDescent="0.25">
      <c r="C471" s="38" t="s">
        <v>10</v>
      </c>
      <c r="D471" s="27" t="s">
        <v>119</v>
      </c>
      <c r="E471" s="6" t="s">
        <v>75</v>
      </c>
      <c r="F471" s="6" t="s">
        <v>117</v>
      </c>
      <c r="G471" s="131" t="s">
        <v>401</v>
      </c>
      <c r="H471" s="3">
        <v>119</v>
      </c>
      <c r="I471" s="3">
        <v>458.88499999999999</v>
      </c>
    </row>
    <row r="472" spans="3:9" ht="48" thickBot="1" x14ac:dyDescent="0.3">
      <c r="C472" s="242" t="s">
        <v>418</v>
      </c>
      <c r="D472" s="143" t="s">
        <v>119</v>
      </c>
      <c r="E472" s="119" t="s">
        <v>75</v>
      </c>
      <c r="F472" s="119" t="s">
        <v>117</v>
      </c>
      <c r="G472" s="160" t="s">
        <v>428</v>
      </c>
      <c r="H472" s="118"/>
      <c r="I472" s="118">
        <f>SUM(I473:I474)</f>
        <v>200.5</v>
      </c>
    </row>
    <row r="473" spans="3:9" ht="48" thickBot="1" x14ac:dyDescent="0.25">
      <c r="C473" s="38" t="s">
        <v>230</v>
      </c>
      <c r="D473" s="27" t="s">
        <v>119</v>
      </c>
      <c r="E473" s="6" t="s">
        <v>75</v>
      </c>
      <c r="F473" s="6" t="s">
        <v>117</v>
      </c>
      <c r="G473" s="243" t="s">
        <v>453</v>
      </c>
      <c r="H473" s="3">
        <v>111</v>
      </c>
      <c r="I473" s="3">
        <v>154</v>
      </c>
    </row>
    <row r="474" spans="3:9" ht="63.75" thickBot="1" x14ac:dyDescent="0.25">
      <c r="C474" s="38" t="s">
        <v>10</v>
      </c>
      <c r="D474" s="27" t="s">
        <v>119</v>
      </c>
      <c r="E474" s="6" t="s">
        <v>75</v>
      </c>
      <c r="F474" s="6" t="s">
        <v>117</v>
      </c>
      <c r="G474" s="243" t="s">
        <v>453</v>
      </c>
      <c r="H474" s="3">
        <v>119</v>
      </c>
      <c r="I474" s="3">
        <v>46.5</v>
      </c>
    </row>
    <row r="475" spans="3:9" ht="79.5" thickBot="1" x14ac:dyDescent="0.25">
      <c r="C475" s="108" t="s">
        <v>399</v>
      </c>
      <c r="D475" s="231" t="s">
        <v>119</v>
      </c>
      <c r="E475" s="231" t="s">
        <v>75</v>
      </c>
      <c r="F475" s="231" t="s">
        <v>117</v>
      </c>
      <c r="G475" s="128" t="s">
        <v>400</v>
      </c>
      <c r="H475" s="232"/>
      <c r="I475" s="232">
        <v>2819.7420000000002</v>
      </c>
    </row>
    <row r="476" spans="3:9" ht="32.25" thickBot="1" x14ac:dyDescent="0.25">
      <c r="C476" s="38" t="s">
        <v>13</v>
      </c>
      <c r="D476" s="27" t="s">
        <v>119</v>
      </c>
      <c r="E476" s="6" t="s">
        <v>75</v>
      </c>
      <c r="F476" s="6" t="s">
        <v>117</v>
      </c>
      <c r="G476" s="131" t="s">
        <v>400</v>
      </c>
      <c r="H476" s="3">
        <v>244</v>
      </c>
      <c r="I476" s="233">
        <v>2819.7420000000002</v>
      </c>
    </row>
    <row r="477" spans="3:9" ht="32.25" thickBot="1" x14ac:dyDescent="0.25">
      <c r="C477" s="244" t="s">
        <v>442</v>
      </c>
      <c r="D477" s="143" t="s">
        <v>119</v>
      </c>
      <c r="E477" s="119" t="s">
        <v>75</v>
      </c>
      <c r="F477" s="119" t="s">
        <v>117</v>
      </c>
      <c r="G477" s="128" t="s">
        <v>443</v>
      </c>
      <c r="H477" s="118"/>
      <c r="I477" s="247">
        <v>7472.41</v>
      </c>
    </row>
    <row r="478" spans="3:9" ht="32.25" thickBot="1" x14ac:dyDescent="0.25">
      <c r="C478" s="38" t="s">
        <v>13</v>
      </c>
      <c r="D478" s="27" t="s">
        <v>119</v>
      </c>
      <c r="E478" s="6" t="s">
        <v>75</v>
      </c>
      <c r="F478" s="6" t="s">
        <v>117</v>
      </c>
      <c r="G478" s="131" t="s">
        <v>443</v>
      </c>
      <c r="H478" s="3">
        <v>243</v>
      </c>
      <c r="I478" s="233">
        <v>7472.41</v>
      </c>
    </row>
    <row r="479" spans="3:9" ht="16.5" thickBot="1" x14ac:dyDescent="0.25">
      <c r="C479" s="275" t="s">
        <v>480</v>
      </c>
      <c r="D479" s="27" t="s">
        <v>119</v>
      </c>
      <c r="E479" s="6" t="s">
        <v>75</v>
      </c>
      <c r="F479" s="6" t="s">
        <v>117</v>
      </c>
      <c r="G479" s="131">
        <v>9990020680</v>
      </c>
      <c r="H479" s="3"/>
      <c r="I479" s="233">
        <f>SUM(I480:I481)</f>
        <v>310</v>
      </c>
    </row>
    <row r="480" spans="3:9" ht="48" thickBot="1" x14ac:dyDescent="0.25">
      <c r="C480" s="38" t="s">
        <v>230</v>
      </c>
      <c r="D480" s="27" t="s">
        <v>119</v>
      </c>
      <c r="E480" s="6" t="s">
        <v>75</v>
      </c>
      <c r="F480" s="6" t="s">
        <v>117</v>
      </c>
      <c r="G480" s="131">
        <v>9990020680</v>
      </c>
      <c r="H480" s="3">
        <v>111</v>
      </c>
      <c r="I480" s="233">
        <v>238</v>
      </c>
    </row>
    <row r="481" spans="3:9" ht="63.75" thickBot="1" x14ac:dyDescent="0.25">
      <c r="C481" s="38" t="s">
        <v>10</v>
      </c>
      <c r="D481" s="27" t="s">
        <v>119</v>
      </c>
      <c r="E481" s="6" t="s">
        <v>75</v>
      </c>
      <c r="F481" s="6" t="s">
        <v>117</v>
      </c>
      <c r="G481" s="131">
        <v>9990020680</v>
      </c>
      <c r="H481" s="3">
        <v>119</v>
      </c>
      <c r="I481" s="233">
        <v>72</v>
      </c>
    </row>
    <row r="482" spans="3:9" ht="26.25" customHeight="1" thickBot="1" x14ac:dyDescent="0.25">
      <c r="C482" s="84" t="s">
        <v>340</v>
      </c>
      <c r="D482" s="82" t="s">
        <v>123</v>
      </c>
      <c r="E482" s="82" t="s">
        <v>75</v>
      </c>
      <c r="F482" s="82" t="s">
        <v>117</v>
      </c>
      <c r="G482" s="82"/>
      <c r="H482" s="82"/>
      <c r="I482" s="278">
        <f>SUM(I483+I489+I490+I494+I497+I500+I502)</f>
        <v>76518.448799999998</v>
      </c>
    </row>
    <row r="483" spans="3:9" ht="33.75" customHeight="1" thickBot="1" x14ac:dyDescent="0.25">
      <c r="C483" s="30"/>
      <c r="D483" s="25" t="s">
        <v>123</v>
      </c>
      <c r="E483" s="14" t="s">
        <v>75</v>
      </c>
      <c r="F483" s="14" t="s">
        <v>117</v>
      </c>
      <c r="G483" s="31">
        <v>1920202590</v>
      </c>
      <c r="H483" s="26"/>
      <c r="I483" s="142">
        <f>SUM(I484:I488)</f>
        <v>7890.6</v>
      </c>
    </row>
    <row r="484" spans="3:9" ht="48" thickBot="1" x14ac:dyDescent="0.25">
      <c r="C484" s="5" t="s">
        <v>56</v>
      </c>
      <c r="D484" s="27" t="s">
        <v>123</v>
      </c>
      <c r="E484" s="6" t="s">
        <v>75</v>
      </c>
      <c r="F484" s="6" t="s">
        <v>117</v>
      </c>
      <c r="G484" s="36">
        <v>1920202590</v>
      </c>
      <c r="H484" s="27" t="s">
        <v>80</v>
      </c>
      <c r="I484" s="184">
        <v>1752</v>
      </c>
    </row>
    <row r="485" spans="3:9" ht="63.75" thickBot="1" x14ac:dyDescent="0.25">
      <c r="C485" s="38" t="s">
        <v>10</v>
      </c>
      <c r="D485" s="27" t="s">
        <v>123</v>
      </c>
      <c r="E485" s="6" t="s">
        <v>75</v>
      </c>
      <c r="F485" s="6" t="s">
        <v>117</v>
      </c>
      <c r="G485" s="36">
        <v>1920202590</v>
      </c>
      <c r="H485" s="27" t="s">
        <v>365</v>
      </c>
      <c r="I485" s="184">
        <v>529</v>
      </c>
    </row>
    <row r="486" spans="3:9" ht="32.25" thickBot="1" x14ac:dyDescent="0.25">
      <c r="C486" s="38" t="s">
        <v>13</v>
      </c>
      <c r="D486" s="27" t="s">
        <v>123</v>
      </c>
      <c r="E486" s="6" t="s">
        <v>75</v>
      </c>
      <c r="F486" s="6" t="s">
        <v>117</v>
      </c>
      <c r="G486" s="36">
        <v>1920202590</v>
      </c>
      <c r="H486" s="6" t="s">
        <v>121</v>
      </c>
      <c r="I486" s="3">
        <v>2833.6</v>
      </c>
    </row>
    <row r="487" spans="3:9" ht="16.5" thickBot="1" x14ac:dyDescent="0.25">
      <c r="C487" s="38" t="s">
        <v>394</v>
      </c>
      <c r="D487" s="27" t="s">
        <v>123</v>
      </c>
      <c r="E487" s="6" t="s">
        <v>75</v>
      </c>
      <c r="F487" s="6" t="s">
        <v>117</v>
      </c>
      <c r="G487" s="36">
        <v>1920202590</v>
      </c>
      <c r="H487" s="6" t="s">
        <v>380</v>
      </c>
      <c r="I487" s="3">
        <v>1570</v>
      </c>
    </row>
    <row r="488" spans="3:9" ht="16.5" thickBot="1" x14ac:dyDescent="0.25">
      <c r="C488" s="91" t="s">
        <v>48</v>
      </c>
      <c r="D488" s="27" t="s">
        <v>123</v>
      </c>
      <c r="E488" s="6" t="s">
        <v>75</v>
      </c>
      <c r="F488" s="6" t="s">
        <v>117</v>
      </c>
      <c r="G488" s="36">
        <v>1920202590</v>
      </c>
      <c r="H488" s="6" t="s">
        <v>120</v>
      </c>
      <c r="I488" s="3">
        <v>1206</v>
      </c>
    </row>
    <row r="489" spans="3:9" ht="48" thickBot="1" x14ac:dyDescent="0.25">
      <c r="C489" s="104" t="s">
        <v>377</v>
      </c>
      <c r="D489" s="143" t="s">
        <v>123</v>
      </c>
      <c r="E489" s="119" t="s">
        <v>75</v>
      </c>
      <c r="F489" s="119" t="s">
        <v>117</v>
      </c>
      <c r="G489" s="198" t="s">
        <v>474</v>
      </c>
      <c r="H489" s="119" t="s">
        <v>378</v>
      </c>
      <c r="I489" s="118">
        <v>209.8458</v>
      </c>
    </row>
    <row r="490" spans="3:9" ht="126.75" thickBot="1" x14ac:dyDescent="0.25">
      <c r="C490" s="93" t="s">
        <v>64</v>
      </c>
      <c r="D490" s="25" t="s">
        <v>123</v>
      </c>
      <c r="E490" s="7" t="s">
        <v>75</v>
      </c>
      <c r="F490" s="7" t="s">
        <v>117</v>
      </c>
      <c r="G490" s="4">
        <v>1920206590</v>
      </c>
      <c r="H490" s="2"/>
      <c r="I490" s="1">
        <f>SUM(I491:I493)</f>
        <v>57915</v>
      </c>
    </row>
    <row r="491" spans="3:9" ht="48" thickBot="1" x14ac:dyDescent="0.25">
      <c r="C491" s="5" t="s">
        <v>56</v>
      </c>
      <c r="D491" s="27" t="s">
        <v>123</v>
      </c>
      <c r="E491" s="6" t="s">
        <v>75</v>
      </c>
      <c r="F491" s="6" t="s">
        <v>117</v>
      </c>
      <c r="G491" s="3">
        <v>1920206590</v>
      </c>
      <c r="H491" s="3">
        <v>111</v>
      </c>
      <c r="I491" s="3">
        <v>43380</v>
      </c>
    </row>
    <row r="492" spans="3:9" ht="63.75" thickBot="1" x14ac:dyDescent="0.25">
      <c r="C492" s="38" t="s">
        <v>10</v>
      </c>
      <c r="D492" s="27" t="s">
        <v>123</v>
      </c>
      <c r="E492" s="6" t="s">
        <v>75</v>
      </c>
      <c r="F492" s="6" t="s">
        <v>117</v>
      </c>
      <c r="G492" s="3">
        <v>1920206590</v>
      </c>
      <c r="H492" s="3">
        <v>119</v>
      </c>
      <c r="I492" s="3">
        <v>13101</v>
      </c>
    </row>
    <row r="493" spans="3:9" ht="32.25" thickBot="1" x14ac:dyDescent="0.25">
      <c r="C493" s="38" t="s">
        <v>13</v>
      </c>
      <c r="D493" s="27" t="s">
        <v>123</v>
      </c>
      <c r="E493" s="6" t="s">
        <v>75</v>
      </c>
      <c r="F493" s="6" t="s">
        <v>117</v>
      </c>
      <c r="G493" s="3">
        <v>1920206590</v>
      </c>
      <c r="H493" s="3">
        <v>244</v>
      </c>
      <c r="I493" s="3">
        <v>1434</v>
      </c>
    </row>
    <row r="494" spans="3:9" ht="79.5" thickBot="1" x14ac:dyDescent="0.25">
      <c r="C494" s="230" t="s">
        <v>397</v>
      </c>
      <c r="D494" s="143" t="s">
        <v>123</v>
      </c>
      <c r="E494" s="119" t="s">
        <v>75</v>
      </c>
      <c r="F494" s="119" t="s">
        <v>117</v>
      </c>
      <c r="G494" s="128" t="s">
        <v>401</v>
      </c>
      <c r="H494" s="118"/>
      <c r="I494" s="118">
        <f>SUM(I495:I496)</f>
        <v>3500.1379999999999</v>
      </c>
    </row>
    <row r="495" spans="3:9" ht="48" thickBot="1" x14ac:dyDescent="0.25">
      <c r="C495" s="38" t="s">
        <v>230</v>
      </c>
      <c r="D495" s="27" t="s">
        <v>123</v>
      </c>
      <c r="E495" s="6" t="s">
        <v>75</v>
      </c>
      <c r="F495" s="6" t="s">
        <v>117</v>
      </c>
      <c r="G495" s="131" t="s">
        <v>401</v>
      </c>
      <c r="H495" s="3">
        <v>111</v>
      </c>
      <c r="I495" s="3">
        <v>2688.2779999999998</v>
      </c>
    </row>
    <row r="496" spans="3:9" ht="63.75" thickBot="1" x14ac:dyDescent="0.25">
      <c r="C496" s="38" t="s">
        <v>10</v>
      </c>
      <c r="D496" s="27" t="s">
        <v>123</v>
      </c>
      <c r="E496" s="6" t="s">
        <v>75</v>
      </c>
      <c r="F496" s="6" t="s">
        <v>117</v>
      </c>
      <c r="G496" s="131" t="s">
        <v>401</v>
      </c>
      <c r="H496" s="3">
        <v>119</v>
      </c>
      <c r="I496" s="3">
        <v>811.86</v>
      </c>
    </row>
    <row r="497" spans="3:9" ht="48" thickBot="1" x14ac:dyDescent="0.3">
      <c r="C497" s="242" t="s">
        <v>418</v>
      </c>
      <c r="D497" s="143" t="s">
        <v>123</v>
      </c>
      <c r="E497" s="119" t="s">
        <v>75</v>
      </c>
      <c r="F497" s="119" t="s">
        <v>117</v>
      </c>
      <c r="G497" s="160" t="s">
        <v>428</v>
      </c>
      <c r="H497" s="118"/>
      <c r="I497" s="118">
        <f>SUM(I498:I499)</f>
        <v>401.34</v>
      </c>
    </row>
    <row r="498" spans="3:9" ht="48" thickBot="1" x14ac:dyDescent="0.25">
      <c r="C498" s="38" t="s">
        <v>230</v>
      </c>
      <c r="D498" s="27" t="s">
        <v>123</v>
      </c>
      <c r="E498" s="6" t="s">
        <v>75</v>
      </c>
      <c r="F498" s="6" t="s">
        <v>117</v>
      </c>
      <c r="G498" s="243" t="s">
        <v>453</v>
      </c>
      <c r="H498" s="3">
        <v>111</v>
      </c>
      <c r="I498" s="3">
        <v>308.2</v>
      </c>
    </row>
    <row r="499" spans="3:9" ht="63.75" thickBot="1" x14ac:dyDescent="0.25">
      <c r="C499" s="38" t="s">
        <v>10</v>
      </c>
      <c r="D499" s="27" t="s">
        <v>123</v>
      </c>
      <c r="E499" s="6" t="s">
        <v>75</v>
      </c>
      <c r="F499" s="6" t="s">
        <v>117</v>
      </c>
      <c r="G499" s="243" t="s">
        <v>453</v>
      </c>
      <c r="H499" s="3">
        <v>119</v>
      </c>
      <c r="I499" s="3">
        <v>93.14</v>
      </c>
    </row>
    <row r="500" spans="3:9" ht="79.5" thickBot="1" x14ac:dyDescent="0.25">
      <c r="C500" s="108" t="s">
        <v>399</v>
      </c>
      <c r="D500" s="231" t="s">
        <v>123</v>
      </c>
      <c r="E500" s="231" t="s">
        <v>75</v>
      </c>
      <c r="F500" s="231" t="s">
        <v>117</v>
      </c>
      <c r="G500" s="128" t="s">
        <v>400</v>
      </c>
      <c r="H500" s="232"/>
      <c r="I500" s="232">
        <v>6105.5249999999996</v>
      </c>
    </row>
    <row r="501" spans="3:9" ht="32.25" thickBot="1" x14ac:dyDescent="0.25">
      <c r="C501" s="38" t="s">
        <v>13</v>
      </c>
      <c r="D501" s="27" t="s">
        <v>123</v>
      </c>
      <c r="E501" s="6" t="s">
        <v>75</v>
      </c>
      <c r="F501" s="6" t="s">
        <v>117</v>
      </c>
      <c r="G501" s="131" t="s">
        <v>400</v>
      </c>
      <c r="H501" s="3">
        <v>244</v>
      </c>
      <c r="I501" s="233">
        <v>6105.5249999999996</v>
      </c>
    </row>
    <row r="502" spans="3:9" ht="16.5" thickBot="1" x14ac:dyDescent="0.25">
      <c r="C502" s="275" t="s">
        <v>480</v>
      </c>
      <c r="D502" s="143" t="s">
        <v>123</v>
      </c>
      <c r="E502" s="119" t="s">
        <v>75</v>
      </c>
      <c r="F502" s="119" t="s">
        <v>117</v>
      </c>
      <c r="G502" s="128">
        <v>9990020680</v>
      </c>
      <c r="H502" s="118"/>
      <c r="I502" s="247">
        <f>SUM(I503:I504)</f>
        <v>496</v>
      </c>
    </row>
    <row r="503" spans="3:9" ht="48" thickBot="1" x14ac:dyDescent="0.25">
      <c r="C503" s="38" t="s">
        <v>230</v>
      </c>
      <c r="D503" s="27" t="s">
        <v>123</v>
      </c>
      <c r="E503" s="6" t="s">
        <v>75</v>
      </c>
      <c r="F503" s="6" t="s">
        <v>117</v>
      </c>
      <c r="G503" s="131">
        <v>9990020680</v>
      </c>
      <c r="H503" s="3">
        <v>111</v>
      </c>
      <c r="I503" s="233">
        <v>381</v>
      </c>
    </row>
    <row r="504" spans="3:9" ht="63.75" thickBot="1" x14ac:dyDescent="0.25">
      <c r="C504" s="38" t="s">
        <v>10</v>
      </c>
      <c r="D504" s="27" t="s">
        <v>123</v>
      </c>
      <c r="E504" s="6" t="s">
        <v>75</v>
      </c>
      <c r="F504" s="6" t="s">
        <v>117</v>
      </c>
      <c r="G504" s="131">
        <v>9990020680</v>
      </c>
      <c r="H504" s="3">
        <v>119</v>
      </c>
      <c r="I504" s="233">
        <v>115</v>
      </c>
    </row>
    <row r="505" spans="3:9" ht="24.75" customHeight="1" thickBot="1" x14ac:dyDescent="0.25">
      <c r="C505" s="84" t="s">
        <v>124</v>
      </c>
      <c r="D505" s="82" t="s">
        <v>125</v>
      </c>
      <c r="E505" s="82" t="s">
        <v>75</v>
      </c>
      <c r="F505" s="82" t="s">
        <v>117</v>
      </c>
      <c r="G505" s="82"/>
      <c r="H505" s="82"/>
      <c r="I505" s="197">
        <f>SUM(I506+I512+I513+I517+I520+I523+I525)</f>
        <v>45092.922999999995</v>
      </c>
    </row>
    <row r="506" spans="3:9" ht="16.5" thickBot="1" x14ac:dyDescent="0.25">
      <c r="C506" s="30"/>
      <c r="D506" s="25" t="s">
        <v>125</v>
      </c>
      <c r="E506" s="14" t="s">
        <v>75</v>
      </c>
      <c r="F506" s="14" t="s">
        <v>117</v>
      </c>
      <c r="G506" s="31">
        <v>1920202590</v>
      </c>
      <c r="H506" s="26"/>
      <c r="I506" s="193">
        <f>SUM(I507:I511)</f>
        <v>3359</v>
      </c>
    </row>
    <row r="507" spans="3:9" ht="48" thickBot="1" x14ac:dyDescent="0.25">
      <c r="C507" s="5" t="s">
        <v>56</v>
      </c>
      <c r="D507" s="27" t="s">
        <v>125</v>
      </c>
      <c r="E507" s="18" t="s">
        <v>75</v>
      </c>
      <c r="F507" s="18" t="s">
        <v>117</v>
      </c>
      <c r="G507" s="171">
        <v>1920202590</v>
      </c>
      <c r="H507" s="27" t="s">
        <v>80</v>
      </c>
      <c r="I507" s="85">
        <v>1380</v>
      </c>
    </row>
    <row r="508" spans="3:9" ht="63.75" thickBot="1" x14ac:dyDescent="0.25">
      <c r="C508" s="38" t="s">
        <v>10</v>
      </c>
      <c r="D508" s="27" t="s">
        <v>125</v>
      </c>
      <c r="E508" s="18" t="s">
        <v>75</v>
      </c>
      <c r="F508" s="18" t="s">
        <v>117</v>
      </c>
      <c r="G508" s="171">
        <v>1920202590</v>
      </c>
      <c r="H508" s="27" t="s">
        <v>365</v>
      </c>
      <c r="I508" s="85">
        <v>417</v>
      </c>
    </row>
    <row r="509" spans="3:9" ht="32.25" thickBot="1" x14ac:dyDescent="0.25">
      <c r="C509" s="38" t="s">
        <v>13</v>
      </c>
      <c r="D509" s="27" t="s">
        <v>125</v>
      </c>
      <c r="E509" s="6" t="s">
        <v>75</v>
      </c>
      <c r="F509" s="6" t="s">
        <v>117</v>
      </c>
      <c r="G509" s="36">
        <v>1920202590</v>
      </c>
      <c r="H509" s="6" t="s">
        <v>121</v>
      </c>
      <c r="I509" s="3">
        <v>423</v>
      </c>
    </row>
    <row r="510" spans="3:9" ht="16.5" thickBot="1" x14ac:dyDescent="0.25">
      <c r="C510" s="38" t="s">
        <v>394</v>
      </c>
      <c r="D510" s="27" t="s">
        <v>125</v>
      </c>
      <c r="E510" s="6" t="s">
        <v>75</v>
      </c>
      <c r="F510" s="6" t="s">
        <v>117</v>
      </c>
      <c r="G510" s="36">
        <v>1920202590</v>
      </c>
      <c r="H510" s="6" t="s">
        <v>380</v>
      </c>
      <c r="I510" s="3">
        <v>995</v>
      </c>
    </row>
    <row r="511" spans="3:9" ht="16.5" thickBot="1" x14ac:dyDescent="0.25">
      <c r="C511" s="91" t="s">
        <v>48</v>
      </c>
      <c r="D511" s="27" t="s">
        <v>125</v>
      </c>
      <c r="E511" s="6" t="s">
        <v>75</v>
      </c>
      <c r="F511" s="6" t="s">
        <v>117</v>
      </c>
      <c r="G511" s="36">
        <v>1920202590</v>
      </c>
      <c r="H511" s="6" t="s">
        <v>120</v>
      </c>
      <c r="I511" s="3">
        <v>144</v>
      </c>
    </row>
    <row r="512" spans="3:9" ht="48" thickBot="1" x14ac:dyDescent="0.25">
      <c r="C512" s="104" t="s">
        <v>377</v>
      </c>
      <c r="D512" s="143" t="s">
        <v>125</v>
      </c>
      <c r="E512" s="119" t="s">
        <v>75</v>
      </c>
      <c r="F512" s="119" t="s">
        <v>117</v>
      </c>
      <c r="G512" s="198" t="s">
        <v>474</v>
      </c>
      <c r="H512" s="119" t="s">
        <v>378</v>
      </c>
      <c r="I512" s="118">
        <v>239.82300000000001</v>
      </c>
    </row>
    <row r="513" spans="3:9" ht="126.75" thickBot="1" x14ac:dyDescent="0.25">
      <c r="C513" s="93" t="s">
        <v>64</v>
      </c>
      <c r="D513" s="25" t="s">
        <v>125</v>
      </c>
      <c r="E513" s="7" t="s">
        <v>75</v>
      </c>
      <c r="F513" s="7" t="s">
        <v>117</v>
      </c>
      <c r="G513" s="4">
        <v>1920206590</v>
      </c>
      <c r="H513" s="2"/>
      <c r="I513" s="1">
        <f>SUM(I514:I516)</f>
        <v>36218</v>
      </c>
    </row>
    <row r="514" spans="3:9" ht="48" thickBot="1" x14ac:dyDescent="0.25">
      <c r="C514" s="5" t="s">
        <v>56</v>
      </c>
      <c r="D514" s="27" t="s">
        <v>125</v>
      </c>
      <c r="E514" s="6" t="s">
        <v>75</v>
      </c>
      <c r="F514" s="6" t="s">
        <v>117</v>
      </c>
      <c r="G514" s="3">
        <v>1920206590</v>
      </c>
      <c r="H514" s="3">
        <v>111</v>
      </c>
      <c r="I514" s="3">
        <v>27264</v>
      </c>
    </row>
    <row r="515" spans="3:9" ht="63.75" thickBot="1" x14ac:dyDescent="0.25">
      <c r="C515" s="38" t="s">
        <v>10</v>
      </c>
      <c r="D515" s="27" t="s">
        <v>125</v>
      </c>
      <c r="E515" s="6" t="s">
        <v>75</v>
      </c>
      <c r="F515" s="6" t="s">
        <v>117</v>
      </c>
      <c r="G515" s="3">
        <v>1920206590</v>
      </c>
      <c r="H515" s="3">
        <v>119</v>
      </c>
      <c r="I515" s="3">
        <v>8234</v>
      </c>
    </row>
    <row r="516" spans="3:9" ht="32.25" thickBot="1" x14ac:dyDescent="0.25">
      <c r="C516" s="38" t="s">
        <v>13</v>
      </c>
      <c r="D516" s="27" t="s">
        <v>125</v>
      </c>
      <c r="E516" s="6" t="s">
        <v>75</v>
      </c>
      <c r="F516" s="6" t="s">
        <v>117</v>
      </c>
      <c r="G516" s="3">
        <v>1920206590</v>
      </c>
      <c r="H516" s="3">
        <v>244</v>
      </c>
      <c r="I516" s="3">
        <v>720</v>
      </c>
    </row>
    <row r="517" spans="3:9" ht="79.5" thickBot="1" x14ac:dyDescent="0.25">
      <c r="C517" s="230" t="s">
        <v>397</v>
      </c>
      <c r="D517" s="143" t="s">
        <v>125</v>
      </c>
      <c r="E517" s="119" t="s">
        <v>75</v>
      </c>
      <c r="F517" s="119" t="s">
        <v>117</v>
      </c>
      <c r="G517" s="128" t="s">
        <v>401</v>
      </c>
      <c r="H517" s="118"/>
      <c r="I517" s="118">
        <f>SUM(I518:I519)</f>
        <v>1978.3389999999999</v>
      </c>
    </row>
    <row r="518" spans="3:9" ht="48" thickBot="1" x14ac:dyDescent="0.25">
      <c r="C518" s="38" t="s">
        <v>230</v>
      </c>
      <c r="D518" s="27" t="s">
        <v>125</v>
      </c>
      <c r="E518" s="6" t="s">
        <v>75</v>
      </c>
      <c r="F518" s="6" t="s">
        <v>117</v>
      </c>
      <c r="G518" s="131" t="s">
        <v>401</v>
      </c>
      <c r="H518" s="3">
        <v>111</v>
      </c>
      <c r="I518" s="3">
        <v>1519.462</v>
      </c>
    </row>
    <row r="519" spans="3:9" ht="63.75" thickBot="1" x14ac:dyDescent="0.25">
      <c r="C519" s="38" t="s">
        <v>10</v>
      </c>
      <c r="D519" s="27" t="s">
        <v>125</v>
      </c>
      <c r="E519" s="6" t="s">
        <v>75</v>
      </c>
      <c r="F519" s="6" t="s">
        <v>117</v>
      </c>
      <c r="G519" s="131" t="s">
        <v>401</v>
      </c>
      <c r="H519" s="3">
        <v>119</v>
      </c>
      <c r="I519" s="3">
        <v>458.87700000000001</v>
      </c>
    </row>
    <row r="520" spans="3:9" ht="48" thickBot="1" x14ac:dyDescent="0.3">
      <c r="C520" s="242" t="s">
        <v>418</v>
      </c>
      <c r="D520" s="143" t="s">
        <v>125</v>
      </c>
      <c r="E520" s="119" t="s">
        <v>75</v>
      </c>
      <c r="F520" s="119" t="s">
        <v>117</v>
      </c>
      <c r="G520" s="160" t="s">
        <v>428</v>
      </c>
      <c r="H520" s="118"/>
      <c r="I520" s="118">
        <f>SUM(I521:I522)</f>
        <v>200.5</v>
      </c>
    </row>
    <row r="521" spans="3:9" ht="48" thickBot="1" x14ac:dyDescent="0.25">
      <c r="C521" s="38" t="s">
        <v>230</v>
      </c>
      <c r="D521" s="27" t="s">
        <v>125</v>
      </c>
      <c r="E521" s="6" t="s">
        <v>75</v>
      </c>
      <c r="F521" s="6" t="s">
        <v>117</v>
      </c>
      <c r="G521" s="243" t="s">
        <v>453</v>
      </c>
      <c r="H521" s="3">
        <v>111</v>
      </c>
      <c r="I521" s="3">
        <v>154</v>
      </c>
    </row>
    <row r="522" spans="3:9" ht="63.75" thickBot="1" x14ac:dyDescent="0.25">
      <c r="C522" s="38" t="s">
        <v>10</v>
      </c>
      <c r="D522" s="27" t="s">
        <v>125</v>
      </c>
      <c r="E522" s="6" t="s">
        <v>75</v>
      </c>
      <c r="F522" s="6" t="s">
        <v>117</v>
      </c>
      <c r="G522" s="243" t="s">
        <v>453</v>
      </c>
      <c r="H522" s="3">
        <v>119</v>
      </c>
      <c r="I522" s="3">
        <v>46.5</v>
      </c>
    </row>
    <row r="523" spans="3:9" ht="79.5" thickBot="1" x14ac:dyDescent="0.25">
      <c r="C523" s="108" t="s">
        <v>399</v>
      </c>
      <c r="D523" s="231" t="s">
        <v>125</v>
      </c>
      <c r="E523" s="231" t="s">
        <v>75</v>
      </c>
      <c r="F523" s="231" t="s">
        <v>117</v>
      </c>
      <c r="G523" s="128" t="s">
        <v>400</v>
      </c>
      <c r="H523" s="232"/>
      <c r="I523" s="232">
        <v>2805.261</v>
      </c>
    </row>
    <row r="524" spans="3:9" ht="32.25" thickBot="1" x14ac:dyDescent="0.25">
      <c r="C524" s="38" t="s">
        <v>13</v>
      </c>
      <c r="D524" s="27" t="s">
        <v>125</v>
      </c>
      <c r="E524" s="6" t="s">
        <v>75</v>
      </c>
      <c r="F524" s="6" t="s">
        <v>117</v>
      </c>
      <c r="G524" s="131" t="s">
        <v>400</v>
      </c>
      <c r="H524" s="3">
        <v>244</v>
      </c>
      <c r="I524" s="233">
        <v>2805.261</v>
      </c>
    </row>
    <row r="525" spans="3:9" ht="16.5" thickBot="1" x14ac:dyDescent="0.25">
      <c r="C525" s="275" t="s">
        <v>480</v>
      </c>
      <c r="D525" s="143" t="s">
        <v>125</v>
      </c>
      <c r="E525" s="119" t="s">
        <v>75</v>
      </c>
      <c r="F525" s="119" t="s">
        <v>117</v>
      </c>
      <c r="G525" s="128">
        <v>9990020680</v>
      </c>
      <c r="H525" s="118"/>
      <c r="I525" s="247">
        <f>SUM(I526:I527)</f>
        <v>292</v>
      </c>
    </row>
    <row r="526" spans="3:9" ht="48" thickBot="1" x14ac:dyDescent="0.25">
      <c r="C526" s="38" t="s">
        <v>230</v>
      </c>
      <c r="D526" s="27" t="s">
        <v>125</v>
      </c>
      <c r="E526" s="6" t="s">
        <v>75</v>
      </c>
      <c r="F526" s="6" t="s">
        <v>117</v>
      </c>
      <c r="G526" s="131">
        <v>9990020680</v>
      </c>
      <c r="H526" s="3">
        <v>111</v>
      </c>
      <c r="I526" s="233">
        <v>224</v>
      </c>
    </row>
    <row r="527" spans="3:9" ht="63.75" thickBot="1" x14ac:dyDescent="0.25">
      <c r="C527" s="38" t="s">
        <v>10</v>
      </c>
      <c r="D527" s="27" t="s">
        <v>125</v>
      </c>
      <c r="E527" s="6" t="s">
        <v>75</v>
      </c>
      <c r="F527" s="6" t="s">
        <v>117</v>
      </c>
      <c r="G527" s="131">
        <v>9990020680</v>
      </c>
      <c r="H527" s="3">
        <v>119</v>
      </c>
      <c r="I527" s="233">
        <v>68</v>
      </c>
    </row>
    <row r="528" spans="3:9" ht="16.5" thickBot="1" x14ac:dyDescent="0.25">
      <c r="C528" s="84" t="s">
        <v>126</v>
      </c>
      <c r="D528" s="82" t="s">
        <v>127</v>
      </c>
      <c r="E528" s="82" t="s">
        <v>75</v>
      </c>
      <c r="F528" s="82" t="s">
        <v>117</v>
      </c>
      <c r="G528" s="82"/>
      <c r="H528" s="82"/>
      <c r="I528" s="83">
        <f>SUM(I542+I535+I529+I539+I544+I546)</f>
        <v>25180.530999999999</v>
      </c>
    </row>
    <row r="529" spans="3:9" ht="16.5" thickBot="1" x14ac:dyDescent="0.25">
      <c r="C529" s="30"/>
      <c r="D529" s="25" t="s">
        <v>127</v>
      </c>
      <c r="E529" s="14" t="s">
        <v>75</v>
      </c>
      <c r="F529" s="14" t="s">
        <v>117</v>
      </c>
      <c r="G529" s="31">
        <v>1920202590</v>
      </c>
      <c r="H529" s="26"/>
      <c r="I529" s="48">
        <f>SUM(I530:I534)</f>
        <v>2002.6</v>
      </c>
    </row>
    <row r="530" spans="3:9" ht="48" thickBot="1" x14ac:dyDescent="0.25">
      <c r="C530" s="5" t="s">
        <v>56</v>
      </c>
      <c r="D530" s="27" t="s">
        <v>127</v>
      </c>
      <c r="E530" s="6" t="s">
        <v>75</v>
      </c>
      <c r="F530" s="6" t="s">
        <v>117</v>
      </c>
      <c r="G530" s="36">
        <v>1920202590</v>
      </c>
      <c r="H530" s="6" t="s">
        <v>80</v>
      </c>
      <c r="I530" s="85">
        <v>624</v>
      </c>
    </row>
    <row r="531" spans="3:9" ht="63.75" thickBot="1" x14ac:dyDescent="0.25">
      <c r="C531" s="38" t="s">
        <v>10</v>
      </c>
      <c r="D531" s="27" t="s">
        <v>127</v>
      </c>
      <c r="E531" s="6" t="s">
        <v>75</v>
      </c>
      <c r="F531" s="6" t="s">
        <v>117</v>
      </c>
      <c r="G531" s="36">
        <v>1920202590</v>
      </c>
      <c r="H531" s="6" t="s">
        <v>365</v>
      </c>
      <c r="I531" s="85">
        <v>188</v>
      </c>
    </row>
    <row r="532" spans="3:9" ht="32.25" thickBot="1" x14ac:dyDescent="0.25">
      <c r="C532" s="38" t="s">
        <v>13</v>
      </c>
      <c r="D532" s="27" t="s">
        <v>127</v>
      </c>
      <c r="E532" s="6" t="s">
        <v>75</v>
      </c>
      <c r="F532" s="6" t="s">
        <v>117</v>
      </c>
      <c r="G532" s="36">
        <v>1920202590</v>
      </c>
      <c r="H532" s="6" t="s">
        <v>121</v>
      </c>
      <c r="I532" s="3">
        <v>727.6</v>
      </c>
    </row>
    <row r="533" spans="3:9" ht="16.5" thickBot="1" x14ac:dyDescent="0.25">
      <c r="C533" s="38" t="s">
        <v>394</v>
      </c>
      <c r="D533" s="27" t="s">
        <v>127</v>
      </c>
      <c r="E533" s="6" t="s">
        <v>75</v>
      </c>
      <c r="F533" s="6" t="s">
        <v>117</v>
      </c>
      <c r="G533" s="36">
        <v>1920202590</v>
      </c>
      <c r="H533" s="6" t="s">
        <v>380</v>
      </c>
      <c r="I533" s="3">
        <v>340</v>
      </c>
    </row>
    <row r="534" spans="3:9" ht="16.5" thickBot="1" x14ac:dyDescent="0.25">
      <c r="C534" s="91" t="s">
        <v>48</v>
      </c>
      <c r="D534" s="27" t="s">
        <v>127</v>
      </c>
      <c r="E534" s="6" t="s">
        <v>75</v>
      </c>
      <c r="F534" s="6" t="s">
        <v>117</v>
      </c>
      <c r="G534" s="36">
        <v>1920202590</v>
      </c>
      <c r="H534" s="6" t="s">
        <v>120</v>
      </c>
      <c r="I534" s="3">
        <v>123</v>
      </c>
    </row>
    <row r="535" spans="3:9" ht="126.75" thickBot="1" x14ac:dyDescent="0.25">
      <c r="C535" s="93" t="s">
        <v>64</v>
      </c>
      <c r="D535" s="25" t="s">
        <v>127</v>
      </c>
      <c r="E535" s="7" t="s">
        <v>75</v>
      </c>
      <c r="F535" s="7" t="s">
        <v>117</v>
      </c>
      <c r="G535" s="4">
        <v>1920206590</v>
      </c>
      <c r="H535" s="2"/>
      <c r="I535" s="1">
        <f>SUM(I536:I538)</f>
        <v>12683</v>
      </c>
    </row>
    <row r="536" spans="3:9" ht="48" thickBot="1" x14ac:dyDescent="0.25">
      <c r="C536" s="5" t="s">
        <v>56</v>
      </c>
      <c r="D536" s="27" t="s">
        <v>127</v>
      </c>
      <c r="E536" s="6" t="s">
        <v>75</v>
      </c>
      <c r="F536" s="6" t="s">
        <v>117</v>
      </c>
      <c r="G536" s="3">
        <v>1920206590</v>
      </c>
      <c r="H536" s="3">
        <v>111</v>
      </c>
      <c r="I536" s="3">
        <v>9660</v>
      </c>
    </row>
    <row r="537" spans="3:9" ht="63.75" thickBot="1" x14ac:dyDescent="0.25">
      <c r="C537" s="38" t="s">
        <v>10</v>
      </c>
      <c r="D537" s="27" t="s">
        <v>127</v>
      </c>
      <c r="E537" s="6" t="s">
        <v>75</v>
      </c>
      <c r="F537" s="6" t="s">
        <v>117</v>
      </c>
      <c r="G537" s="3">
        <v>1920206590</v>
      </c>
      <c r="H537" s="3">
        <v>119</v>
      </c>
      <c r="I537" s="3">
        <v>2917</v>
      </c>
    </row>
    <row r="538" spans="3:9" ht="32.25" thickBot="1" x14ac:dyDescent="0.25">
      <c r="C538" s="38" t="s">
        <v>13</v>
      </c>
      <c r="D538" s="27" t="s">
        <v>127</v>
      </c>
      <c r="E538" s="6" t="s">
        <v>75</v>
      </c>
      <c r="F538" s="6" t="s">
        <v>117</v>
      </c>
      <c r="G538" s="3">
        <v>1920206590</v>
      </c>
      <c r="H538" s="3">
        <v>244</v>
      </c>
      <c r="I538" s="3">
        <v>106</v>
      </c>
    </row>
    <row r="539" spans="3:9" ht="79.5" thickBot="1" x14ac:dyDescent="0.25">
      <c r="C539" s="230" t="s">
        <v>397</v>
      </c>
      <c r="D539" s="143" t="s">
        <v>127</v>
      </c>
      <c r="E539" s="119" t="s">
        <v>75</v>
      </c>
      <c r="F539" s="119" t="s">
        <v>117</v>
      </c>
      <c r="G539" s="128" t="s">
        <v>401</v>
      </c>
      <c r="H539" s="118"/>
      <c r="I539" s="118">
        <f>SUM(I540:I541)</f>
        <v>836.98900000000003</v>
      </c>
    </row>
    <row r="540" spans="3:9" ht="48" thickBot="1" x14ac:dyDescent="0.25">
      <c r="C540" s="38" t="s">
        <v>230</v>
      </c>
      <c r="D540" s="27" t="s">
        <v>127</v>
      </c>
      <c r="E540" s="6" t="s">
        <v>75</v>
      </c>
      <c r="F540" s="6" t="s">
        <v>117</v>
      </c>
      <c r="G540" s="131" t="s">
        <v>401</v>
      </c>
      <c r="H540" s="3">
        <v>111</v>
      </c>
      <c r="I540" s="3">
        <v>642.84900000000005</v>
      </c>
    </row>
    <row r="541" spans="3:9" ht="63.75" thickBot="1" x14ac:dyDescent="0.25">
      <c r="C541" s="38" t="s">
        <v>10</v>
      </c>
      <c r="D541" s="27" t="s">
        <v>127</v>
      </c>
      <c r="E541" s="6" t="s">
        <v>75</v>
      </c>
      <c r="F541" s="6" t="s">
        <v>117</v>
      </c>
      <c r="G541" s="131" t="s">
        <v>401</v>
      </c>
      <c r="H541" s="3">
        <v>119</v>
      </c>
      <c r="I541" s="3">
        <v>194.14</v>
      </c>
    </row>
    <row r="542" spans="3:9" ht="79.5" thickBot="1" x14ac:dyDescent="0.25">
      <c r="C542" s="108" t="s">
        <v>399</v>
      </c>
      <c r="D542" s="231" t="s">
        <v>127</v>
      </c>
      <c r="E542" s="231" t="s">
        <v>75</v>
      </c>
      <c r="F542" s="231" t="s">
        <v>117</v>
      </c>
      <c r="G542" s="128" t="s">
        <v>400</v>
      </c>
      <c r="H542" s="232"/>
      <c r="I542" s="232">
        <v>504.48200000000003</v>
      </c>
    </row>
    <row r="543" spans="3:9" ht="32.25" thickBot="1" x14ac:dyDescent="0.25">
      <c r="C543" s="38" t="s">
        <v>13</v>
      </c>
      <c r="D543" s="27" t="s">
        <v>127</v>
      </c>
      <c r="E543" s="6" t="s">
        <v>75</v>
      </c>
      <c r="F543" s="6" t="s">
        <v>117</v>
      </c>
      <c r="G543" s="131" t="s">
        <v>400</v>
      </c>
      <c r="H543" s="3">
        <v>244</v>
      </c>
      <c r="I543" s="233">
        <v>504.48200000000003</v>
      </c>
    </row>
    <row r="544" spans="3:9" ht="32.25" thickBot="1" x14ac:dyDescent="0.25">
      <c r="C544" s="244" t="s">
        <v>442</v>
      </c>
      <c r="D544" s="143" t="s">
        <v>127</v>
      </c>
      <c r="E544" s="119" t="s">
        <v>75</v>
      </c>
      <c r="F544" s="119" t="s">
        <v>117</v>
      </c>
      <c r="G544" s="128" t="s">
        <v>443</v>
      </c>
      <c r="H544" s="118"/>
      <c r="I544" s="247">
        <v>9049.4599999999991</v>
      </c>
    </row>
    <row r="545" spans="3:9" ht="32.25" thickBot="1" x14ac:dyDescent="0.25">
      <c r="C545" s="38" t="s">
        <v>13</v>
      </c>
      <c r="D545" s="27" t="s">
        <v>127</v>
      </c>
      <c r="E545" s="6" t="s">
        <v>75</v>
      </c>
      <c r="F545" s="6" t="s">
        <v>117</v>
      </c>
      <c r="G545" s="131" t="s">
        <v>443</v>
      </c>
      <c r="H545" s="3">
        <v>243</v>
      </c>
      <c r="I545" s="233">
        <v>9049.4599999999991</v>
      </c>
    </row>
    <row r="546" spans="3:9" ht="16.5" thickBot="1" x14ac:dyDescent="0.25">
      <c r="C546" s="275" t="s">
        <v>480</v>
      </c>
      <c r="D546" s="143" t="s">
        <v>127</v>
      </c>
      <c r="E546" s="119" t="s">
        <v>75</v>
      </c>
      <c r="F546" s="119" t="s">
        <v>117</v>
      </c>
      <c r="G546" s="128">
        <v>9990020680</v>
      </c>
      <c r="H546" s="118"/>
      <c r="I546" s="247">
        <f>SUM(I547:I548)</f>
        <v>104</v>
      </c>
    </row>
    <row r="547" spans="3:9" ht="48" thickBot="1" x14ac:dyDescent="0.25">
      <c r="C547" s="38" t="s">
        <v>230</v>
      </c>
      <c r="D547" s="27" t="s">
        <v>127</v>
      </c>
      <c r="E547" s="6" t="s">
        <v>75</v>
      </c>
      <c r="F547" s="6" t="s">
        <v>117</v>
      </c>
      <c r="G547" s="131">
        <v>9990020680</v>
      </c>
      <c r="H547" s="3">
        <v>111</v>
      </c>
      <c r="I547" s="233">
        <v>80</v>
      </c>
    </row>
    <row r="548" spans="3:9" ht="63.75" thickBot="1" x14ac:dyDescent="0.25">
      <c r="C548" s="38" t="s">
        <v>10</v>
      </c>
      <c r="D548" s="27" t="s">
        <v>127</v>
      </c>
      <c r="E548" s="6" t="s">
        <v>75</v>
      </c>
      <c r="F548" s="6" t="s">
        <v>117</v>
      </c>
      <c r="G548" s="131">
        <v>9990020680</v>
      </c>
      <c r="H548" s="3">
        <v>119</v>
      </c>
      <c r="I548" s="233">
        <v>24</v>
      </c>
    </row>
    <row r="549" spans="3:9" ht="32.25" thickBot="1" x14ac:dyDescent="0.25">
      <c r="C549" s="84" t="s">
        <v>128</v>
      </c>
      <c r="D549" s="82" t="s">
        <v>129</v>
      </c>
      <c r="E549" s="82" t="s">
        <v>75</v>
      </c>
      <c r="F549" s="82" t="s">
        <v>117</v>
      </c>
      <c r="G549" s="82"/>
      <c r="H549" s="82"/>
      <c r="I549" s="83">
        <f>SUM(I563+I556+I550+I560+I565)</f>
        <v>16919.483</v>
      </c>
    </row>
    <row r="550" spans="3:9" ht="16.5" thickBot="1" x14ac:dyDescent="0.25">
      <c r="C550" s="30"/>
      <c r="D550" s="25" t="s">
        <v>129</v>
      </c>
      <c r="E550" s="14" t="s">
        <v>75</v>
      </c>
      <c r="F550" s="14" t="s">
        <v>117</v>
      </c>
      <c r="G550" s="31">
        <v>1920202590</v>
      </c>
      <c r="H550" s="26"/>
      <c r="I550" s="48">
        <f>SUM(I551:I555)</f>
        <v>1921</v>
      </c>
    </row>
    <row r="551" spans="3:9" ht="48" thickBot="1" x14ac:dyDescent="0.25">
      <c r="C551" s="5" t="s">
        <v>56</v>
      </c>
      <c r="D551" s="27" t="s">
        <v>129</v>
      </c>
      <c r="E551" s="6" t="s">
        <v>75</v>
      </c>
      <c r="F551" s="6" t="s">
        <v>117</v>
      </c>
      <c r="G551" s="36">
        <v>1920202590</v>
      </c>
      <c r="H551" s="27" t="s">
        <v>80</v>
      </c>
      <c r="I551" s="85">
        <v>624</v>
      </c>
    </row>
    <row r="552" spans="3:9" ht="63.75" thickBot="1" x14ac:dyDescent="0.25">
      <c r="C552" s="38" t="s">
        <v>10</v>
      </c>
      <c r="D552" s="27" t="s">
        <v>129</v>
      </c>
      <c r="E552" s="6" t="s">
        <v>75</v>
      </c>
      <c r="F552" s="6" t="s">
        <v>117</v>
      </c>
      <c r="G552" s="36">
        <v>1920202590</v>
      </c>
      <c r="H552" s="27" t="s">
        <v>365</v>
      </c>
      <c r="I552" s="85">
        <v>188</v>
      </c>
    </row>
    <row r="553" spans="3:9" ht="32.25" thickBot="1" x14ac:dyDescent="0.25">
      <c r="C553" s="38" t="s">
        <v>13</v>
      </c>
      <c r="D553" s="27" t="s">
        <v>129</v>
      </c>
      <c r="E553" s="6" t="s">
        <v>75</v>
      </c>
      <c r="F553" s="6" t="s">
        <v>117</v>
      </c>
      <c r="G553" s="36">
        <v>1920202590</v>
      </c>
      <c r="H553" s="6" t="s">
        <v>121</v>
      </c>
      <c r="I553" s="3">
        <v>413</v>
      </c>
    </row>
    <row r="554" spans="3:9" ht="16.5" thickBot="1" x14ac:dyDescent="0.25">
      <c r="C554" s="38" t="s">
        <v>394</v>
      </c>
      <c r="D554" s="27" t="s">
        <v>129</v>
      </c>
      <c r="E554" s="6" t="s">
        <v>75</v>
      </c>
      <c r="F554" s="6" t="s">
        <v>117</v>
      </c>
      <c r="G554" s="36">
        <v>1920202590</v>
      </c>
      <c r="H554" s="6" t="s">
        <v>380</v>
      </c>
      <c r="I554" s="3">
        <v>540</v>
      </c>
    </row>
    <row r="555" spans="3:9" ht="16.5" thickBot="1" x14ac:dyDescent="0.25">
      <c r="C555" s="91" t="s">
        <v>48</v>
      </c>
      <c r="D555" s="27" t="s">
        <v>129</v>
      </c>
      <c r="E555" s="6" t="s">
        <v>75</v>
      </c>
      <c r="F555" s="6" t="s">
        <v>117</v>
      </c>
      <c r="G555" s="36">
        <v>1920202590</v>
      </c>
      <c r="H555" s="6" t="s">
        <v>120</v>
      </c>
      <c r="I555" s="3">
        <v>156</v>
      </c>
    </row>
    <row r="556" spans="3:9" ht="126.75" thickBot="1" x14ac:dyDescent="0.25">
      <c r="C556" s="93" t="s">
        <v>64</v>
      </c>
      <c r="D556" s="25" t="s">
        <v>129</v>
      </c>
      <c r="E556" s="7" t="s">
        <v>75</v>
      </c>
      <c r="F556" s="7" t="s">
        <v>117</v>
      </c>
      <c r="G556" s="4">
        <v>1920206590</v>
      </c>
      <c r="H556" s="2"/>
      <c r="I556" s="1">
        <f>SUM(I557:I559)</f>
        <v>13622</v>
      </c>
    </row>
    <row r="557" spans="3:9" ht="48" thickBot="1" x14ac:dyDescent="0.25">
      <c r="C557" s="5" t="s">
        <v>56</v>
      </c>
      <c r="D557" s="27" t="s">
        <v>129</v>
      </c>
      <c r="E557" s="6" t="s">
        <v>75</v>
      </c>
      <c r="F557" s="6" t="s">
        <v>117</v>
      </c>
      <c r="G557" s="3">
        <v>1920206590</v>
      </c>
      <c r="H557" s="3">
        <v>111</v>
      </c>
      <c r="I557" s="3">
        <v>10392</v>
      </c>
    </row>
    <row r="558" spans="3:9" ht="63.75" thickBot="1" x14ac:dyDescent="0.25">
      <c r="C558" s="38" t="s">
        <v>10</v>
      </c>
      <c r="D558" s="27" t="s">
        <v>129</v>
      </c>
      <c r="E558" s="6" t="s">
        <v>75</v>
      </c>
      <c r="F558" s="6" t="s">
        <v>117</v>
      </c>
      <c r="G558" s="3">
        <v>1920206590</v>
      </c>
      <c r="H558" s="3">
        <v>119</v>
      </c>
      <c r="I558" s="3">
        <v>3138</v>
      </c>
    </row>
    <row r="559" spans="3:9" ht="32.25" thickBot="1" x14ac:dyDescent="0.25">
      <c r="C559" s="38" t="s">
        <v>13</v>
      </c>
      <c r="D559" s="27" t="s">
        <v>129</v>
      </c>
      <c r="E559" s="6" t="s">
        <v>75</v>
      </c>
      <c r="F559" s="6" t="s">
        <v>117</v>
      </c>
      <c r="G559" s="3">
        <v>1920206590</v>
      </c>
      <c r="H559" s="3">
        <v>244</v>
      </c>
      <c r="I559" s="3">
        <v>92</v>
      </c>
    </row>
    <row r="560" spans="3:9" ht="79.5" thickBot="1" x14ac:dyDescent="0.25">
      <c r="C560" s="230" t="s">
        <v>397</v>
      </c>
      <c r="D560" s="143" t="s">
        <v>129</v>
      </c>
      <c r="E560" s="119" t="s">
        <v>75</v>
      </c>
      <c r="F560" s="119" t="s">
        <v>117</v>
      </c>
      <c r="G560" s="128" t="s">
        <v>401</v>
      </c>
      <c r="H560" s="118"/>
      <c r="I560" s="118">
        <f>SUM(I561:I562)</f>
        <v>836.98900000000003</v>
      </c>
    </row>
    <row r="561" spans="3:9" ht="48" thickBot="1" x14ac:dyDescent="0.25">
      <c r="C561" s="38" t="s">
        <v>230</v>
      </c>
      <c r="D561" s="27" t="s">
        <v>129</v>
      </c>
      <c r="E561" s="6" t="s">
        <v>75</v>
      </c>
      <c r="F561" s="6" t="s">
        <v>117</v>
      </c>
      <c r="G561" s="131" t="s">
        <v>401</v>
      </c>
      <c r="H561" s="3">
        <v>111</v>
      </c>
      <c r="I561" s="3">
        <v>642.84900000000005</v>
      </c>
    </row>
    <row r="562" spans="3:9" ht="63.75" thickBot="1" x14ac:dyDescent="0.25">
      <c r="C562" s="38" t="s">
        <v>10</v>
      </c>
      <c r="D562" s="27" t="s">
        <v>129</v>
      </c>
      <c r="E562" s="6" t="s">
        <v>75</v>
      </c>
      <c r="F562" s="6" t="s">
        <v>117</v>
      </c>
      <c r="G562" s="131" t="s">
        <v>401</v>
      </c>
      <c r="H562" s="3">
        <v>119</v>
      </c>
      <c r="I562" s="3">
        <v>194.14</v>
      </c>
    </row>
    <row r="563" spans="3:9" ht="79.5" thickBot="1" x14ac:dyDescent="0.25">
      <c r="C563" s="108" t="s">
        <v>399</v>
      </c>
      <c r="D563" s="231" t="s">
        <v>129</v>
      </c>
      <c r="E563" s="231" t="s">
        <v>75</v>
      </c>
      <c r="F563" s="231" t="s">
        <v>117</v>
      </c>
      <c r="G563" s="128" t="s">
        <v>400</v>
      </c>
      <c r="H563" s="232"/>
      <c r="I563" s="232">
        <v>432.49400000000003</v>
      </c>
    </row>
    <row r="564" spans="3:9" ht="32.25" thickBot="1" x14ac:dyDescent="0.25">
      <c r="C564" s="38" t="s">
        <v>13</v>
      </c>
      <c r="D564" s="27" t="s">
        <v>129</v>
      </c>
      <c r="E564" s="6" t="s">
        <v>75</v>
      </c>
      <c r="F564" s="6" t="s">
        <v>117</v>
      </c>
      <c r="G564" s="131" t="s">
        <v>400</v>
      </c>
      <c r="H564" s="3">
        <v>244</v>
      </c>
      <c r="I564" s="233">
        <v>432.49400000000003</v>
      </c>
    </row>
    <row r="565" spans="3:9" ht="16.5" thickBot="1" x14ac:dyDescent="0.25">
      <c r="C565" s="275" t="s">
        <v>480</v>
      </c>
      <c r="D565" s="143" t="s">
        <v>129</v>
      </c>
      <c r="E565" s="119" t="s">
        <v>75</v>
      </c>
      <c r="F565" s="119" t="s">
        <v>117</v>
      </c>
      <c r="G565" s="128">
        <v>9990020680</v>
      </c>
      <c r="H565" s="118"/>
      <c r="I565" s="247">
        <f>SUM(I566:I567)</f>
        <v>107</v>
      </c>
    </row>
    <row r="566" spans="3:9" ht="48" thickBot="1" x14ac:dyDescent="0.25">
      <c r="C566" s="38" t="s">
        <v>230</v>
      </c>
      <c r="D566" s="27" t="s">
        <v>129</v>
      </c>
      <c r="E566" s="6" t="s">
        <v>75</v>
      </c>
      <c r="F566" s="6" t="s">
        <v>117</v>
      </c>
      <c r="G566" s="131">
        <v>9990020680</v>
      </c>
      <c r="H566" s="3">
        <v>111</v>
      </c>
      <c r="I566" s="233">
        <v>82</v>
      </c>
    </row>
    <row r="567" spans="3:9" ht="63.75" thickBot="1" x14ac:dyDescent="0.25">
      <c r="C567" s="38" t="s">
        <v>10</v>
      </c>
      <c r="D567" s="27" t="s">
        <v>129</v>
      </c>
      <c r="E567" s="6" t="s">
        <v>75</v>
      </c>
      <c r="F567" s="6" t="s">
        <v>117</v>
      </c>
      <c r="G567" s="131">
        <v>9990020680</v>
      </c>
      <c r="H567" s="3">
        <v>119</v>
      </c>
      <c r="I567" s="233">
        <v>25</v>
      </c>
    </row>
    <row r="568" spans="3:9" ht="16.5" thickBot="1" x14ac:dyDescent="0.25">
      <c r="C568" s="84" t="s">
        <v>130</v>
      </c>
      <c r="D568" s="82" t="s">
        <v>131</v>
      </c>
      <c r="E568" s="82" t="s">
        <v>75</v>
      </c>
      <c r="F568" s="82" t="s">
        <v>117</v>
      </c>
      <c r="G568" s="82"/>
      <c r="H568" s="82"/>
      <c r="I568" s="83">
        <f>SUM(I582+I575+I569+I579+I584)</f>
        <v>13931.234</v>
      </c>
    </row>
    <row r="569" spans="3:9" ht="16.5" thickBot="1" x14ac:dyDescent="0.25">
      <c r="C569" s="30"/>
      <c r="D569" s="25" t="s">
        <v>131</v>
      </c>
      <c r="E569" s="14" t="s">
        <v>75</v>
      </c>
      <c r="F569" s="14" t="s">
        <v>117</v>
      </c>
      <c r="G569" s="31">
        <v>1920202590</v>
      </c>
      <c r="H569" s="26"/>
      <c r="I569" s="48">
        <f>SUM(I570:I574)</f>
        <v>1255.5999999999999</v>
      </c>
    </row>
    <row r="570" spans="3:9" ht="48" thickBot="1" x14ac:dyDescent="0.25">
      <c r="C570" s="5" t="s">
        <v>56</v>
      </c>
      <c r="D570" s="27" t="s">
        <v>131</v>
      </c>
      <c r="E570" s="6" t="s">
        <v>75</v>
      </c>
      <c r="F570" s="6" t="s">
        <v>117</v>
      </c>
      <c r="G570" s="36">
        <v>1920202590</v>
      </c>
      <c r="H570" s="27" t="s">
        <v>80</v>
      </c>
      <c r="I570" s="85">
        <v>480</v>
      </c>
    </row>
    <row r="571" spans="3:9" ht="63.75" thickBot="1" x14ac:dyDescent="0.25">
      <c r="C571" s="38" t="s">
        <v>10</v>
      </c>
      <c r="D571" s="27" t="s">
        <v>131</v>
      </c>
      <c r="E571" s="6" t="s">
        <v>75</v>
      </c>
      <c r="F571" s="6" t="s">
        <v>117</v>
      </c>
      <c r="G571" s="36">
        <v>1920202590</v>
      </c>
      <c r="H571" s="6" t="s">
        <v>365</v>
      </c>
      <c r="I571" s="85">
        <v>145</v>
      </c>
    </row>
    <row r="572" spans="3:9" ht="32.25" thickBot="1" x14ac:dyDescent="0.25">
      <c r="C572" s="38" t="s">
        <v>13</v>
      </c>
      <c r="D572" s="27" t="s">
        <v>131</v>
      </c>
      <c r="E572" s="6" t="s">
        <v>75</v>
      </c>
      <c r="F572" s="6" t="s">
        <v>117</v>
      </c>
      <c r="G572" s="36">
        <v>1920202590</v>
      </c>
      <c r="H572" s="6" t="s">
        <v>121</v>
      </c>
      <c r="I572" s="3">
        <v>213.6</v>
      </c>
    </row>
    <row r="573" spans="3:9" ht="16.5" thickBot="1" x14ac:dyDescent="0.25">
      <c r="C573" s="38" t="s">
        <v>394</v>
      </c>
      <c r="D573" s="27" t="s">
        <v>131</v>
      </c>
      <c r="E573" s="6" t="s">
        <v>75</v>
      </c>
      <c r="F573" s="6" t="s">
        <v>117</v>
      </c>
      <c r="G573" s="36">
        <v>1920202590</v>
      </c>
      <c r="H573" s="6" t="s">
        <v>380</v>
      </c>
      <c r="I573" s="3">
        <v>260</v>
      </c>
    </row>
    <row r="574" spans="3:9" ht="16.5" thickBot="1" x14ac:dyDescent="0.25">
      <c r="C574" s="91" t="s">
        <v>48</v>
      </c>
      <c r="D574" s="27" t="s">
        <v>131</v>
      </c>
      <c r="E574" s="6" t="s">
        <v>75</v>
      </c>
      <c r="F574" s="6" t="s">
        <v>117</v>
      </c>
      <c r="G574" s="36">
        <v>1920202590</v>
      </c>
      <c r="H574" s="6" t="s">
        <v>120</v>
      </c>
      <c r="I574" s="3">
        <v>157</v>
      </c>
    </row>
    <row r="575" spans="3:9" ht="126.75" thickBot="1" x14ac:dyDescent="0.25">
      <c r="C575" s="93" t="s">
        <v>64</v>
      </c>
      <c r="D575" s="25" t="s">
        <v>131</v>
      </c>
      <c r="E575" s="7" t="s">
        <v>75</v>
      </c>
      <c r="F575" s="7" t="s">
        <v>117</v>
      </c>
      <c r="G575" s="4">
        <v>1920206590</v>
      </c>
      <c r="H575" s="2"/>
      <c r="I575" s="1">
        <f>SUM(I576:I578)</f>
        <v>11621</v>
      </c>
    </row>
    <row r="576" spans="3:9" ht="48" thickBot="1" x14ac:dyDescent="0.25">
      <c r="C576" s="5" t="s">
        <v>56</v>
      </c>
      <c r="D576" s="27" t="s">
        <v>131</v>
      </c>
      <c r="E576" s="6" t="s">
        <v>75</v>
      </c>
      <c r="F576" s="6" t="s">
        <v>117</v>
      </c>
      <c r="G576" s="3">
        <v>1920206590</v>
      </c>
      <c r="H576" s="3">
        <v>111</v>
      </c>
      <c r="I576" s="3">
        <v>8844</v>
      </c>
    </row>
    <row r="577" spans="3:9" ht="63.75" thickBot="1" x14ac:dyDescent="0.25">
      <c r="C577" s="38" t="s">
        <v>10</v>
      </c>
      <c r="D577" s="27" t="s">
        <v>131</v>
      </c>
      <c r="E577" s="6" t="s">
        <v>75</v>
      </c>
      <c r="F577" s="6" t="s">
        <v>117</v>
      </c>
      <c r="G577" s="3">
        <v>1920206590</v>
      </c>
      <c r="H577" s="3">
        <v>119</v>
      </c>
      <c r="I577" s="3">
        <v>2671</v>
      </c>
    </row>
    <row r="578" spans="3:9" ht="32.25" thickBot="1" x14ac:dyDescent="0.25">
      <c r="C578" s="38" t="s">
        <v>13</v>
      </c>
      <c r="D578" s="27" t="s">
        <v>131</v>
      </c>
      <c r="E578" s="6" t="s">
        <v>75</v>
      </c>
      <c r="F578" s="6" t="s">
        <v>117</v>
      </c>
      <c r="G578" s="3">
        <v>1920206590</v>
      </c>
      <c r="H578" s="3">
        <v>244</v>
      </c>
      <c r="I578" s="3">
        <v>106</v>
      </c>
    </row>
    <row r="579" spans="3:9" ht="79.5" thickBot="1" x14ac:dyDescent="0.25">
      <c r="C579" s="230" t="s">
        <v>397</v>
      </c>
      <c r="D579" s="143" t="s">
        <v>131</v>
      </c>
      <c r="E579" s="119" t="s">
        <v>75</v>
      </c>
      <c r="F579" s="119" t="s">
        <v>117</v>
      </c>
      <c r="G579" s="128" t="s">
        <v>401</v>
      </c>
      <c r="H579" s="118"/>
      <c r="I579" s="118">
        <f>SUM(I580:I581)</f>
        <v>684.81</v>
      </c>
    </row>
    <row r="580" spans="3:9" ht="48" thickBot="1" x14ac:dyDescent="0.25">
      <c r="C580" s="38" t="s">
        <v>230</v>
      </c>
      <c r="D580" s="27" t="s">
        <v>131</v>
      </c>
      <c r="E580" s="6" t="s">
        <v>75</v>
      </c>
      <c r="F580" s="6" t="s">
        <v>117</v>
      </c>
      <c r="G580" s="131" t="s">
        <v>401</v>
      </c>
      <c r="H580" s="3">
        <v>111</v>
      </c>
      <c r="I580" s="3">
        <v>525.96799999999996</v>
      </c>
    </row>
    <row r="581" spans="3:9" ht="63.75" thickBot="1" x14ac:dyDescent="0.25">
      <c r="C581" s="38" t="s">
        <v>10</v>
      </c>
      <c r="D581" s="27" t="s">
        <v>131</v>
      </c>
      <c r="E581" s="6" t="s">
        <v>75</v>
      </c>
      <c r="F581" s="6" t="s">
        <v>117</v>
      </c>
      <c r="G581" s="131" t="s">
        <v>401</v>
      </c>
      <c r="H581" s="3">
        <v>119</v>
      </c>
      <c r="I581" s="3">
        <v>158.84200000000001</v>
      </c>
    </row>
    <row r="582" spans="3:9" ht="79.5" thickBot="1" x14ac:dyDescent="0.25">
      <c r="C582" s="108" t="s">
        <v>399</v>
      </c>
      <c r="D582" s="231" t="s">
        <v>131</v>
      </c>
      <c r="E582" s="231" t="s">
        <v>75</v>
      </c>
      <c r="F582" s="231" t="s">
        <v>117</v>
      </c>
      <c r="G582" s="128" t="s">
        <v>400</v>
      </c>
      <c r="H582" s="232"/>
      <c r="I582" s="232">
        <v>273.82400000000001</v>
      </c>
    </row>
    <row r="583" spans="3:9" ht="32.25" thickBot="1" x14ac:dyDescent="0.25">
      <c r="C583" s="38" t="s">
        <v>13</v>
      </c>
      <c r="D583" s="27" t="s">
        <v>131</v>
      </c>
      <c r="E583" s="6" t="s">
        <v>75</v>
      </c>
      <c r="F583" s="6" t="s">
        <v>117</v>
      </c>
      <c r="G583" s="131" t="s">
        <v>400</v>
      </c>
      <c r="H583" s="3">
        <v>244</v>
      </c>
      <c r="I583" s="233">
        <v>273.82400000000001</v>
      </c>
    </row>
    <row r="584" spans="3:9" ht="16.5" thickBot="1" x14ac:dyDescent="0.25">
      <c r="C584" s="275" t="s">
        <v>480</v>
      </c>
      <c r="D584" s="143" t="s">
        <v>131</v>
      </c>
      <c r="E584" s="119" t="s">
        <v>75</v>
      </c>
      <c r="F584" s="119" t="s">
        <v>117</v>
      </c>
      <c r="G584" s="128">
        <v>9990020680</v>
      </c>
      <c r="H584" s="118"/>
      <c r="I584" s="247">
        <f>SUM(I585:I586)</f>
        <v>96</v>
      </c>
    </row>
    <row r="585" spans="3:9" ht="48" thickBot="1" x14ac:dyDescent="0.25">
      <c r="C585" s="38" t="s">
        <v>230</v>
      </c>
      <c r="D585" s="27" t="s">
        <v>131</v>
      </c>
      <c r="E585" s="6" t="s">
        <v>75</v>
      </c>
      <c r="F585" s="6" t="s">
        <v>117</v>
      </c>
      <c r="G585" s="131">
        <v>9990020680</v>
      </c>
      <c r="H585" s="3">
        <v>111</v>
      </c>
      <c r="I585" s="233">
        <v>74</v>
      </c>
    </row>
    <row r="586" spans="3:9" ht="63.75" thickBot="1" x14ac:dyDescent="0.25">
      <c r="C586" s="38" t="s">
        <v>10</v>
      </c>
      <c r="D586" s="27" t="s">
        <v>131</v>
      </c>
      <c r="E586" s="6" t="s">
        <v>75</v>
      </c>
      <c r="F586" s="6" t="s">
        <v>117</v>
      </c>
      <c r="G586" s="131">
        <v>9990020680</v>
      </c>
      <c r="H586" s="3">
        <v>119</v>
      </c>
      <c r="I586" s="233">
        <v>22</v>
      </c>
    </row>
    <row r="587" spans="3:9" ht="16.5" thickBot="1" x14ac:dyDescent="0.25">
      <c r="C587" s="84" t="s">
        <v>132</v>
      </c>
      <c r="D587" s="82" t="s">
        <v>133</v>
      </c>
      <c r="E587" s="82" t="s">
        <v>75</v>
      </c>
      <c r="F587" s="82" t="s">
        <v>117</v>
      </c>
      <c r="G587" s="82"/>
      <c r="H587" s="82"/>
      <c r="I587" s="83">
        <f>SUM(I598+I594+I588+I601+I603+I605)</f>
        <v>22513.163999999997</v>
      </c>
    </row>
    <row r="588" spans="3:9" ht="16.5" thickBot="1" x14ac:dyDescent="0.25">
      <c r="C588" s="30"/>
      <c r="D588" s="25" t="s">
        <v>133</v>
      </c>
      <c r="E588" s="14" t="s">
        <v>75</v>
      </c>
      <c r="F588" s="14" t="s">
        <v>117</v>
      </c>
      <c r="G588" s="31">
        <v>1920202590</v>
      </c>
      <c r="H588" s="26"/>
      <c r="I588" s="48">
        <f>SUM(I589:I593)</f>
        <v>1840.6</v>
      </c>
    </row>
    <row r="589" spans="3:9" ht="48" thickBot="1" x14ac:dyDescent="0.25">
      <c r="C589" s="5" t="s">
        <v>56</v>
      </c>
      <c r="D589" s="27" t="s">
        <v>133</v>
      </c>
      <c r="E589" s="6" t="s">
        <v>75</v>
      </c>
      <c r="F589" s="6" t="s">
        <v>117</v>
      </c>
      <c r="G589" s="36">
        <v>1920202590</v>
      </c>
      <c r="H589" s="27" t="s">
        <v>80</v>
      </c>
      <c r="I589" s="85">
        <v>480</v>
      </c>
    </row>
    <row r="590" spans="3:9" ht="63.75" thickBot="1" x14ac:dyDescent="0.25">
      <c r="C590" s="38" t="s">
        <v>10</v>
      </c>
      <c r="D590" s="27" t="s">
        <v>133</v>
      </c>
      <c r="E590" s="6" t="s">
        <v>75</v>
      </c>
      <c r="F590" s="6" t="s">
        <v>117</v>
      </c>
      <c r="G590" s="36">
        <v>1920202590</v>
      </c>
      <c r="H590" s="27" t="s">
        <v>365</v>
      </c>
      <c r="I590" s="85">
        <v>145</v>
      </c>
    </row>
    <row r="591" spans="3:9" ht="32.25" thickBot="1" x14ac:dyDescent="0.25">
      <c r="C591" s="38" t="s">
        <v>13</v>
      </c>
      <c r="D591" s="27" t="s">
        <v>133</v>
      </c>
      <c r="E591" s="6" t="s">
        <v>75</v>
      </c>
      <c r="F591" s="6" t="s">
        <v>117</v>
      </c>
      <c r="G591" s="36">
        <v>1920202590</v>
      </c>
      <c r="H591" s="6" t="s">
        <v>121</v>
      </c>
      <c r="I591" s="3">
        <v>794.6</v>
      </c>
    </row>
    <row r="592" spans="3:9" ht="16.5" thickBot="1" x14ac:dyDescent="0.25">
      <c r="C592" s="38" t="s">
        <v>394</v>
      </c>
      <c r="D592" s="27" t="s">
        <v>133</v>
      </c>
      <c r="E592" s="6" t="s">
        <v>75</v>
      </c>
      <c r="F592" s="6" t="s">
        <v>117</v>
      </c>
      <c r="G592" s="36">
        <v>1920202590</v>
      </c>
      <c r="H592" s="6" t="s">
        <v>380</v>
      </c>
      <c r="I592" s="3">
        <v>320</v>
      </c>
    </row>
    <row r="593" spans="3:9" ht="16.5" thickBot="1" x14ac:dyDescent="0.25">
      <c r="C593" s="91" t="s">
        <v>48</v>
      </c>
      <c r="D593" s="27" t="s">
        <v>133</v>
      </c>
      <c r="E593" s="6" t="s">
        <v>75</v>
      </c>
      <c r="F593" s="6" t="s">
        <v>117</v>
      </c>
      <c r="G593" s="36">
        <v>1920202590</v>
      </c>
      <c r="H593" s="6" t="s">
        <v>120</v>
      </c>
      <c r="I593" s="3">
        <v>101</v>
      </c>
    </row>
    <row r="594" spans="3:9" ht="126.75" thickBot="1" x14ac:dyDescent="0.25">
      <c r="C594" s="93" t="s">
        <v>64</v>
      </c>
      <c r="D594" s="25" t="s">
        <v>133</v>
      </c>
      <c r="E594" s="7" t="s">
        <v>75</v>
      </c>
      <c r="F594" s="7" t="s">
        <v>117</v>
      </c>
      <c r="G594" s="4">
        <v>1920206590</v>
      </c>
      <c r="H594" s="2"/>
      <c r="I594" s="1">
        <f>SUM(I595:I597)</f>
        <v>11233</v>
      </c>
    </row>
    <row r="595" spans="3:9" ht="48" thickBot="1" x14ac:dyDescent="0.25">
      <c r="C595" s="5" t="s">
        <v>56</v>
      </c>
      <c r="D595" s="27" t="s">
        <v>133</v>
      </c>
      <c r="E595" s="6" t="s">
        <v>75</v>
      </c>
      <c r="F595" s="6" t="s">
        <v>117</v>
      </c>
      <c r="G595" s="3">
        <v>1920206590</v>
      </c>
      <c r="H595" s="3">
        <v>111</v>
      </c>
      <c r="I595" s="3">
        <v>8580</v>
      </c>
    </row>
    <row r="596" spans="3:9" ht="63.75" thickBot="1" x14ac:dyDescent="0.25">
      <c r="C596" s="38" t="s">
        <v>10</v>
      </c>
      <c r="D596" s="27" t="s">
        <v>133</v>
      </c>
      <c r="E596" s="6" t="s">
        <v>75</v>
      </c>
      <c r="F596" s="6" t="s">
        <v>117</v>
      </c>
      <c r="G596" s="3">
        <v>1920206590</v>
      </c>
      <c r="H596" s="3">
        <v>119</v>
      </c>
      <c r="I596" s="3">
        <v>2591</v>
      </c>
    </row>
    <row r="597" spans="3:9" ht="32.25" thickBot="1" x14ac:dyDescent="0.25">
      <c r="C597" s="38" t="s">
        <v>13</v>
      </c>
      <c r="D597" s="27" t="s">
        <v>133</v>
      </c>
      <c r="E597" s="6" t="s">
        <v>75</v>
      </c>
      <c r="F597" s="6" t="s">
        <v>117</v>
      </c>
      <c r="G597" s="3">
        <v>1920206590</v>
      </c>
      <c r="H597" s="3">
        <v>244</v>
      </c>
      <c r="I597" s="3">
        <v>62</v>
      </c>
    </row>
    <row r="598" spans="3:9" ht="79.5" thickBot="1" x14ac:dyDescent="0.25">
      <c r="C598" s="230" t="s">
        <v>397</v>
      </c>
      <c r="D598" s="143" t="s">
        <v>133</v>
      </c>
      <c r="E598" s="119" t="s">
        <v>75</v>
      </c>
      <c r="F598" s="119" t="s">
        <v>117</v>
      </c>
      <c r="G598" s="128" t="s">
        <v>401</v>
      </c>
      <c r="H598" s="118"/>
      <c r="I598" s="118">
        <f>SUM(I599:I600)</f>
        <v>684.81</v>
      </c>
    </row>
    <row r="599" spans="3:9" ht="48" thickBot="1" x14ac:dyDescent="0.25">
      <c r="C599" s="38" t="s">
        <v>230</v>
      </c>
      <c r="D599" s="27" t="s">
        <v>133</v>
      </c>
      <c r="E599" s="6" t="s">
        <v>75</v>
      </c>
      <c r="F599" s="6" t="s">
        <v>117</v>
      </c>
      <c r="G599" s="131" t="s">
        <v>401</v>
      </c>
      <c r="H599" s="3">
        <v>111</v>
      </c>
      <c r="I599" s="3">
        <v>525.96799999999996</v>
      </c>
    </row>
    <row r="600" spans="3:9" ht="63.75" thickBot="1" x14ac:dyDescent="0.25">
      <c r="C600" s="38" t="s">
        <v>10</v>
      </c>
      <c r="D600" s="27" t="s">
        <v>133</v>
      </c>
      <c r="E600" s="6" t="s">
        <v>75</v>
      </c>
      <c r="F600" s="6" t="s">
        <v>117</v>
      </c>
      <c r="G600" s="131" t="s">
        <v>401</v>
      </c>
      <c r="H600" s="3">
        <v>119</v>
      </c>
      <c r="I600" s="3">
        <v>158.84200000000001</v>
      </c>
    </row>
    <row r="601" spans="3:9" ht="79.5" thickBot="1" x14ac:dyDescent="0.25">
      <c r="C601" s="108" t="s">
        <v>399</v>
      </c>
      <c r="D601" s="231" t="s">
        <v>133</v>
      </c>
      <c r="E601" s="231" t="s">
        <v>75</v>
      </c>
      <c r="F601" s="231" t="s">
        <v>117</v>
      </c>
      <c r="G601" s="128" t="s">
        <v>400</v>
      </c>
      <c r="H601" s="232"/>
      <c r="I601" s="232">
        <v>239.26400000000001</v>
      </c>
    </row>
    <row r="602" spans="3:9" ht="32.25" thickBot="1" x14ac:dyDescent="0.25">
      <c r="C602" s="38" t="s">
        <v>13</v>
      </c>
      <c r="D602" s="27" t="s">
        <v>133</v>
      </c>
      <c r="E602" s="6" t="s">
        <v>75</v>
      </c>
      <c r="F602" s="6" t="s">
        <v>117</v>
      </c>
      <c r="G602" s="131" t="s">
        <v>400</v>
      </c>
      <c r="H602" s="3">
        <v>244</v>
      </c>
      <c r="I602" s="233">
        <v>239.26400000000001</v>
      </c>
    </row>
    <row r="603" spans="3:9" ht="32.25" thickBot="1" x14ac:dyDescent="0.25">
      <c r="C603" s="244" t="s">
        <v>442</v>
      </c>
      <c r="D603" s="143" t="s">
        <v>133</v>
      </c>
      <c r="E603" s="119" t="s">
        <v>75</v>
      </c>
      <c r="F603" s="119" t="s">
        <v>117</v>
      </c>
      <c r="G603" s="128" t="s">
        <v>443</v>
      </c>
      <c r="H603" s="118"/>
      <c r="I603" s="247">
        <v>8420.49</v>
      </c>
    </row>
    <row r="604" spans="3:9" ht="32.25" thickBot="1" x14ac:dyDescent="0.25">
      <c r="C604" s="38" t="s">
        <v>13</v>
      </c>
      <c r="D604" s="27" t="s">
        <v>133</v>
      </c>
      <c r="E604" s="6" t="s">
        <v>75</v>
      </c>
      <c r="F604" s="6" t="s">
        <v>117</v>
      </c>
      <c r="G604" s="131" t="s">
        <v>443</v>
      </c>
      <c r="H604" s="3">
        <v>243</v>
      </c>
      <c r="I604" s="233">
        <v>8420.49</v>
      </c>
    </row>
    <row r="605" spans="3:9" ht="16.5" thickBot="1" x14ac:dyDescent="0.25">
      <c r="C605" s="275" t="s">
        <v>480</v>
      </c>
      <c r="D605" s="143" t="s">
        <v>133</v>
      </c>
      <c r="E605" s="119" t="s">
        <v>75</v>
      </c>
      <c r="F605" s="119" t="s">
        <v>117</v>
      </c>
      <c r="G605" s="128">
        <v>9990020680</v>
      </c>
      <c r="H605" s="118"/>
      <c r="I605" s="247">
        <f>SUM(I606:I607)</f>
        <v>95</v>
      </c>
    </row>
    <row r="606" spans="3:9" ht="48" thickBot="1" x14ac:dyDescent="0.25">
      <c r="C606" s="38" t="s">
        <v>230</v>
      </c>
      <c r="D606" s="27" t="s">
        <v>133</v>
      </c>
      <c r="E606" s="6" t="s">
        <v>75</v>
      </c>
      <c r="F606" s="6" t="s">
        <v>117</v>
      </c>
      <c r="G606" s="131">
        <v>9990020680</v>
      </c>
      <c r="H606" s="3">
        <v>111</v>
      </c>
      <c r="I606" s="233">
        <v>73</v>
      </c>
    </row>
    <row r="607" spans="3:9" ht="63.75" thickBot="1" x14ac:dyDescent="0.25">
      <c r="C607" s="38" t="s">
        <v>10</v>
      </c>
      <c r="D607" s="27" t="s">
        <v>133</v>
      </c>
      <c r="E607" s="6" t="s">
        <v>75</v>
      </c>
      <c r="F607" s="6" t="s">
        <v>117</v>
      </c>
      <c r="G607" s="131">
        <v>9990020680</v>
      </c>
      <c r="H607" s="3">
        <v>119</v>
      </c>
      <c r="I607" s="233">
        <v>22</v>
      </c>
    </row>
    <row r="608" spans="3:9" ht="33.75" customHeight="1" thickBot="1" x14ac:dyDescent="0.25">
      <c r="C608" s="84" t="s">
        <v>134</v>
      </c>
      <c r="D608" s="82" t="s">
        <v>135</v>
      </c>
      <c r="E608" s="82" t="s">
        <v>75</v>
      </c>
      <c r="F608" s="82" t="s">
        <v>117</v>
      </c>
      <c r="G608" s="82"/>
      <c r="H608" s="82"/>
      <c r="I608" s="141">
        <f>SUM(I609+I615+I616+I620+I623+I625)</f>
        <v>15134.314999999999</v>
      </c>
    </row>
    <row r="609" spans="3:9" ht="16.5" thickBot="1" x14ac:dyDescent="0.25">
      <c r="C609" s="30"/>
      <c r="D609" s="25" t="s">
        <v>135</v>
      </c>
      <c r="E609" s="14" t="s">
        <v>75</v>
      </c>
      <c r="F609" s="14" t="s">
        <v>117</v>
      </c>
      <c r="G609" s="31">
        <v>1920202590</v>
      </c>
      <c r="H609" s="26"/>
      <c r="I609" s="142">
        <f>SUM(I610:I614)</f>
        <v>1688</v>
      </c>
    </row>
    <row r="610" spans="3:9" ht="48" thickBot="1" x14ac:dyDescent="0.25">
      <c r="C610" s="5" t="s">
        <v>56</v>
      </c>
      <c r="D610" s="27" t="s">
        <v>135</v>
      </c>
      <c r="E610" s="6" t="s">
        <v>75</v>
      </c>
      <c r="F610" s="6" t="s">
        <v>117</v>
      </c>
      <c r="G610" s="36">
        <v>1920202590</v>
      </c>
      <c r="H610" s="27" t="s">
        <v>80</v>
      </c>
      <c r="I610" s="85">
        <v>404</v>
      </c>
    </row>
    <row r="611" spans="3:9" ht="63.75" thickBot="1" x14ac:dyDescent="0.25">
      <c r="C611" s="38" t="s">
        <v>10</v>
      </c>
      <c r="D611" s="27" t="s">
        <v>135</v>
      </c>
      <c r="E611" s="6" t="s">
        <v>75</v>
      </c>
      <c r="F611" s="6" t="s">
        <v>117</v>
      </c>
      <c r="G611" s="36">
        <v>1920202590</v>
      </c>
      <c r="H611" s="27" t="s">
        <v>365</v>
      </c>
      <c r="I611" s="85">
        <v>123</v>
      </c>
    </row>
    <row r="612" spans="3:9" ht="32.25" thickBot="1" x14ac:dyDescent="0.25">
      <c r="C612" s="38" t="s">
        <v>13</v>
      </c>
      <c r="D612" s="27" t="s">
        <v>135</v>
      </c>
      <c r="E612" s="6" t="s">
        <v>75</v>
      </c>
      <c r="F612" s="6" t="s">
        <v>117</v>
      </c>
      <c r="G612" s="36">
        <v>1920202590</v>
      </c>
      <c r="H612" s="6" t="s">
        <v>121</v>
      </c>
      <c r="I612" s="3">
        <v>628</v>
      </c>
    </row>
    <row r="613" spans="3:9" ht="16.5" thickBot="1" x14ac:dyDescent="0.25">
      <c r="C613" s="38" t="s">
        <v>394</v>
      </c>
      <c r="D613" s="27" t="s">
        <v>135</v>
      </c>
      <c r="E613" s="6" t="s">
        <v>75</v>
      </c>
      <c r="F613" s="6" t="s">
        <v>117</v>
      </c>
      <c r="G613" s="36">
        <v>1920202590</v>
      </c>
      <c r="H613" s="6" t="s">
        <v>380</v>
      </c>
      <c r="I613" s="3">
        <v>350</v>
      </c>
    </row>
    <row r="614" spans="3:9" ht="16.5" thickBot="1" x14ac:dyDescent="0.25">
      <c r="C614" s="91" t="s">
        <v>48</v>
      </c>
      <c r="D614" s="27" t="s">
        <v>135</v>
      </c>
      <c r="E614" s="6" t="s">
        <v>75</v>
      </c>
      <c r="F614" s="6" t="s">
        <v>117</v>
      </c>
      <c r="G614" s="36">
        <v>1920202590</v>
      </c>
      <c r="H614" s="6" t="s">
        <v>120</v>
      </c>
      <c r="I614" s="3">
        <v>183</v>
      </c>
    </row>
    <row r="615" spans="3:9" ht="48" thickBot="1" x14ac:dyDescent="0.25">
      <c r="C615" s="104" t="s">
        <v>377</v>
      </c>
      <c r="D615" s="231" t="s">
        <v>135</v>
      </c>
      <c r="E615" s="105" t="s">
        <v>75</v>
      </c>
      <c r="F615" s="105" t="s">
        <v>117</v>
      </c>
      <c r="G615" s="120" t="s">
        <v>474</v>
      </c>
      <c r="H615" s="105" t="s">
        <v>378</v>
      </c>
      <c r="I615" s="110">
        <v>29.978000000000002</v>
      </c>
    </row>
    <row r="616" spans="3:9" ht="126.75" thickBot="1" x14ac:dyDescent="0.25">
      <c r="C616" s="93" t="s">
        <v>64</v>
      </c>
      <c r="D616" s="25" t="s">
        <v>135</v>
      </c>
      <c r="E616" s="7" t="s">
        <v>75</v>
      </c>
      <c r="F616" s="7" t="s">
        <v>117</v>
      </c>
      <c r="G616" s="4">
        <v>1920206590</v>
      </c>
      <c r="H616" s="2"/>
      <c r="I616" s="1">
        <f>SUM(I617:I619)</f>
        <v>12266</v>
      </c>
    </row>
    <row r="617" spans="3:9" ht="48" thickBot="1" x14ac:dyDescent="0.25">
      <c r="C617" s="5" t="s">
        <v>56</v>
      </c>
      <c r="D617" s="27" t="s">
        <v>135</v>
      </c>
      <c r="E617" s="6" t="s">
        <v>75</v>
      </c>
      <c r="F617" s="6" t="s">
        <v>117</v>
      </c>
      <c r="G617" s="3">
        <v>1920206590</v>
      </c>
      <c r="H617" s="3">
        <v>111</v>
      </c>
      <c r="I617" s="3">
        <v>9360</v>
      </c>
    </row>
    <row r="618" spans="3:9" ht="63.75" thickBot="1" x14ac:dyDescent="0.25">
      <c r="C618" s="38" t="s">
        <v>10</v>
      </c>
      <c r="D618" s="27" t="s">
        <v>135</v>
      </c>
      <c r="E618" s="6" t="s">
        <v>75</v>
      </c>
      <c r="F618" s="6" t="s">
        <v>117</v>
      </c>
      <c r="G618" s="3">
        <v>1920206590</v>
      </c>
      <c r="H618" s="3">
        <v>119</v>
      </c>
      <c r="I618" s="3">
        <v>2827</v>
      </c>
    </row>
    <row r="619" spans="3:9" ht="32.25" thickBot="1" x14ac:dyDescent="0.25">
      <c r="C619" s="38" t="s">
        <v>13</v>
      </c>
      <c r="D619" s="27" t="s">
        <v>135</v>
      </c>
      <c r="E619" s="6" t="s">
        <v>75</v>
      </c>
      <c r="F619" s="6" t="s">
        <v>117</v>
      </c>
      <c r="G619" s="3">
        <v>1920206590</v>
      </c>
      <c r="H619" s="3">
        <v>244</v>
      </c>
      <c r="I619" s="3">
        <v>79</v>
      </c>
    </row>
    <row r="620" spans="3:9" ht="79.5" thickBot="1" x14ac:dyDescent="0.25">
      <c r="C620" s="230" t="s">
        <v>397</v>
      </c>
      <c r="D620" s="143" t="s">
        <v>135</v>
      </c>
      <c r="E620" s="119" t="s">
        <v>75</v>
      </c>
      <c r="F620" s="119" t="s">
        <v>117</v>
      </c>
      <c r="G620" s="128" t="s">
        <v>401</v>
      </c>
      <c r="H620" s="118"/>
      <c r="I620" s="118">
        <f>SUM(I621:I622)</f>
        <v>760.899</v>
      </c>
    </row>
    <row r="621" spans="3:9" ht="48" thickBot="1" x14ac:dyDescent="0.25">
      <c r="C621" s="38" t="s">
        <v>230</v>
      </c>
      <c r="D621" s="27" t="s">
        <v>135</v>
      </c>
      <c r="E621" s="6" t="s">
        <v>75</v>
      </c>
      <c r="F621" s="6" t="s">
        <v>117</v>
      </c>
      <c r="G621" s="131" t="s">
        <v>401</v>
      </c>
      <c r="H621" s="3">
        <v>111</v>
      </c>
      <c r="I621" s="3">
        <v>584.40800000000002</v>
      </c>
    </row>
    <row r="622" spans="3:9" ht="63.75" thickBot="1" x14ac:dyDescent="0.25">
      <c r="C622" s="38" t="s">
        <v>10</v>
      </c>
      <c r="D622" s="27" t="s">
        <v>135</v>
      </c>
      <c r="E622" s="6" t="s">
        <v>75</v>
      </c>
      <c r="F622" s="6" t="s">
        <v>117</v>
      </c>
      <c r="G622" s="131" t="s">
        <v>401</v>
      </c>
      <c r="H622" s="3">
        <v>119</v>
      </c>
      <c r="I622" s="3">
        <v>176.49100000000001</v>
      </c>
    </row>
    <row r="623" spans="3:9" ht="79.5" thickBot="1" x14ac:dyDescent="0.25">
      <c r="C623" s="108" t="s">
        <v>399</v>
      </c>
      <c r="D623" s="231" t="s">
        <v>135</v>
      </c>
      <c r="E623" s="231" t="s">
        <v>75</v>
      </c>
      <c r="F623" s="231" t="s">
        <v>117</v>
      </c>
      <c r="G623" s="128" t="s">
        <v>400</v>
      </c>
      <c r="H623" s="232"/>
      <c r="I623" s="232">
        <v>285.43799999999999</v>
      </c>
    </row>
    <row r="624" spans="3:9" ht="32.25" thickBot="1" x14ac:dyDescent="0.25">
      <c r="C624" s="38" t="s">
        <v>13</v>
      </c>
      <c r="D624" s="27" t="s">
        <v>135</v>
      </c>
      <c r="E624" s="6" t="s">
        <v>75</v>
      </c>
      <c r="F624" s="6" t="s">
        <v>117</v>
      </c>
      <c r="G624" s="131" t="s">
        <v>400</v>
      </c>
      <c r="H624" s="3">
        <v>244</v>
      </c>
      <c r="I624" s="233">
        <v>285.43799999999999</v>
      </c>
    </row>
    <row r="625" spans="3:9" ht="16.5" thickBot="1" x14ac:dyDescent="0.25">
      <c r="C625" s="275" t="s">
        <v>480</v>
      </c>
      <c r="D625" s="143" t="s">
        <v>135</v>
      </c>
      <c r="E625" s="119" t="s">
        <v>75</v>
      </c>
      <c r="F625" s="119" t="s">
        <v>117</v>
      </c>
      <c r="G625" s="128">
        <v>9990020680</v>
      </c>
      <c r="H625" s="118"/>
      <c r="I625" s="247">
        <f>SUM(I626:I627)</f>
        <v>104</v>
      </c>
    </row>
    <row r="626" spans="3:9" ht="48" thickBot="1" x14ac:dyDescent="0.25">
      <c r="C626" s="38" t="s">
        <v>230</v>
      </c>
      <c r="D626" s="27" t="s">
        <v>135</v>
      </c>
      <c r="E626" s="6" t="s">
        <v>75</v>
      </c>
      <c r="F626" s="6" t="s">
        <v>117</v>
      </c>
      <c r="G626" s="131">
        <v>9990020680</v>
      </c>
      <c r="H626" s="3">
        <v>111</v>
      </c>
      <c r="I626" s="233">
        <v>80</v>
      </c>
    </row>
    <row r="627" spans="3:9" ht="63.75" thickBot="1" x14ac:dyDescent="0.25">
      <c r="C627" s="38" t="s">
        <v>10</v>
      </c>
      <c r="D627" s="27" t="s">
        <v>135</v>
      </c>
      <c r="E627" s="6" t="s">
        <v>75</v>
      </c>
      <c r="F627" s="6" t="s">
        <v>117</v>
      </c>
      <c r="G627" s="131">
        <v>9990020680</v>
      </c>
      <c r="H627" s="3">
        <v>119</v>
      </c>
      <c r="I627" s="233">
        <v>24</v>
      </c>
    </row>
    <row r="628" spans="3:9" ht="21.75" customHeight="1" thickBot="1" x14ac:dyDescent="0.25">
      <c r="C628" s="84" t="s">
        <v>136</v>
      </c>
      <c r="D628" s="82" t="s">
        <v>137</v>
      </c>
      <c r="E628" s="82" t="s">
        <v>75</v>
      </c>
      <c r="F628" s="82" t="s">
        <v>117</v>
      </c>
      <c r="G628" s="82"/>
      <c r="H628" s="82"/>
      <c r="I628" s="197">
        <f>SUM(I629+I635+I636+I640+I643+I646+I648)</f>
        <v>18136.277000000002</v>
      </c>
    </row>
    <row r="629" spans="3:9" ht="16.5" thickBot="1" x14ac:dyDescent="0.25">
      <c r="C629" s="30"/>
      <c r="D629" s="25" t="s">
        <v>137</v>
      </c>
      <c r="E629" s="14" t="s">
        <v>75</v>
      </c>
      <c r="F629" s="14" t="s">
        <v>117</v>
      </c>
      <c r="G629" s="31">
        <v>1920202590</v>
      </c>
      <c r="H629" s="26"/>
      <c r="I629" s="193">
        <f>SUM(I630:I634)</f>
        <v>1542.6</v>
      </c>
    </row>
    <row r="630" spans="3:9" ht="48" thickBot="1" x14ac:dyDescent="0.25">
      <c r="C630" s="5" t="s">
        <v>56</v>
      </c>
      <c r="D630" s="27" t="s">
        <v>137</v>
      </c>
      <c r="E630" s="6" t="s">
        <v>75</v>
      </c>
      <c r="F630" s="6" t="s">
        <v>117</v>
      </c>
      <c r="G630" s="36">
        <v>1920202590</v>
      </c>
      <c r="H630" s="27" t="s">
        <v>80</v>
      </c>
      <c r="I630" s="85">
        <v>540</v>
      </c>
    </row>
    <row r="631" spans="3:9" ht="63.75" thickBot="1" x14ac:dyDescent="0.25">
      <c r="C631" s="38" t="s">
        <v>10</v>
      </c>
      <c r="D631" s="27" t="s">
        <v>137</v>
      </c>
      <c r="E631" s="6" t="s">
        <v>75</v>
      </c>
      <c r="F631" s="6" t="s">
        <v>117</v>
      </c>
      <c r="G631" s="36">
        <v>1920202590</v>
      </c>
      <c r="H631" s="186" t="s">
        <v>365</v>
      </c>
      <c r="I631" s="85">
        <v>163</v>
      </c>
    </row>
    <row r="632" spans="3:9" ht="32.25" thickBot="1" x14ac:dyDescent="0.25">
      <c r="C632" s="38" t="s">
        <v>13</v>
      </c>
      <c r="D632" s="27" t="s">
        <v>137</v>
      </c>
      <c r="E632" s="6" t="s">
        <v>75</v>
      </c>
      <c r="F632" s="6" t="s">
        <v>117</v>
      </c>
      <c r="G632" s="36">
        <v>1920202590</v>
      </c>
      <c r="H632" s="6" t="s">
        <v>121</v>
      </c>
      <c r="I632" s="3">
        <v>608.6</v>
      </c>
    </row>
    <row r="633" spans="3:9" ht="16.5" thickBot="1" x14ac:dyDescent="0.25">
      <c r="C633" s="38" t="s">
        <v>394</v>
      </c>
      <c r="D633" s="27" t="s">
        <v>137</v>
      </c>
      <c r="E633" s="6" t="s">
        <v>75</v>
      </c>
      <c r="F633" s="6" t="s">
        <v>117</v>
      </c>
      <c r="G633" s="36">
        <v>1920202590</v>
      </c>
      <c r="H633" s="6" t="s">
        <v>380</v>
      </c>
      <c r="I633" s="3">
        <v>120</v>
      </c>
    </row>
    <row r="634" spans="3:9" ht="16.5" thickBot="1" x14ac:dyDescent="0.25">
      <c r="C634" s="91" t="s">
        <v>48</v>
      </c>
      <c r="D634" s="27" t="s">
        <v>137</v>
      </c>
      <c r="E634" s="6" t="s">
        <v>75</v>
      </c>
      <c r="F634" s="6" t="s">
        <v>117</v>
      </c>
      <c r="G634" s="36">
        <v>1920202590</v>
      </c>
      <c r="H634" s="6" t="s">
        <v>120</v>
      </c>
      <c r="I634" s="3">
        <v>111</v>
      </c>
    </row>
    <row r="635" spans="3:9" ht="48" thickBot="1" x14ac:dyDescent="0.25">
      <c r="C635" s="104" t="s">
        <v>377</v>
      </c>
      <c r="D635" s="231" t="s">
        <v>137</v>
      </c>
      <c r="E635" s="105" t="s">
        <v>75</v>
      </c>
      <c r="F635" s="105" t="s">
        <v>117</v>
      </c>
      <c r="G635" s="120" t="s">
        <v>474</v>
      </c>
      <c r="H635" s="105" t="s">
        <v>378</v>
      </c>
      <c r="I635" s="110">
        <v>59.954999999999998</v>
      </c>
    </row>
    <row r="636" spans="3:9" ht="126.75" thickBot="1" x14ac:dyDescent="0.25">
      <c r="C636" s="93" t="s">
        <v>64</v>
      </c>
      <c r="D636" s="25" t="s">
        <v>137</v>
      </c>
      <c r="E636" s="7" t="s">
        <v>75</v>
      </c>
      <c r="F636" s="7" t="s">
        <v>117</v>
      </c>
      <c r="G636" s="4">
        <v>1920206590</v>
      </c>
      <c r="H636" s="2"/>
      <c r="I636" s="1">
        <f>SUM(I637:I639)</f>
        <v>14991</v>
      </c>
    </row>
    <row r="637" spans="3:9" ht="48" thickBot="1" x14ac:dyDescent="0.25">
      <c r="C637" s="5" t="s">
        <v>56</v>
      </c>
      <c r="D637" s="27" t="s">
        <v>137</v>
      </c>
      <c r="E637" s="6" t="s">
        <v>75</v>
      </c>
      <c r="F637" s="6" t="s">
        <v>117</v>
      </c>
      <c r="G637" s="3">
        <v>1920206590</v>
      </c>
      <c r="H637" s="3">
        <v>111</v>
      </c>
      <c r="I637" s="3">
        <v>11400</v>
      </c>
    </row>
    <row r="638" spans="3:9" ht="63.75" thickBot="1" x14ac:dyDescent="0.25">
      <c r="C638" s="38" t="s">
        <v>10</v>
      </c>
      <c r="D638" s="27" t="s">
        <v>137</v>
      </c>
      <c r="E638" s="6" t="s">
        <v>75</v>
      </c>
      <c r="F638" s="6" t="s">
        <v>117</v>
      </c>
      <c r="G638" s="3">
        <v>1920206590</v>
      </c>
      <c r="H638" s="3">
        <v>119</v>
      </c>
      <c r="I638" s="3">
        <v>3443</v>
      </c>
    </row>
    <row r="639" spans="3:9" ht="32.25" thickBot="1" x14ac:dyDescent="0.25">
      <c r="C639" s="38" t="s">
        <v>13</v>
      </c>
      <c r="D639" s="27" t="s">
        <v>137</v>
      </c>
      <c r="E639" s="6" t="s">
        <v>75</v>
      </c>
      <c r="F639" s="6" t="s">
        <v>117</v>
      </c>
      <c r="G639" s="3">
        <v>1920206590</v>
      </c>
      <c r="H639" s="3">
        <v>244</v>
      </c>
      <c r="I639" s="3">
        <v>148</v>
      </c>
    </row>
    <row r="640" spans="3:9" ht="79.5" thickBot="1" x14ac:dyDescent="0.25">
      <c r="C640" s="230" t="s">
        <v>397</v>
      </c>
      <c r="D640" s="231" t="s">
        <v>137</v>
      </c>
      <c r="E640" s="105" t="s">
        <v>75</v>
      </c>
      <c r="F640" s="105" t="s">
        <v>117</v>
      </c>
      <c r="G640" s="160" t="s">
        <v>401</v>
      </c>
      <c r="H640" s="110"/>
      <c r="I640" s="110">
        <f>SUM(I641:I642)</f>
        <v>836.98900000000003</v>
      </c>
    </row>
    <row r="641" spans="3:9" ht="48" thickBot="1" x14ac:dyDescent="0.25">
      <c r="C641" s="38" t="s">
        <v>230</v>
      </c>
      <c r="D641" s="27" t="s">
        <v>137</v>
      </c>
      <c r="E641" s="6" t="s">
        <v>75</v>
      </c>
      <c r="F641" s="6" t="s">
        <v>117</v>
      </c>
      <c r="G641" s="131" t="s">
        <v>401</v>
      </c>
      <c r="H641" s="3">
        <v>111</v>
      </c>
      <c r="I641" s="3">
        <v>642.84900000000005</v>
      </c>
    </row>
    <row r="642" spans="3:9" ht="63.75" thickBot="1" x14ac:dyDescent="0.25">
      <c r="C642" s="38" t="s">
        <v>10</v>
      </c>
      <c r="D642" s="27" t="s">
        <v>137</v>
      </c>
      <c r="E642" s="6" t="s">
        <v>75</v>
      </c>
      <c r="F642" s="6" t="s">
        <v>117</v>
      </c>
      <c r="G642" s="131" t="s">
        <v>401</v>
      </c>
      <c r="H642" s="3">
        <v>119</v>
      </c>
      <c r="I642" s="3">
        <v>194.14</v>
      </c>
    </row>
    <row r="643" spans="3:9" ht="48" thickBot="1" x14ac:dyDescent="0.3">
      <c r="C643" s="242" t="s">
        <v>418</v>
      </c>
      <c r="D643" s="143" t="s">
        <v>137</v>
      </c>
      <c r="E643" s="119" t="s">
        <v>75</v>
      </c>
      <c r="F643" s="119" t="s">
        <v>117</v>
      </c>
      <c r="G643" s="160" t="s">
        <v>428</v>
      </c>
      <c r="H643" s="118"/>
      <c r="I643" s="118">
        <f>SUM(I644:I645)</f>
        <v>100.39999999999999</v>
      </c>
    </row>
    <row r="644" spans="3:9" ht="48" thickBot="1" x14ac:dyDescent="0.25">
      <c r="C644" s="38" t="s">
        <v>230</v>
      </c>
      <c r="D644" s="27" t="s">
        <v>137</v>
      </c>
      <c r="E644" s="6" t="s">
        <v>75</v>
      </c>
      <c r="F644" s="6" t="s">
        <v>117</v>
      </c>
      <c r="G644" s="243" t="s">
        <v>453</v>
      </c>
      <c r="H644" s="3">
        <v>111</v>
      </c>
      <c r="I644" s="3">
        <v>77.099999999999994</v>
      </c>
    </row>
    <row r="645" spans="3:9" ht="63.75" thickBot="1" x14ac:dyDescent="0.25">
      <c r="C645" s="38" t="s">
        <v>10</v>
      </c>
      <c r="D645" s="27" t="s">
        <v>137</v>
      </c>
      <c r="E645" s="6" t="s">
        <v>75</v>
      </c>
      <c r="F645" s="6" t="s">
        <v>117</v>
      </c>
      <c r="G645" s="243" t="s">
        <v>453</v>
      </c>
      <c r="H645" s="3">
        <v>119</v>
      </c>
      <c r="I645" s="3">
        <v>23.3</v>
      </c>
    </row>
    <row r="646" spans="3:9" ht="79.5" thickBot="1" x14ac:dyDescent="0.25">
      <c r="C646" s="108" t="s">
        <v>399</v>
      </c>
      <c r="D646" s="231" t="s">
        <v>137</v>
      </c>
      <c r="E646" s="231" t="s">
        <v>75</v>
      </c>
      <c r="F646" s="231" t="s">
        <v>117</v>
      </c>
      <c r="G646" s="128" t="s">
        <v>400</v>
      </c>
      <c r="H646" s="232"/>
      <c r="I646" s="232">
        <v>484.33300000000003</v>
      </c>
    </row>
    <row r="647" spans="3:9" ht="32.25" thickBot="1" x14ac:dyDescent="0.25">
      <c r="C647" s="38" t="s">
        <v>13</v>
      </c>
      <c r="D647" s="27" t="s">
        <v>137</v>
      </c>
      <c r="E647" s="6" t="s">
        <v>75</v>
      </c>
      <c r="F647" s="6" t="s">
        <v>117</v>
      </c>
      <c r="G647" s="131" t="s">
        <v>400</v>
      </c>
      <c r="H647" s="3">
        <v>244</v>
      </c>
      <c r="I647" s="233">
        <v>484.33300000000003</v>
      </c>
    </row>
    <row r="648" spans="3:9" ht="16.5" thickBot="1" x14ac:dyDescent="0.25">
      <c r="C648" s="275" t="s">
        <v>480</v>
      </c>
      <c r="D648" s="143" t="s">
        <v>137</v>
      </c>
      <c r="E648" s="119" t="s">
        <v>75</v>
      </c>
      <c r="F648" s="119" t="s">
        <v>117</v>
      </c>
      <c r="G648" s="128">
        <v>9990020680</v>
      </c>
      <c r="H648" s="118"/>
      <c r="I648" s="247">
        <f>SUM(I649:I650)</f>
        <v>121</v>
      </c>
    </row>
    <row r="649" spans="3:9" ht="48" thickBot="1" x14ac:dyDescent="0.25">
      <c r="C649" s="38" t="s">
        <v>230</v>
      </c>
      <c r="D649" s="27" t="s">
        <v>137</v>
      </c>
      <c r="E649" s="6" t="s">
        <v>75</v>
      </c>
      <c r="F649" s="6" t="s">
        <v>117</v>
      </c>
      <c r="G649" s="131">
        <v>9990020680</v>
      </c>
      <c r="H649" s="3">
        <v>111</v>
      </c>
      <c r="I649" s="233">
        <v>93</v>
      </c>
    </row>
    <row r="650" spans="3:9" ht="63.75" thickBot="1" x14ac:dyDescent="0.25">
      <c r="C650" s="38" t="s">
        <v>10</v>
      </c>
      <c r="D650" s="27" t="s">
        <v>137</v>
      </c>
      <c r="E650" s="6" t="s">
        <v>75</v>
      </c>
      <c r="F650" s="6" t="s">
        <v>117</v>
      </c>
      <c r="G650" s="131">
        <v>9990020680</v>
      </c>
      <c r="H650" s="3">
        <v>119</v>
      </c>
      <c r="I650" s="233">
        <v>28</v>
      </c>
    </row>
    <row r="651" spans="3:9" ht="32.25" thickBot="1" x14ac:dyDescent="0.25">
      <c r="C651" s="84" t="s">
        <v>138</v>
      </c>
      <c r="D651" s="82" t="s">
        <v>139</v>
      </c>
      <c r="E651" s="82" t="s">
        <v>75</v>
      </c>
      <c r="F651" s="82" t="s">
        <v>117</v>
      </c>
      <c r="G651" s="82"/>
      <c r="H651" s="82"/>
      <c r="I651" s="197">
        <f>SUM(I652+I658+I659+I663+I666+I668+I670)</f>
        <v>8373.9329999999991</v>
      </c>
    </row>
    <row r="652" spans="3:9" ht="16.5" thickBot="1" x14ac:dyDescent="0.25">
      <c r="C652" s="30"/>
      <c r="D652" s="25" t="s">
        <v>139</v>
      </c>
      <c r="E652" s="14" t="s">
        <v>75</v>
      </c>
      <c r="F652" s="14" t="s">
        <v>117</v>
      </c>
      <c r="G652" s="31">
        <v>1920202590</v>
      </c>
      <c r="H652" s="26"/>
      <c r="I652" s="193">
        <f>SUM(I653:I657)</f>
        <v>1291.5999999999999</v>
      </c>
    </row>
    <row r="653" spans="3:9" ht="48" thickBot="1" x14ac:dyDescent="0.25">
      <c r="C653" s="5" t="s">
        <v>56</v>
      </c>
      <c r="D653" s="27" t="s">
        <v>139</v>
      </c>
      <c r="E653" s="6" t="s">
        <v>75</v>
      </c>
      <c r="F653" s="6" t="s">
        <v>117</v>
      </c>
      <c r="G653" s="36">
        <v>1920202590</v>
      </c>
      <c r="H653" s="27" t="s">
        <v>80</v>
      </c>
      <c r="I653" s="85">
        <v>360</v>
      </c>
    </row>
    <row r="654" spans="3:9" ht="63.75" thickBot="1" x14ac:dyDescent="0.25">
      <c r="C654" s="38" t="s">
        <v>10</v>
      </c>
      <c r="D654" s="27" t="s">
        <v>139</v>
      </c>
      <c r="E654" s="6" t="s">
        <v>75</v>
      </c>
      <c r="F654" s="6" t="s">
        <v>117</v>
      </c>
      <c r="G654" s="36">
        <v>1920202590</v>
      </c>
      <c r="H654" s="27" t="s">
        <v>365</v>
      </c>
      <c r="I654" s="85">
        <v>109</v>
      </c>
    </row>
    <row r="655" spans="3:9" ht="32.25" thickBot="1" x14ac:dyDescent="0.25">
      <c r="C655" s="38" t="s">
        <v>13</v>
      </c>
      <c r="D655" s="27" t="s">
        <v>139</v>
      </c>
      <c r="E655" s="6" t="s">
        <v>75</v>
      </c>
      <c r="F655" s="6" t="s">
        <v>117</v>
      </c>
      <c r="G655" s="36">
        <v>1920202590</v>
      </c>
      <c r="H655" s="6" t="s">
        <v>121</v>
      </c>
      <c r="I655" s="3">
        <v>705.6</v>
      </c>
    </row>
    <row r="656" spans="3:9" ht="16.5" thickBot="1" x14ac:dyDescent="0.25">
      <c r="C656" s="38" t="s">
        <v>394</v>
      </c>
      <c r="D656" s="27" t="s">
        <v>139</v>
      </c>
      <c r="E656" s="6" t="s">
        <v>75</v>
      </c>
      <c r="F656" s="6" t="s">
        <v>117</v>
      </c>
      <c r="G656" s="36">
        <v>1920202590</v>
      </c>
      <c r="H656" s="6" t="s">
        <v>380</v>
      </c>
      <c r="I656" s="3">
        <v>74</v>
      </c>
    </row>
    <row r="657" spans="3:9" ht="16.5" thickBot="1" x14ac:dyDescent="0.25">
      <c r="C657" s="91" t="s">
        <v>48</v>
      </c>
      <c r="D657" s="27" t="s">
        <v>139</v>
      </c>
      <c r="E657" s="6" t="s">
        <v>75</v>
      </c>
      <c r="F657" s="6" t="s">
        <v>117</v>
      </c>
      <c r="G657" s="36">
        <v>1920202590</v>
      </c>
      <c r="H657" s="6" t="s">
        <v>120</v>
      </c>
      <c r="I657" s="3">
        <v>43</v>
      </c>
    </row>
    <row r="658" spans="3:9" ht="48" thickBot="1" x14ac:dyDescent="0.25">
      <c r="C658" s="104" t="s">
        <v>377</v>
      </c>
      <c r="D658" s="231" t="s">
        <v>139</v>
      </c>
      <c r="E658" s="105" t="s">
        <v>75</v>
      </c>
      <c r="F658" s="105" t="s">
        <v>117</v>
      </c>
      <c r="G658" s="120" t="s">
        <v>474</v>
      </c>
      <c r="H658" s="105" t="s">
        <v>378</v>
      </c>
      <c r="I658" s="110">
        <v>29.978000000000002</v>
      </c>
    </row>
    <row r="659" spans="3:9" ht="126.75" thickBot="1" x14ac:dyDescent="0.25">
      <c r="C659" s="93" t="s">
        <v>64</v>
      </c>
      <c r="D659" s="25" t="s">
        <v>139</v>
      </c>
      <c r="E659" s="7" t="s">
        <v>75</v>
      </c>
      <c r="F659" s="7" t="s">
        <v>117</v>
      </c>
      <c r="G659" s="4">
        <v>1920206590</v>
      </c>
      <c r="H659" s="2"/>
      <c r="I659" s="1">
        <f>SUM(I660:I662)</f>
        <v>4343</v>
      </c>
    </row>
    <row r="660" spans="3:9" ht="48" thickBot="1" x14ac:dyDescent="0.25">
      <c r="C660" s="5" t="s">
        <v>56</v>
      </c>
      <c r="D660" s="27" t="s">
        <v>139</v>
      </c>
      <c r="E660" s="6" t="s">
        <v>75</v>
      </c>
      <c r="F660" s="6" t="s">
        <v>117</v>
      </c>
      <c r="G660" s="3">
        <v>1920206590</v>
      </c>
      <c r="H660" s="3">
        <v>111</v>
      </c>
      <c r="I660" s="3">
        <v>3300</v>
      </c>
    </row>
    <row r="661" spans="3:9" ht="63.75" thickBot="1" x14ac:dyDescent="0.25">
      <c r="C661" s="38" t="s">
        <v>10</v>
      </c>
      <c r="D661" s="27" t="s">
        <v>139</v>
      </c>
      <c r="E661" s="6" t="s">
        <v>75</v>
      </c>
      <c r="F661" s="6" t="s">
        <v>117</v>
      </c>
      <c r="G661" s="3">
        <v>1920206590</v>
      </c>
      <c r="H661" s="3">
        <v>119</v>
      </c>
      <c r="I661" s="3">
        <v>997</v>
      </c>
    </row>
    <row r="662" spans="3:9" ht="32.25" thickBot="1" x14ac:dyDescent="0.25">
      <c r="C662" s="38" t="s">
        <v>13</v>
      </c>
      <c r="D662" s="27" t="s">
        <v>139</v>
      </c>
      <c r="E662" s="6" t="s">
        <v>75</v>
      </c>
      <c r="F662" s="6" t="s">
        <v>117</v>
      </c>
      <c r="G662" s="3">
        <v>1920206590</v>
      </c>
      <c r="H662" s="3">
        <v>244</v>
      </c>
      <c r="I662" s="3">
        <v>46</v>
      </c>
    </row>
    <row r="663" spans="3:9" ht="79.5" thickBot="1" x14ac:dyDescent="0.25">
      <c r="C663" s="230" t="s">
        <v>397</v>
      </c>
      <c r="D663" s="143" t="s">
        <v>139</v>
      </c>
      <c r="E663" s="119" t="s">
        <v>75</v>
      </c>
      <c r="F663" s="119" t="s">
        <v>117</v>
      </c>
      <c r="G663" s="128" t="s">
        <v>401</v>
      </c>
      <c r="H663" s="118"/>
      <c r="I663" s="118">
        <f>SUM(I664:I665)</f>
        <v>228.27</v>
      </c>
    </row>
    <row r="664" spans="3:9" ht="48" thickBot="1" x14ac:dyDescent="0.25">
      <c r="C664" s="38" t="s">
        <v>230</v>
      </c>
      <c r="D664" s="27" t="s">
        <v>139</v>
      </c>
      <c r="E664" s="6" t="s">
        <v>75</v>
      </c>
      <c r="F664" s="6" t="s">
        <v>117</v>
      </c>
      <c r="G664" s="131" t="s">
        <v>401</v>
      </c>
      <c r="H664" s="3">
        <v>111</v>
      </c>
      <c r="I664" s="3">
        <v>175.32300000000001</v>
      </c>
    </row>
    <row r="665" spans="3:9" ht="63.75" thickBot="1" x14ac:dyDescent="0.25">
      <c r="C665" s="38" t="s">
        <v>10</v>
      </c>
      <c r="D665" s="27" t="s">
        <v>139</v>
      </c>
      <c r="E665" s="6" t="s">
        <v>75</v>
      </c>
      <c r="F665" s="6" t="s">
        <v>117</v>
      </c>
      <c r="G665" s="131" t="s">
        <v>401</v>
      </c>
      <c r="H665" s="3">
        <v>119</v>
      </c>
      <c r="I665" s="3">
        <v>52.947000000000003</v>
      </c>
    </row>
    <row r="666" spans="3:9" ht="79.5" thickBot="1" x14ac:dyDescent="0.25">
      <c r="C666" s="108" t="s">
        <v>399</v>
      </c>
      <c r="D666" s="231" t="s">
        <v>139</v>
      </c>
      <c r="E666" s="231" t="s">
        <v>75</v>
      </c>
      <c r="F666" s="231" t="s">
        <v>117</v>
      </c>
      <c r="G666" s="128" t="s">
        <v>400</v>
      </c>
      <c r="H666" s="232"/>
      <c r="I666" s="232">
        <v>412.27499999999998</v>
      </c>
    </row>
    <row r="667" spans="3:9" ht="32.25" thickBot="1" x14ac:dyDescent="0.25">
      <c r="C667" s="38" t="s">
        <v>13</v>
      </c>
      <c r="D667" s="27" t="s">
        <v>139</v>
      </c>
      <c r="E667" s="6" t="s">
        <v>75</v>
      </c>
      <c r="F667" s="6" t="s">
        <v>117</v>
      </c>
      <c r="G667" s="131" t="s">
        <v>400</v>
      </c>
      <c r="H667" s="3">
        <v>244</v>
      </c>
      <c r="I667" s="233">
        <v>412.27499999999998</v>
      </c>
    </row>
    <row r="668" spans="3:9" ht="32.25" thickBot="1" x14ac:dyDescent="0.25">
      <c r="C668" s="244" t="s">
        <v>442</v>
      </c>
      <c r="D668" s="143" t="s">
        <v>139</v>
      </c>
      <c r="E668" s="119" t="s">
        <v>75</v>
      </c>
      <c r="F668" s="119" t="s">
        <v>117</v>
      </c>
      <c r="G668" s="128" t="s">
        <v>443</v>
      </c>
      <c r="H668" s="118"/>
      <c r="I668" s="247">
        <v>1974.81</v>
      </c>
    </row>
    <row r="669" spans="3:9" ht="32.25" thickBot="1" x14ac:dyDescent="0.25">
      <c r="C669" s="38" t="s">
        <v>13</v>
      </c>
      <c r="D669" s="27" t="s">
        <v>139</v>
      </c>
      <c r="E669" s="6" t="s">
        <v>75</v>
      </c>
      <c r="F669" s="6" t="s">
        <v>117</v>
      </c>
      <c r="G669" s="131" t="s">
        <v>443</v>
      </c>
      <c r="H669" s="3">
        <v>243</v>
      </c>
      <c r="I669" s="233">
        <v>1974.81</v>
      </c>
    </row>
    <row r="670" spans="3:9" ht="16.5" thickBot="1" x14ac:dyDescent="0.25">
      <c r="C670" s="275" t="s">
        <v>480</v>
      </c>
      <c r="D670" s="143" t="s">
        <v>139</v>
      </c>
      <c r="E670" s="119" t="s">
        <v>75</v>
      </c>
      <c r="F670" s="119" t="s">
        <v>117</v>
      </c>
      <c r="G670" s="128">
        <v>9990020680</v>
      </c>
      <c r="H670" s="118"/>
      <c r="I670" s="247">
        <f>SUM(I671:I672)</f>
        <v>94</v>
      </c>
    </row>
    <row r="671" spans="3:9" ht="48" thickBot="1" x14ac:dyDescent="0.25">
      <c r="C671" s="38" t="s">
        <v>230</v>
      </c>
      <c r="D671" s="27" t="s">
        <v>139</v>
      </c>
      <c r="E671" s="6" t="s">
        <v>75</v>
      </c>
      <c r="F671" s="6" t="s">
        <v>117</v>
      </c>
      <c r="G671" s="131">
        <v>9990020680</v>
      </c>
      <c r="H671" s="3">
        <v>111</v>
      </c>
      <c r="I671" s="233">
        <v>72</v>
      </c>
    </row>
    <row r="672" spans="3:9" ht="63.75" thickBot="1" x14ac:dyDescent="0.25">
      <c r="C672" s="38" t="s">
        <v>10</v>
      </c>
      <c r="D672" s="27" t="s">
        <v>139</v>
      </c>
      <c r="E672" s="6" t="s">
        <v>75</v>
      </c>
      <c r="F672" s="6" t="s">
        <v>117</v>
      </c>
      <c r="G672" s="131">
        <v>9990020680</v>
      </c>
      <c r="H672" s="3">
        <v>119</v>
      </c>
      <c r="I672" s="233">
        <v>22</v>
      </c>
    </row>
    <row r="673" spans="3:9" ht="32.25" customHeight="1" thickBot="1" x14ac:dyDescent="0.25">
      <c r="C673" s="84" t="s">
        <v>140</v>
      </c>
      <c r="D673" s="82" t="s">
        <v>141</v>
      </c>
      <c r="E673" s="82" t="s">
        <v>75</v>
      </c>
      <c r="F673" s="82" t="s">
        <v>117</v>
      </c>
      <c r="G673" s="82"/>
      <c r="H673" s="82"/>
      <c r="I673" s="197">
        <f>SUM(I674+I680+I681+I685+I688+I691+I693)</f>
        <v>18285.306</v>
      </c>
    </row>
    <row r="674" spans="3:9" ht="16.5" thickBot="1" x14ac:dyDescent="0.25">
      <c r="C674" s="30"/>
      <c r="D674" s="25" t="s">
        <v>141</v>
      </c>
      <c r="E674" s="14" t="s">
        <v>75</v>
      </c>
      <c r="F674" s="14" t="s">
        <v>117</v>
      </c>
      <c r="G674" s="31">
        <v>1920202590</v>
      </c>
      <c r="H674" s="25"/>
      <c r="I674" s="193">
        <f>SUM(I675:I679)</f>
        <v>2254.6</v>
      </c>
    </row>
    <row r="675" spans="3:9" ht="48" thickBot="1" x14ac:dyDescent="0.25">
      <c r="C675" s="5" t="s">
        <v>56</v>
      </c>
      <c r="D675" s="27" t="s">
        <v>141</v>
      </c>
      <c r="E675" s="6" t="s">
        <v>75</v>
      </c>
      <c r="F675" s="6" t="s">
        <v>117</v>
      </c>
      <c r="G675" s="36">
        <v>1920202590</v>
      </c>
      <c r="H675" s="27" t="s">
        <v>80</v>
      </c>
      <c r="I675" s="85">
        <v>756</v>
      </c>
    </row>
    <row r="676" spans="3:9" ht="63.75" thickBot="1" x14ac:dyDescent="0.25">
      <c r="C676" s="38" t="s">
        <v>10</v>
      </c>
      <c r="D676" s="27" t="s">
        <v>141</v>
      </c>
      <c r="E676" s="6" t="s">
        <v>75</v>
      </c>
      <c r="F676" s="6" t="s">
        <v>117</v>
      </c>
      <c r="G676" s="36">
        <v>1920202590</v>
      </c>
      <c r="H676" s="27" t="s">
        <v>365</v>
      </c>
      <c r="I676" s="85">
        <v>228</v>
      </c>
    </row>
    <row r="677" spans="3:9" ht="32.25" thickBot="1" x14ac:dyDescent="0.25">
      <c r="C677" s="38" t="s">
        <v>13</v>
      </c>
      <c r="D677" s="27" t="s">
        <v>141</v>
      </c>
      <c r="E677" s="6" t="s">
        <v>75</v>
      </c>
      <c r="F677" s="6" t="s">
        <v>117</v>
      </c>
      <c r="G677" s="36">
        <v>1920202590</v>
      </c>
      <c r="H677" s="6" t="s">
        <v>121</v>
      </c>
      <c r="I677" s="3">
        <v>612.6</v>
      </c>
    </row>
    <row r="678" spans="3:9" ht="16.5" thickBot="1" x14ac:dyDescent="0.25">
      <c r="C678" s="38" t="s">
        <v>394</v>
      </c>
      <c r="D678" s="27" t="s">
        <v>141</v>
      </c>
      <c r="E678" s="6" t="s">
        <v>75</v>
      </c>
      <c r="F678" s="6" t="s">
        <v>117</v>
      </c>
      <c r="G678" s="36">
        <v>1920202590</v>
      </c>
      <c r="H678" s="6" t="s">
        <v>380</v>
      </c>
      <c r="I678" s="3">
        <v>275</v>
      </c>
    </row>
    <row r="679" spans="3:9" ht="16.5" thickBot="1" x14ac:dyDescent="0.25">
      <c r="C679" s="91" t="s">
        <v>48</v>
      </c>
      <c r="D679" s="27" t="s">
        <v>141</v>
      </c>
      <c r="E679" s="6" t="s">
        <v>75</v>
      </c>
      <c r="F679" s="6" t="s">
        <v>117</v>
      </c>
      <c r="G679" s="36">
        <v>1920202590</v>
      </c>
      <c r="H679" s="6" t="s">
        <v>120</v>
      </c>
      <c r="I679" s="3">
        <v>383</v>
      </c>
    </row>
    <row r="680" spans="3:9" ht="48" thickBot="1" x14ac:dyDescent="0.25">
      <c r="C680" s="104" t="s">
        <v>377</v>
      </c>
      <c r="D680" s="231" t="s">
        <v>141</v>
      </c>
      <c r="E680" s="105" t="s">
        <v>75</v>
      </c>
      <c r="F680" s="105" t="s">
        <v>117</v>
      </c>
      <c r="G680" s="120" t="s">
        <v>474</v>
      </c>
      <c r="H680" s="105" t="s">
        <v>378</v>
      </c>
      <c r="I680" s="110">
        <v>29.978000000000002</v>
      </c>
    </row>
    <row r="681" spans="3:9" ht="126.75" thickBot="1" x14ac:dyDescent="0.25">
      <c r="C681" s="93" t="s">
        <v>64</v>
      </c>
      <c r="D681" s="25" t="s">
        <v>141</v>
      </c>
      <c r="E681" s="7" t="s">
        <v>75</v>
      </c>
      <c r="F681" s="7" t="s">
        <v>117</v>
      </c>
      <c r="G681" s="4">
        <v>1920206590</v>
      </c>
      <c r="H681" s="2"/>
      <c r="I681" s="1">
        <f>SUM(I682:I684)</f>
        <v>13381</v>
      </c>
    </row>
    <row r="682" spans="3:9" ht="48" thickBot="1" x14ac:dyDescent="0.25">
      <c r="C682" s="5" t="s">
        <v>56</v>
      </c>
      <c r="D682" s="27" t="s">
        <v>141</v>
      </c>
      <c r="E682" s="6" t="s">
        <v>75</v>
      </c>
      <c r="F682" s="6" t="s">
        <v>117</v>
      </c>
      <c r="G682" s="3">
        <v>1920206590</v>
      </c>
      <c r="H682" s="3">
        <v>111</v>
      </c>
      <c r="I682" s="3">
        <v>10116</v>
      </c>
    </row>
    <row r="683" spans="3:9" ht="63.75" thickBot="1" x14ac:dyDescent="0.25">
      <c r="C683" s="38" t="s">
        <v>10</v>
      </c>
      <c r="D683" s="27" t="s">
        <v>141</v>
      </c>
      <c r="E683" s="6" t="s">
        <v>75</v>
      </c>
      <c r="F683" s="6" t="s">
        <v>117</v>
      </c>
      <c r="G683" s="3">
        <v>1920206590</v>
      </c>
      <c r="H683" s="3">
        <v>119</v>
      </c>
      <c r="I683" s="3">
        <v>3055</v>
      </c>
    </row>
    <row r="684" spans="3:9" ht="32.25" thickBot="1" x14ac:dyDescent="0.25">
      <c r="C684" s="38" t="s">
        <v>13</v>
      </c>
      <c r="D684" s="27" t="s">
        <v>141</v>
      </c>
      <c r="E684" s="6" t="s">
        <v>75</v>
      </c>
      <c r="F684" s="6" t="s">
        <v>117</v>
      </c>
      <c r="G684" s="3">
        <v>1920206590</v>
      </c>
      <c r="H684" s="3">
        <v>244</v>
      </c>
      <c r="I684" s="3">
        <v>210</v>
      </c>
    </row>
    <row r="685" spans="3:9" ht="79.5" thickBot="1" x14ac:dyDescent="0.25">
      <c r="C685" s="230" t="s">
        <v>397</v>
      </c>
      <c r="D685" s="143" t="s">
        <v>141</v>
      </c>
      <c r="E685" s="119" t="s">
        <v>75</v>
      </c>
      <c r="F685" s="119" t="s">
        <v>117</v>
      </c>
      <c r="G685" s="128" t="s">
        <v>401</v>
      </c>
      <c r="H685" s="118"/>
      <c r="I685" s="118">
        <f>SUM(I686:I687)</f>
        <v>836.98900000000003</v>
      </c>
    </row>
    <row r="686" spans="3:9" ht="48" thickBot="1" x14ac:dyDescent="0.25">
      <c r="C686" s="38" t="s">
        <v>230</v>
      </c>
      <c r="D686" s="27" t="s">
        <v>141</v>
      </c>
      <c r="E686" s="6" t="s">
        <v>75</v>
      </c>
      <c r="F686" s="6" t="s">
        <v>117</v>
      </c>
      <c r="G686" s="131" t="s">
        <v>401</v>
      </c>
      <c r="H686" s="3">
        <v>111</v>
      </c>
      <c r="I686" s="3">
        <v>642.84900000000005</v>
      </c>
    </row>
    <row r="687" spans="3:9" ht="63.75" thickBot="1" x14ac:dyDescent="0.25">
      <c r="C687" s="38" t="s">
        <v>10</v>
      </c>
      <c r="D687" s="27" t="s">
        <v>141</v>
      </c>
      <c r="E687" s="6" t="s">
        <v>75</v>
      </c>
      <c r="F687" s="6" t="s">
        <v>117</v>
      </c>
      <c r="G687" s="131" t="s">
        <v>401</v>
      </c>
      <c r="H687" s="3">
        <v>119</v>
      </c>
      <c r="I687" s="3">
        <v>194.14</v>
      </c>
    </row>
    <row r="688" spans="3:9" ht="48" thickBot="1" x14ac:dyDescent="0.3">
      <c r="C688" s="242" t="s">
        <v>418</v>
      </c>
      <c r="D688" s="143" t="s">
        <v>141</v>
      </c>
      <c r="E688" s="119" t="s">
        <v>75</v>
      </c>
      <c r="F688" s="119" t="s">
        <v>117</v>
      </c>
      <c r="G688" s="160" t="s">
        <v>428</v>
      </c>
      <c r="H688" s="118"/>
      <c r="I688" s="118">
        <f>SUM(I689:I690)</f>
        <v>100.39999999999999</v>
      </c>
    </row>
    <row r="689" spans="3:9" ht="48" thickBot="1" x14ac:dyDescent="0.25">
      <c r="C689" s="38" t="s">
        <v>230</v>
      </c>
      <c r="D689" s="27" t="s">
        <v>141</v>
      </c>
      <c r="E689" s="6" t="s">
        <v>75</v>
      </c>
      <c r="F689" s="6" t="s">
        <v>117</v>
      </c>
      <c r="G689" s="243" t="s">
        <v>453</v>
      </c>
      <c r="H689" s="3">
        <v>111</v>
      </c>
      <c r="I689" s="3">
        <v>77.099999999999994</v>
      </c>
    </row>
    <row r="690" spans="3:9" ht="63.75" thickBot="1" x14ac:dyDescent="0.25">
      <c r="C690" s="38" t="s">
        <v>10</v>
      </c>
      <c r="D690" s="27" t="s">
        <v>141</v>
      </c>
      <c r="E690" s="6" t="s">
        <v>75</v>
      </c>
      <c r="F690" s="6" t="s">
        <v>117</v>
      </c>
      <c r="G690" s="243" t="s">
        <v>453</v>
      </c>
      <c r="H690" s="3">
        <v>119</v>
      </c>
      <c r="I690" s="3">
        <v>23.3</v>
      </c>
    </row>
    <row r="691" spans="3:9" ht="79.5" thickBot="1" x14ac:dyDescent="0.25">
      <c r="C691" s="108" t="s">
        <v>399</v>
      </c>
      <c r="D691" s="231" t="s">
        <v>141</v>
      </c>
      <c r="E691" s="231" t="s">
        <v>75</v>
      </c>
      <c r="F691" s="231" t="s">
        <v>117</v>
      </c>
      <c r="G691" s="128" t="s">
        <v>400</v>
      </c>
      <c r="H691" s="232"/>
      <c r="I691" s="232">
        <v>807.33900000000006</v>
      </c>
    </row>
    <row r="692" spans="3:9" ht="32.25" thickBot="1" x14ac:dyDescent="0.25">
      <c r="C692" s="38" t="s">
        <v>13</v>
      </c>
      <c r="D692" s="27" t="s">
        <v>141</v>
      </c>
      <c r="E692" s="6" t="s">
        <v>75</v>
      </c>
      <c r="F692" s="6" t="s">
        <v>117</v>
      </c>
      <c r="G692" s="131" t="s">
        <v>400</v>
      </c>
      <c r="H692" s="3">
        <v>244</v>
      </c>
      <c r="I692" s="233">
        <v>807.33900000000006</v>
      </c>
    </row>
    <row r="693" spans="3:9" ht="16.5" thickBot="1" x14ac:dyDescent="0.25">
      <c r="C693" s="275" t="s">
        <v>480</v>
      </c>
      <c r="D693" s="143" t="s">
        <v>141</v>
      </c>
      <c r="E693" s="119" t="s">
        <v>75</v>
      </c>
      <c r="F693" s="119" t="s">
        <v>117</v>
      </c>
      <c r="G693" s="128">
        <v>9990020680</v>
      </c>
      <c r="H693" s="118"/>
      <c r="I693" s="247">
        <f>SUM(I694:I695)</f>
        <v>875</v>
      </c>
    </row>
    <row r="694" spans="3:9" ht="48" thickBot="1" x14ac:dyDescent="0.25">
      <c r="C694" s="38" t="s">
        <v>230</v>
      </c>
      <c r="D694" s="27" t="s">
        <v>141</v>
      </c>
      <c r="E694" s="6" t="s">
        <v>75</v>
      </c>
      <c r="F694" s="6" t="s">
        <v>117</v>
      </c>
      <c r="G694" s="131">
        <v>9990020680</v>
      </c>
      <c r="H694" s="3">
        <v>111</v>
      </c>
      <c r="I694" s="233">
        <v>672</v>
      </c>
    </row>
    <row r="695" spans="3:9" ht="63.75" thickBot="1" x14ac:dyDescent="0.25">
      <c r="C695" s="38" t="s">
        <v>10</v>
      </c>
      <c r="D695" s="27" t="s">
        <v>141</v>
      </c>
      <c r="E695" s="6" t="s">
        <v>75</v>
      </c>
      <c r="F695" s="6" t="s">
        <v>117</v>
      </c>
      <c r="G695" s="131">
        <v>9990020680</v>
      </c>
      <c r="H695" s="3">
        <v>119</v>
      </c>
      <c r="I695" s="233">
        <v>203</v>
      </c>
    </row>
    <row r="696" spans="3:9" ht="16.5" thickBot="1" x14ac:dyDescent="0.25">
      <c r="C696" s="84" t="s">
        <v>142</v>
      </c>
      <c r="D696" s="82" t="s">
        <v>143</v>
      </c>
      <c r="E696" s="82" t="s">
        <v>75</v>
      </c>
      <c r="F696" s="82" t="s">
        <v>117</v>
      </c>
      <c r="G696" s="82"/>
      <c r="H696" s="82"/>
      <c r="I696" s="83">
        <f>SUM(I707+I703+I697+I710+I712)</f>
        <v>12365.431</v>
      </c>
    </row>
    <row r="697" spans="3:9" ht="16.5" thickBot="1" x14ac:dyDescent="0.25">
      <c r="C697" s="30"/>
      <c r="D697" s="25" t="s">
        <v>143</v>
      </c>
      <c r="E697" s="14" t="s">
        <v>75</v>
      </c>
      <c r="F697" s="14" t="s">
        <v>117</v>
      </c>
      <c r="G697" s="31">
        <v>1920202590</v>
      </c>
      <c r="H697" s="26"/>
      <c r="I697" s="48">
        <f>SUM(I698:I702)</f>
        <v>1543.6</v>
      </c>
    </row>
    <row r="698" spans="3:9" ht="48" thickBot="1" x14ac:dyDescent="0.25">
      <c r="C698" s="5" t="s">
        <v>56</v>
      </c>
      <c r="D698" s="27" t="s">
        <v>143</v>
      </c>
      <c r="E698" s="6" t="s">
        <v>75</v>
      </c>
      <c r="F698" s="6" t="s">
        <v>117</v>
      </c>
      <c r="G698" s="36">
        <v>1920202590</v>
      </c>
      <c r="H698" s="27" t="s">
        <v>80</v>
      </c>
      <c r="I698" s="85">
        <v>480</v>
      </c>
    </row>
    <row r="699" spans="3:9" ht="63.75" thickBot="1" x14ac:dyDescent="0.25">
      <c r="C699" s="38" t="s">
        <v>10</v>
      </c>
      <c r="D699" s="27" t="s">
        <v>143</v>
      </c>
      <c r="E699" s="6" t="s">
        <v>75</v>
      </c>
      <c r="F699" s="6" t="s">
        <v>117</v>
      </c>
      <c r="G699" s="36">
        <v>1920202590</v>
      </c>
      <c r="H699" s="27" t="s">
        <v>365</v>
      </c>
      <c r="I699" s="85">
        <v>145</v>
      </c>
    </row>
    <row r="700" spans="3:9" ht="32.25" thickBot="1" x14ac:dyDescent="0.25">
      <c r="C700" s="38" t="s">
        <v>13</v>
      </c>
      <c r="D700" s="27" t="s">
        <v>143</v>
      </c>
      <c r="E700" s="6" t="s">
        <v>75</v>
      </c>
      <c r="F700" s="6" t="s">
        <v>117</v>
      </c>
      <c r="G700" s="36">
        <v>1920202590</v>
      </c>
      <c r="H700" s="6" t="s">
        <v>121</v>
      </c>
      <c r="I700" s="3">
        <v>586.6</v>
      </c>
    </row>
    <row r="701" spans="3:9" ht="16.5" thickBot="1" x14ac:dyDescent="0.25">
      <c r="C701" s="38" t="s">
        <v>394</v>
      </c>
      <c r="D701" s="27" t="s">
        <v>143</v>
      </c>
      <c r="E701" s="6" t="s">
        <v>75</v>
      </c>
      <c r="F701" s="6" t="s">
        <v>117</v>
      </c>
      <c r="G701" s="36">
        <v>1920202590</v>
      </c>
      <c r="H701" s="6" t="s">
        <v>380</v>
      </c>
      <c r="I701" s="3">
        <v>200</v>
      </c>
    </row>
    <row r="702" spans="3:9" ht="16.5" thickBot="1" x14ac:dyDescent="0.25">
      <c r="C702" s="91" t="s">
        <v>48</v>
      </c>
      <c r="D702" s="27" t="s">
        <v>143</v>
      </c>
      <c r="E702" s="6" t="s">
        <v>75</v>
      </c>
      <c r="F702" s="6" t="s">
        <v>117</v>
      </c>
      <c r="G702" s="36">
        <v>1920202590</v>
      </c>
      <c r="H702" s="6" t="s">
        <v>120</v>
      </c>
      <c r="I702" s="3">
        <v>132</v>
      </c>
    </row>
    <row r="703" spans="3:9" ht="126.75" thickBot="1" x14ac:dyDescent="0.25">
      <c r="C703" s="93" t="s">
        <v>64</v>
      </c>
      <c r="D703" s="25" t="s">
        <v>143</v>
      </c>
      <c r="E703" s="7" t="s">
        <v>75</v>
      </c>
      <c r="F703" s="7" t="s">
        <v>117</v>
      </c>
      <c r="G703" s="4">
        <v>1920206590</v>
      </c>
      <c r="H703" s="2"/>
      <c r="I703" s="1">
        <f>SUM(I704:I706)</f>
        <v>9965</v>
      </c>
    </row>
    <row r="704" spans="3:9" ht="48" thickBot="1" x14ac:dyDescent="0.25">
      <c r="C704" s="5" t="s">
        <v>56</v>
      </c>
      <c r="D704" s="27" t="s">
        <v>143</v>
      </c>
      <c r="E704" s="6" t="s">
        <v>75</v>
      </c>
      <c r="F704" s="6" t="s">
        <v>117</v>
      </c>
      <c r="G704" s="3">
        <v>1920206590</v>
      </c>
      <c r="H704" s="3">
        <v>111</v>
      </c>
      <c r="I704" s="3">
        <v>7608</v>
      </c>
    </row>
    <row r="705" spans="3:9" ht="63.75" thickBot="1" x14ac:dyDescent="0.25">
      <c r="C705" s="38" t="s">
        <v>10</v>
      </c>
      <c r="D705" s="27" t="s">
        <v>143</v>
      </c>
      <c r="E705" s="6" t="s">
        <v>75</v>
      </c>
      <c r="F705" s="6" t="s">
        <v>117</v>
      </c>
      <c r="G705" s="3">
        <v>1920206590</v>
      </c>
      <c r="H705" s="3">
        <v>119</v>
      </c>
      <c r="I705" s="3">
        <v>2297</v>
      </c>
    </row>
    <row r="706" spans="3:9" ht="32.25" thickBot="1" x14ac:dyDescent="0.25">
      <c r="C706" s="38" t="s">
        <v>13</v>
      </c>
      <c r="D706" s="27" t="s">
        <v>143</v>
      </c>
      <c r="E706" s="6" t="s">
        <v>75</v>
      </c>
      <c r="F706" s="6" t="s">
        <v>117</v>
      </c>
      <c r="G706" s="3">
        <v>1920206590</v>
      </c>
      <c r="H706" s="3">
        <v>244</v>
      </c>
      <c r="I706" s="3">
        <v>60</v>
      </c>
    </row>
    <row r="707" spans="3:9" ht="79.5" thickBot="1" x14ac:dyDescent="0.25">
      <c r="C707" s="230" t="s">
        <v>397</v>
      </c>
      <c r="D707" s="143" t="s">
        <v>143</v>
      </c>
      <c r="E707" s="119" t="s">
        <v>75</v>
      </c>
      <c r="F707" s="119" t="s">
        <v>117</v>
      </c>
      <c r="G707" s="128" t="s">
        <v>401</v>
      </c>
      <c r="H707" s="118"/>
      <c r="I707" s="118">
        <f>SUM(I708:I709)</f>
        <v>532.62900000000002</v>
      </c>
    </row>
    <row r="708" spans="3:9" ht="48" thickBot="1" x14ac:dyDescent="0.25">
      <c r="C708" s="38" t="s">
        <v>230</v>
      </c>
      <c r="D708" s="27" t="s">
        <v>143</v>
      </c>
      <c r="E708" s="6" t="s">
        <v>75</v>
      </c>
      <c r="F708" s="6" t="s">
        <v>117</v>
      </c>
      <c r="G708" s="131" t="s">
        <v>401</v>
      </c>
      <c r="H708" s="3">
        <v>111</v>
      </c>
      <c r="I708" s="3">
        <v>409.08600000000001</v>
      </c>
    </row>
    <row r="709" spans="3:9" ht="63.75" thickBot="1" x14ac:dyDescent="0.25">
      <c r="C709" s="38" t="s">
        <v>10</v>
      </c>
      <c r="D709" s="27" t="s">
        <v>143</v>
      </c>
      <c r="E709" s="6" t="s">
        <v>75</v>
      </c>
      <c r="F709" s="6" t="s">
        <v>117</v>
      </c>
      <c r="G709" s="131" t="s">
        <v>401</v>
      </c>
      <c r="H709" s="3">
        <v>119</v>
      </c>
      <c r="I709" s="3">
        <v>123.54300000000001</v>
      </c>
    </row>
    <row r="710" spans="3:9" ht="79.5" thickBot="1" x14ac:dyDescent="0.25">
      <c r="C710" s="108" t="s">
        <v>399</v>
      </c>
      <c r="D710" s="231" t="s">
        <v>143</v>
      </c>
      <c r="E710" s="231" t="s">
        <v>75</v>
      </c>
      <c r="F710" s="231" t="s">
        <v>117</v>
      </c>
      <c r="G710" s="128" t="s">
        <v>400</v>
      </c>
      <c r="H710" s="232"/>
      <c r="I710" s="232">
        <v>242.202</v>
      </c>
    </row>
    <row r="711" spans="3:9" ht="32.25" thickBot="1" x14ac:dyDescent="0.25">
      <c r="C711" s="38" t="s">
        <v>13</v>
      </c>
      <c r="D711" s="27" t="s">
        <v>143</v>
      </c>
      <c r="E711" s="6" t="s">
        <v>75</v>
      </c>
      <c r="F711" s="6" t="s">
        <v>117</v>
      </c>
      <c r="G711" s="131" t="s">
        <v>400</v>
      </c>
      <c r="H711" s="3">
        <v>244</v>
      </c>
      <c r="I711" s="233">
        <v>242.202</v>
      </c>
    </row>
    <row r="712" spans="3:9" ht="16.5" thickBot="1" x14ac:dyDescent="0.25">
      <c r="C712" s="275" t="s">
        <v>480</v>
      </c>
      <c r="D712" s="143" t="s">
        <v>143</v>
      </c>
      <c r="E712" s="119" t="s">
        <v>75</v>
      </c>
      <c r="F712" s="119" t="s">
        <v>117</v>
      </c>
      <c r="G712" s="128">
        <v>9990020680</v>
      </c>
      <c r="H712" s="118"/>
      <c r="I712" s="247">
        <f>SUM(I713:I714)</f>
        <v>82</v>
      </c>
    </row>
    <row r="713" spans="3:9" ht="48" thickBot="1" x14ac:dyDescent="0.25">
      <c r="C713" s="38" t="s">
        <v>230</v>
      </c>
      <c r="D713" s="27" t="s">
        <v>143</v>
      </c>
      <c r="E713" s="6" t="s">
        <v>75</v>
      </c>
      <c r="F713" s="6" t="s">
        <v>117</v>
      </c>
      <c r="G713" s="131">
        <v>9990020680</v>
      </c>
      <c r="H713" s="3">
        <v>111</v>
      </c>
      <c r="I713" s="233">
        <v>63</v>
      </c>
    </row>
    <row r="714" spans="3:9" ht="63.75" thickBot="1" x14ac:dyDescent="0.25">
      <c r="C714" s="38" t="s">
        <v>10</v>
      </c>
      <c r="D714" s="27" t="s">
        <v>143</v>
      </c>
      <c r="E714" s="6" t="s">
        <v>75</v>
      </c>
      <c r="F714" s="6" t="s">
        <v>117</v>
      </c>
      <c r="G714" s="131">
        <v>9990020680</v>
      </c>
      <c r="H714" s="3">
        <v>119</v>
      </c>
      <c r="I714" s="233">
        <v>19</v>
      </c>
    </row>
    <row r="715" spans="3:9" ht="36" customHeight="1" thickBot="1" x14ac:dyDescent="0.25">
      <c r="C715" s="84" t="s">
        <v>144</v>
      </c>
      <c r="D715" s="82" t="s">
        <v>145</v>
      </c>
      <c r="E715" s="82" t="s">
        <v>75</v>
      </c>
      <c r="F715" s="82" t="s">
        <v>117</v>
      </c>
      <c r="G715" s="82"/>
      <c r="H715" s="82"/>
      <c r="I715" s="197">
        <f>SUM(I716+I722+I723+I727+I730+I733+I735+I742)</f>
        <v>27831.877</v>
      </c>
    </row>
    <row r="716" spans="3:9" ht="16.5" thickBot="1" x14ac:dyDescent="0.25">
      <c r="C716" s="30"/>
      <c r="D716" s="25" t="s">
        <v>145</v>
      </c>
      <c r="E716" s="14" t="s">
        <v>75</v>
      </c>
      <c r="F716" s="14" t="s">
        <v>117</v>
      </c>
      <c r="G716" s="31">
        <v>1920202590</v>
      </c>
      <c r="H716" s="26"/>
      <c r="I716" s="32">
        <f>SUM(I717:I721)</f>
        <v>3302.6</v>
      </c>
    </row>
    <row r="717" spans="3:9" ht="48" thickBot="1" x14ac:dyDescent="0.25">
      <c r="C717" s="5" t="s">
        <v>56</v>
      </c>
      <c r="D717" s="27" t="s">
        <v>145</v>
      </c>
      <c r="E717" s="6" t="s">
        <v>75</v>
      </c>
      <c r="F717" s="6" t="s">
        <v>117</v>
      </c>
      <c r="G717" s="36">
        <v>1920202590</v>
      </c>
      <c r="H717" s="27" t="s">
        <v>80</v>
      </c>
      <c r="I717" s="85">
        <v>1032</v>
      </c>
    </row>
    <row r="718" spans="3:9" ht="63.75" thickBot="1" x14ac:dyDescent="0.25">
      <c r="C718" s="38" t="s">
        <v>10</v>
      </c>
      <c r="D718" s="27" t="s">
        <v>145</v>
      </c>
      <c r="E718" s="6" t="s">
        <v>75</v>
      </c>
      <c r="F718" s="6" t="s">
        <v>117</v>
      </c>
      <c r="G718" s="36">
        <v>1920202590</v>
      </c>
      <c r="H718" s="27" t="s">
        <v>365</v>
      </c>
      <c r="I718" s="85">
        <v>312</v>
      </c>
    </row>
    <row r="719" spans="3:9" ht="32.25" thickBot="1" x14ac:dyDescent="0.25">
      <c r="C719" s="38" t="s">
        <v>13</v>
      </c>
      <c r="D719" s="27" t="s">
        <v>145</v>
      </c>
      <c r="E719" s="6" t="s">
        <v>75</v>
      </c>
      <c r="F719" s="6" t="s">
        <v>117</v>
      </c>
      <c r="G719" s="36">
        <v>1920202590</v>
      </c>
      <c r="H719" s="6" t="s">
        <v>121</v>
      </c>
      <c r="I719" s="3">
        <v>509.6</v>
      </c>
    </row>
    <row r="720" spans="3:9" ht="16.5" thickBot="1" x14ac:dyDescent="0.25">
      <c r="C720" s="38" t="s">
        <v>394</v>
      </c>
      <c r="D720" s="27" t="s">
        <v>145</v>
      </c>
      <c r="E720" s="6" t="s">
        <v>75</v>
      </c>
      <c r="F720" s="6" t="s">
        <v>117</v>
      </c>
      <c r="G720" s="36">
        <v>1920202590</v>
      </c>
      <c r="H720" s="6" t="s">
        <v>380</v>
      </c>
      <c r="I720" s="3">
        <v>1203</v>
      </c>
    </row>
    <row r="721" spans="3:9" ht="16.5" thickBot="1" x14ac:dyDescent="0.25">
      <c r="C721" s="91" t="s">
        <v>48</v>
      </c>
      <c r="D721" s="27" t="s">
        <v>145</v>
      </c>
      <c r="E721" s="6" t="s">
        <v>75</v>
      </c>
      <c r="F721" s="6" t="s">
        <v>117</v>
      </c>
      <c r="G721" s="36">
        <v>1920202590</v>
      </c>
      <c r="H721" s="6" t="s">
        <v>120</v>
      </c>
      <c r="I721" s="3">
        <v>246</v>
      </c>
    </row>
    <row r="722" spans="3:9" ht="48" thickBot="1" x14ac:dyDescent="0.25">
      <c r="C722" s="104" t="s">
        <v>377</v>
      </c>
      <c r="D722" s="231" t="s">
        <v>145</v>
      </c>
      <c r="E722" s="105" t="s">
        <v>75</v>
      </c>
      <c r="F722" s="105" t="s">
        <v>117</v>
      </c>
      <c r="G722" s="120" t="s">
        <v>474</v>
      </c>
      <c r="H722" s="105" t="s">
        <v>378</v>
      </c>
      <c r="I722" s="110">
        <v>149.88999999999999</v>
      </c>
    </row>
    <row r="723" spans="3:9" ht="126.75" thickBot="1" x14ac:dyDescent="0.25">
      <c r="C723" s="93" t="s">
        <v>64</v>
      </c>
      <c r="D723" s="25" t="s">
        <v>145</v>
      </c>
      <c r="E723" s="7" t="s">
        <v>75</v>
      </c>
      <c r="F723" s="7" t="s">
        <v>117</v>
      </c>
      <c r="G723" s="4">
        <v>1920206590</v>
      </c>
      <c r="H723" s="2"/>
      <c r="I723" s="1">
        <f>SUM(I724:I726)</f>
        <v>21293</v>
      </c>
    </row>
    <row r="724" spans="3:9" ht="48" thickBot="1" x14ac:dyDescent="0.25">
      <c r="C724" s="5" t="s">
        <v>56</v>
      </c>
      <c r="D724" s="27" t="s">
        <v>145</v>
      </c>
      <c r="E724" s="6" t="s">
        <v>75</v>
      </c>
      <c r="F724" s="6" t="s">
        <v>117</v>
      </c>
      <c r="G724" s="3">
        <v>1920206590</v>
      </c>
      <c r="H724" s="3">
        <v>111</v>
      </c>
      <c r="I724" s="3">
        <v>16104</v>
      </c>
    </row>
    <row r="725" spans="3:9" ht="63.75" thickBot="1" x14ac:dyDescent="0.25">
      <c r="C725" s="38" t="s">
        <v>10</v>
      </c>
      <c r="D725" s="27" t="s">
        <v>145</v>
      </c>
      <c r="E725" s="6" t="s">
        <v>75</v>
      </c>
      <c r="F725" s="6" t="s">
        <v>117</v>
      </c>
      <c r="G725" s="3">
        <v>1920206590</v>
      </c>
      <c r="H725" s="3">
        <v>119</v>
      </c>
      <c r="I725" s="3">
        <v>4863</v>
      </c>
    </row>
    <row r="726" spans="3:9" ht="32.25" thickBot="1" x14ac:dyDescent="0.25">
      <c r="C726" s="38" t="s">
        <v>13</v>
      </c>
      <c r="D726" s="27" t="s">
        <v>145</v>
      </c>
      <c r="E726" s="6" t="s">
        <v>75</v>
      </c>
      <c r="F726" s="6" t="s">
        <v>117</v>
      </c>
      <c r="G726" s="3">
        <v>1920206590</v>
      </c>
      <c r="H726" s="3">
        <v>244</v>
      </c>
      <c r="I726" s="3">
        <v>326</v>
      </c>
    </row>
    <row r="727" spans="3:9" ht="79.5" thickBot="1" x14ac:dyDescent="0.25">
      <c r="C727" s="230" t="s">
        <v>397</v>
      </c>
      <c r="D727" s="143" t="s">
        <v>145</v>
      </c>
      <c r="E727" s="119" t="s">
        <v>75</v>
      </c>
      <c r="F727" s="119" t="s">
        <v>117</v>
      </c>
      <c r="G727" s="128" t="s">
        <v>401</v>
      </c>
      <c r="H727" s="118"/>
      <c r="I727" s="118">
        <f>SUM(I728:I729)</f>
        <v>1217.4390000000001</v>
      </c>
    </row>
    <row r="728" spans="3:9" ht="48" thickBot="1" x14ac:dyDescent="0.25">
      <c r="C728" s="38" t="s">
        <v>230</v>
      </c>
      <c r="D728" s="27" t="s">
        <v>145</v>
      </c>
      <c r="E728" s="6" t="s">
        <v>75</v>
      </c>
      <c r="F728" s="6" t="s">
        <v>117</v>
      </c>
      <c r="G728" s="131" t="s">
        <v>401</v>
      </c>
      <c r="H728" s="3">
        <v>111</v>
      </c>
      <c r="I728" s="3">
        <v>935.053</v>
      </c>
    </row>
    <row r="729" spans="3:9" ht="63.75" thickBot="1" x14ac:dyDescent="0.25">
      <c r="C729" s="38" t="s">
        <v>10</v>
      </c>
      <c r="D729" s="27" t="s">
        <v>145</v>
      </c>
      <c r="E729" s="6" t="s">
        <v>75</v>
      </c>
      <c r="F729" s="6" t="s">
        <v>117</v>
      </c>
      <c r="G729" s="131" t="s">
        <v>401</v>
      </c>
      <c r="H729" s="3">
        <v>119</v>
      </c>
      <c r="I729" s="3">
        <v>282.38600000000002</v>
      </c>
    </row>
    <row r="730" spans="3:9" ht="48" thickBot="1" x14ac:dyDescent="0.3">
      <c r="C730" s="242" t="s">
        <v>418</v>
      </c>
      <c r="D730" s="143" t="s">
        <v>145</v>
      </c>
      <c r="E730" s="119" t="s">
        <v>75</v>
      </c>
      <c r="F730" s="119" t="s">
        <v>117</v>
      </c>
      <c r="G730" s="160" t="s">
        <v>428</v>
      </c>
      <c r="H730" s="118"/>
      <c r="I730" s="110">
        <f>SUM(I731:I732)</f>
        <v>100.39999999999999</v>
      </c>
    </row>
    <row r="731" spans="3:9" ht="48" thickBot="1" x14ac:dyDescent="0.25">
      <c r="C731" s="38" t="s">
        <v>230</v>
      </c>
      <c r="D731" s="27" t="s">
        <v>145</v>
      </c>
      <c r="E731" s="6" t="s">
        <v>75</v>
      </c>
      <c r="F731" s="6" t="s">
        <v>117</v>
      </c>
      <c r="G731" s="243" t="s">
        <v>453</v>
      </c>
      <c r="H731" s="3">
        <v>111</v>
      </c>
      <c r="I731" s="3">
        <v>77.099999999999994</v>
      </c>
    </row>
    <row r="732" spans="3:9" ht="63.75" thickBot="1" x14ac:dyDescent="0.25">
      <c r="C732" s="38" t="s">
        <v>10</v>
      </c>
      <c r="D732" s="27" t="s">
        <v>145</v>
      </c>
      <c r="E732" s="6" t="s">
        <v>75</v>
      </c>
      <c r="F732" s="6" t="s">
        <v>117</v>
      </c>
      <c r="G732" s="243" t="s">
        <v>453</v>
      </c>
      <c r="H732" s="3">
        <v>119</v>
      </c>
      <c r="I732" s="3">
        <v>23.3</v>
      </c>
    </row>
    <row r="733" spans="3:9" ht="79.5" thickBot="1" x14ac:dyDescent="0.25">
      <c r="C733" s="108" t="s">
        <v>399</v>
      </c>
      <c r="D733" s="231" t="s">
        <v>145</v>
      </c>
      <c r="E733" s="231" t="s">
        <v>75</v>
      </c>
      <c r="F733" s="231" t="s">
        <v>117</v>
      </c>
      <c r="G733" s="160" t="s">
        <v>400</v>
      </c>
      <c r="H733" s="232"/>
      <c r="I733" s="232">
        <v>1274.184</v>
      </c>
    </row>
    <row r="734" spans="3:9" ht="32.25" thickBot="1" x14ac:dyDescent="0.25">
      <c r="C734" s="38" t="s">
        <v>13</v>
      </c>
      <c r="D734" s="27" t="s">
        <v>145</v>
      </c>
      <c r="E734" s="6" t="s">
        <v>75</v>
      </c>
      <c r="F734" s="6" t="s">
        <v>117</v>
      </c>
      <c r="G734" s="131" t="s">
        <v>400</v>
      </c>
      <c r="H734" s="3">
        <v>244</v>
      </c>
      <c r="I734" s="233">
        <v>1274.184</v>
      </c>
    </row>
    <row r="735" spans="3:9" ht="32.25" thickBot="1" x14ac:dyDescent="0.25">
      <c r="C735" s="108" t="s">
        <v>26</v>
      </c>
      <c r="D735" s="231" t="s">
        <v>145</v>
      </c>
      <c r="E735" s="105" t="s">
        <v>75</v>
      </c>
      <c r="F735" s="105" t="s">
        <v>75</v>
      </c>
      <c r="G735" s="160"/>
      <c r="H735" s="110"/>
      <c r="I735" s="232">
        <f>SUM(I739:I741)</f>
        <v>327.36400000000003</v>
      </c>
    </row>
    <row r="736" spans="3:9" ht="48" thickBot="1" x14ac:dyDescent="0.25">
      <c r="C736" s="13" t="s">
        <v>415</v>
      </c>
      <c r="D736" s="27" t="s">
        <v>145</v>
      </c>
      <c r="E736" s="6" t="s">
        <v>75</v>
      </c>
      <c r="F736" s="6" t="s">
        <v>75</v>
      </c>
      <c r="G736" s="131">
        <v>19</v>
      </c>
      <c r="H736" s="3"/>
      <c r="I736" s="233">
        <f>SUM(I739:I741)</f>
        <v>327.36400000000003</v>
      </c>
    </row>
    <row r="737" spans="3:9" ht="32.25" thickBot="1" x14ac:dyDescent="0.25">
      <c r="C737" s="47" t="s">
        <v>416</v>
      </c>
      <c r="D737" s="27" t="s">
        <v>145</v>
      </c>
      <c r="E737" s="6" t="s">
        <v>75</v>
      </c>
      <c r="F737" s="6" t="s">
        <v>75</v>
      </c>
      <c r="G737" s="131" t="s">
        <v>417</v>
      </c>
      <c r="H737" s="3"/>
      <c r="I737" s="233">
        <f>SUM(I739:I741)</f>
        <v>327.36400000000003</v>
      </c>
    </row>
    <row r="738" spans="3:9" ht="32.25" thickBot="1" x14ac:dyDescent="0.25">
      <c r="C738" s="241" t="s">
        <v>229</v>
      </c>
      <c r="D738" s="27" t="s">
        <v>145</v>
      </c>
      <c r="E738" s="6" t="s">
        <v>75</v>
      </c>
      <c r="F738" s="6" t="s">
        <v>75</v>
      </c>
      <c r="G738" s="19">
        <v>1971099980</v>
      </c>
      <c r="H738" s="3"/>
      <c r="I738" s="233">
        <f>SUM(I739:I741)</f>
        <v>327.36400000000003</v>
      </c>
    </row>
    <row r="739" spans="3:9" ht="48" thickBot="1" x14ac:dyDescent="0.25">
      <c r="C739" s="38" t="s">
        <v>230</v>
      </c>
      <c r="D739" s="27" t="s">
        <v>145</v>
      </c>
      <c r="E739" s="6" t="s">
        <v>75</v>
      </c>
      <c r="F739" s="6" t="s">
        <v>75</v>
      </c>
      <c r="G739" s="19">
        <v>1971099980</v>
      </c>
      <c r="H739" s="3">
        <v>111</v>
      </c>
      <c r="I739" s="233">
        <v>150</v>
      </c>
    </row>
    <row r="740" spans="3:9" ht="63.75" thickBot="1" x14ac:dyDescent="0.25">
      <c r="C740" s="38" t="s">
        <v>10</v>
      </c>
      <c r="D740" s="27" t="s">
        <v>145</v>
      </c>
      <c r="E740" s="6" t="s">
        <v>75</v>
      </c>
      <c r="F740" s="6" t="s">
        <v>75</v>
      </c>
      <c r="G740" s="19">
        <v>1971099980</v>
      </c>
      <c r="H740" s="3">
        <v>119</v>
      </c>
      <c r="I740" s="233">
        <v>45</v>
      </c>
    </row>
    <row r="741" spans="3:9" ht="32.25" thickBot="1" x14ac:dyDescent="0.25">
      <c r="C741" s="38" t="s">
        <v>13</v>
      </c>
      <c r="D741" s="27" t="s">
        <v>145</v>
      </c>
      <c r="E741" s="6" t="s">
        <v>75</v>
      </c>
      <c r="F741" s="6" t="s">
        <v>75</v>
      </c>
      <c r="G741" s="19">
        <v>1971099980</v>
      </c>
      <c r="H741" s="3">
        <v>244</v>
      </c>
      <c r="I741" s="233">
        <v>132.364</v>
      </c>
    </row>
    <row r="742" spans="3:9" ht="16.5" thickBot="1" x14ac:dyDescent="0.25">
      <c r="C742" s="275" t="s">
        <v>480</v>
      </c>
      <c r="D742" s="143" t="s">
        <v>145</v>
      </c>
      <c r="E742" s="119" t="s">
        <v>75</v>
      </c>
      <c r="F742" s="119" t="s">
        <v>117</v>
      </c>
      <c r="G742" s="128">
        <v>9990020680</v>
      </c>
      <c r="H742" s="118"/>
      <c r="I742" s="247">
        <f>SUM(I743:I744)</f>
        <v>167</v>
      </c>
    </row>
    <row r="743" spans="3:9" ht="48" thickBot="1" x14ac:dyDescent="0.25">
      <c r="C743" s="38" t="s">
        <v>230</v>
      </c>
      <c r="D743" s="27" t="s">
        <v>145</v>
      </c>
      <c r="E743" s="6" t="s">
        <v>75</v>
      </c>
      <c r="F743" s="6" t="s">
        <v>117</v>
      </c>
      <c r="G743" s="131">
        <v>9990020680</v>
      </c>
      <c r="H743" s="3">
        <v>111</v>
      </c>
      <c r="I743" s="233">
        <v>128</v>
      </c>
    </row>
    <row r="744" spans="3:9" ht="63.75" thickBot="1" x14ac:dyDescent="0.25">
      <c r="C744" s="38" t="s">
        <v>10</v>
      </c>
      <c r="D744" s="27" t="s">
        <v>145</v>
      </c>
      <c r="E744" s="6" t="s">
        <v>75</v>
      </c>
      <c r="F744" s="6" t="s">
        <v>117</v>
      </c>
      <c r="G744" s="131">
        <v>9990020680</v>
      </c>
      <c r="H744" s="3">
        <v>119</v>
      </c>
      <c r="I744" s="233">
        <v>39</v>
      </c>
    </row>
    <row r="745" spans="3:9" ht="16.5" thickBot="1" x14ac:dyDescent="0.25">
      <c r="C745" s="84" t="s">
        <v>146</v>
      </c>
      <c r="D745" s="82" t="s">
        <v>147</v>
      </c>
      <c r="E745" s="82" t="s">
        <v>75</v>
      </c>
      <c r="F745" s="82" t="s">
        <v>117</v>
      </c>
      <c r="G745" s="82"/>
      <c r="H745" s="82"/>
      <c r="I745" s="83">
        <f>SUM(I759+I752+I746+I756+I761)</f>
        <v>15482.124</v>
      </c>
    </row>
    <row r="746" spans="3:9" ht="16.5" thickBot="1" x14ac:dyDescent="0.25">
      <c r="C746" s="30"/>
      <c r="D746" s="25" t="s">
        <v>147</v>
      </c>
      <c r="E746" s="14" t="s">
        <v>75</v>
      </c>
      <c r="F746" s="14" t="s">
        <v>117</v>
      </c>
      <c r="G746" s="31">
        <v>1920202590</v>
      </c>
      <c r="H746" s="26"/>
      <c r="I746" s="48">
        <f>SUM(I747:I751)</f>
        <v>1634.6</v>
      </c>
    </row>
    <row r="747" spans="3:9" ht="48" thickBot="1" x14ac:dyDescent="0.25">
      <c r="C747" s="5" t="s">
        <v>56</v>
      </c>
      <c r="D747" s="27" t="s">
        <v>147</v>
      </c>
      <c r="E747" s="6" t="s">
        <v>75</v>
      </c>
      <c r="F747" s="6" t="s">
        <v>117</v>
      </c>
      <c r="G747" s="36">
        <v>1920202590</v>
      </c>
      <c r="H747" s="27" t="s">
        <v>80</v>
      </c>
      <c r="I747" s="85">
        <v>480</v>
      </c>
    </row>
    <row r="748" spans="3:9" ht="63.75" thickBot="1" x14ac:dyDescent="0.25">
      <c r="C748" s="38" t="s">
        <v>10</v>
      </c>
      <c r="D748" s="27" t="s">
        <v>147</v>
      </c>
      <c r="E748" s="6" t="s">
        <v>75</v>
      </c>
      <c r="F748" s="6" t="s">
        <v>117</v>
      </c>
      <c r="G748" s="36">
        <v>1920202590</v>
      </c>
      <c r="H748" s="27" t="s">
        <v>365</v>
      </c>
      <c r="I748" s="85">
        <v>145</v>
      </c>
    </row>
    <row r="749" spans="3:9" ht="32.25" thickBot="1" x14ac:dyDescent="0.25">
      <c r="C749" s="38" t="s">
        <v>13</v>
      </c>
      <c r="D749" s="27" t="s">
        <v>147</v>
      </c>
      <c r="E749" s="6" t="s">
        <v>75</v>
      </c>
      <c r="F749" s="6" t="s">
        <v>117</v>
      </c>
      <c r="G749" s="36">
        <v>1920202590</v>
      </c>
      <c r="H749" s="6" t="s">
        <v>121</v>
      </c>
      <c r="I749" s="3">
        <v>661.6</v>
      </c>
    </row>
    <row r="750" spans="3:9" ht="16.5" thickBot="1" x14ac:dyDescent="0.25">
      <c r="C750" s="38" t="s">
        <v>394</v>
      </c>
      <c r="D750" s="27" t="s">
        <v>147</v>
      </c>
      <c r="E750" s="6" t="s">
        <v>75</v>
      </c>
      <c r="F750" s="6" t="s">
        <v>117</v>
      </c>
      <c r="G750" s="36">
        <v>1920202590</v>
      </c>
      <c r="H750" s="6" t="s">
        <v>380</v>
      </c>
      <c r="I750" s="3">
        <v>310</v>
      </c>
    </row>
    <row r="751" spans="3:9" ht="16.5" thickBot="1" x14ac:dyDescent="0.25">
      <c r="C751" s="91" t="s">
        <v>48</v>
      </c>
      <c r="D751" s="27" t="s">
        <v>147</v>
      </c>
      <c r="E751" s="6" t="s">
        <v>75</v>
      </c>
      <c r="F751" s="6" t="s">
        <v>117</v>
      </c>
      <c r="G751" s="36">
        <v>1920202590</v>
      </c>
      <c r="H751" s="6" t="s">
        <v>120</v>
      </c>
      <c r="I751" s="3">
        <v>38</v>
      </c>
    </row>
    <row r="752" spans="3:9" ht="126.75" thickBot="1" x14ac:dyDescent="0.25">
      <c r="C752" s="93" t="s">
        <v>64</v>
      </c>
      <c r="D752" s="25" t="s">
        <v>147</v>
      </c>
      <c r="E752" s="7" t="s">
        <v>75</v>
      </c>
      <c r="F752" s="7" t="s">
        <v>117</v>
      </c>
      <c r="G752" s="4">
        <v>1920206590</v>
      </c>
      <c r="H752" s="2"/>
      <c r="I752" s="1">
        <f>SUM(I753:I755)</f>
        <v>12550</v>
      </c>
    </row>
    <row r="753" spans="3:9" ht="48" thickBot="1" x14ac:dyDescent="0.25">
      <c r="C753" s="5" t="s">
        <v>56</v>
      </c>
      <c r="D753" s="27" t="s">
        <v>147</v>
      </c>
      <c r="E753" s="6" t="s">
        <v>75</v>
      </c>
      <c r="F753" s="6" t="s">
        <v>117</v>
      </c>
      <c r="G753" s="3">
        <v>1920206590</v>
      </c>
      <c r="H753" s="3">
        <v>111</v>
      </c>
      <c r="I753" s="3">
        <v>9552</v>
      </c>
    </row>
    <row r="754" spans="3:9" ht="63.75" thickBot="1" x14ac:dyDescent="0.25">
      <c r="C754" s="38" t="s">
        <v>10</v>
      </c>
      <c r="D754" s="27" t="s">
        <v>147</v>
      </c>
      <c r="E754" s="6" t="s">
        <v>75</v>
      </c>
      <c r="F754" s="6" t="s">
        <v>117</v>
      </c>
      <c r="G754" s="3">
        <v>1920206590</v>
      </c>
      <c r="H754" s="3">
        <v>119</v>
      </c>
      <c r="I754" s="3">
        <v>2884</v>
      </c>
    </row>
    <row r="755" spans="3:9" ht="32.25" thickBot="1" x14ac:dyDescent="0.25">
      <c r="C755" s="38" t="s">
        <v>13</v>
      </c>
      <c r="D755" s="27" t="s">
        <v>147</v>
      </c>
      <c r="E755" s="6" t="s">
        <v>75</v>
      </c>
      <c r="F755" s="6" t="s">
        <v>117</v>
      </c>
      <c r="G755" s="3">
        <v>1920206590</v>
      </c>
      <c r="H755" s="3">
        <v>244</v>
      </c>
      <c r="I755" s="3">
        <v>114</v>
      </c>
    </row>
    <row r="756" spans="3:9" ht="79.5" thickBot="1" x14ac:dyDescent="0.25">
      <c r="C756" s="230" t="s">
        <v>397</v>
      </c>
      <c r="D756" s="143" t="s">
        <v>147</v>
      </c>
      <c r="E756" s="119" t="s">
        <v>75</v>
      </c>
      <c r="F756" s="119" t="s">
        <v>117</v>
      </c>
      <c r="G756" s="128" t="s">
        <v>401</v>
      </c>
      <c r="H756" s="118"/>
      <c r="I756" s="118">
        <f>SUM(I757:I758)</f>
        <v>760.899</v>
      </c>
    </row>
    <row r="757" spans="3:9" ht="48" thickBot="1" x14ac:dyDescent="0.25">
      <c r="C757" s="38" t="s">
        <v>230</v>
      </c>
      <c r="D757" s="27" t="s">
        <v>147</v>
      </c>
      <c r="E757" s="6" t="s">
        <v>75</v>
      </c>
      <c r="F757" s="6" t="s">
        <v>117</v>
      </c>
      <c r="G757" s="131" t="s">
        <v>401</v>
      </c>
      <c r="H757" s="3">
        <v>111</v>
      </c>
      <c r="I757" s="3">
        <v>584.40800000000002</v>
      </c>
    </row>
    <row r="758" spans="3:9" ht="63.75" thickBot="1" x14ac:dyDescent="0.25">
      <c r="C758" s="38" t="s">
        <v>10</v>
      </c>
      <c r="D758" s="27" t="s">
        <v>147</v>
      </c>
      <c r="E758" s="6" t="s">
        <v>75</v>
      </c>
      <c r="F758" s="6" t="s">
        <v>117</v>
      </c>
      <c r="G758" s="131" t="s">
        <v>401</v>
      </c>
      <c r="H758" s="3">
        <v>119</v>
      </c>
      <c r="I758" s="3">
        <v>176.49100000000001</v>
      </c>
    </row>
    <row r="759" spans="3:9" ht="79.5" thickBot="1" x14ac:dyDescent="0.25">
      <c r="C759" s="108" t="s">
        <v>399</v>
      </c>
      <c r="D759" s="231" t="s">
        <v>147</v>
      </c>
      <c r="E759" s="231" t="s">
        <v>75</v>
      </c>
      <c r="F759" s="231" t="s">
        <v>117</v>
      </c>
      <c r="G759" s="128" t="s">
        <v>400</v>
      </c>
      <c r="H759" s="232"/>
      <c r="I759" s="232">
        <v>429.625</v>
      </c>
    </row>
    <row r="760" spans="3:9" ht="32.25" thickBot="1" x14ac:dyDescent="0.25">
      <c r="C760" s="38" t="s">
        <v>13</v>
      </c>
      <c r="D760" s="27" t="s">
        <v>147</v>
      </c>
      <c r="E760" s="6" t="s">
        <v>75</v>
      </c>
      <c r="F760" s="6" t="s">
        <v>117</v>
      </c>
      <c r="G760" s="131" t="s">
        <v>400</v>
      </c>
      <c r="H760" s="3">
        <v>244</v>
      </c>
      <c r="I760" s="233">
        <v>429.625</v>
      </c>
    </row>
    <row r="761" spans="3:9" ht="16.5" thickBot="1" x14ac:dyDescent="0.25">
      <c r="C761" s="275" t="s">
        <v>480</v>
      </c>
      <c r="D761" s="143" t="s">
        <v>147</v>
      </c>
      <c r="E761" s="119" t="s">
        <v>75</v>
      </c>
      <c r="F761" s="119" t="s">
        <v>117</v>
      </c>
      <c r="G761" s="128">
        <v>9990020680</v>
      </c>
      <c r="H761" s="118"/>
      <c r="I761" s="247">
        <f>SUM(I762:I763)</f>
        <v>107</v>
      </c>
    </row>
    <row r="762" spans="3:9" ht="48" thickBot="1" x14ac:dyDescent="0.25">
      <c r="C762" s="38" t="s">
        <v>230</v>
      </c>
      <c r="D762" s="27" t="s">
        <v>147</v>
      </c>
      <c r="E762" s="6" t="s">
        <v>75</v>
      </c>
      <c r="F762" s="6" t="s">
        <v>117</v>
      </c>
      <c r="G762" s="131">
        <v>9990020680</v>
      </c>
      <c r="H762" s="3">
        <v>111</v>
      </c>
      <c r="I762" s="233">
        <v>82</v>
      </c>
    </row>
    <row r="763" spans="3:9" ht="63.75" thickBot="1" x14ac:dyDescent="0.25">
      <c r="C763" s="38" t="s">
        <v>10</v>
      </c>
      <c r="D763" s="27" t="s">
        <v>147</v>
      </c>
      <c r="E763" s="6" t="s">
        <v>75</v>
      </c>
      <c r="F763" s="6" t="s">
        <v>117</v>
      </c>
      <c r="G763" s="131">
        <v>9990020680</v>
      </c>
      <c r="H763" s="3">
        <v>119</v>
      </c>
      <c r="I763" s="233">
        <v>25</v>
      </c>
    </row>
    <row r="764" spans="3:9" ht="51.75" customHeight="1" thickBot="1" x14ac:dyDescent="0.25">
      <c r="C764" s="84" t="s">
        <v>148</v>
      </c>
      <c r="D764" s="82" t="s">
        <v>149</v>
      </c>
      <c r="E764" s="82" t="s">
        <v>75</v>
      </c>
      <c r="F764" s="82" t="s">
        <v>117</v>
      </c>
      <c r="G764" s="82"/>
      <c r="H764" s="82"/>
      <c r="I764" s="197">
        <f>SUM(I765+I771+I772+I776+I779+I781)</f>
        <v>15044.321</v>
      </c>
    </row>
    <row r="765" spans="3:9" ht="16.5" thickBot="1" x14ac:dyDescent="0.25">
      <c r="C765" s="5"/>
      <c r="D765" s="25" t="s">
        <v>149</v>
      </c>
      <c r="E765" s="14" t="s">
        <v>75</v>
      </c>
      <c r="F765" s="14" t="s">
        <v>117</v>
      </c>
      <c r="G765" s="31">
        <v>1920202590</v>
      </c>
      <c r="H765" s="26"/>
      <c r="I765" s="193">
        <f>SUM(I766:I770)</f>
        <v>1012.6</v>
      </c>
    </row>
    <row r="766" spans="3:9" ht="48" thickBot="1" x14ac:dyDescent="0.25">
      <c r="C766" s="5" t="s">
        <v>56</v>
      </c>
      <c r="D766" s="27" t="s">
        <v>149</v>
      </c>
      <c r="E766" s="6" t="s">
        <v>75</v>
      </c>
      <c r="F766" s="6" t="s">
        <v>117</v>
      </c>
      <c r="G766" s="36">
        <v>1920202590</v>
      </c>
      <c r="H766" s="27" t="s">
        <v>80</v>
      </c>
      <c r="I766" s="85">
        <v>300</v>
      </c>
    </row>
    <row r="767" spans="3:9" ht="63.75" thickBot="1" x14ac:dyDescent="0.25">
      <c r="C767" s="38" t="s">
        <v>10</v>
      </c>
      <c r="D767" s="27" t="s">
        <v>149</v>
      </c>
      <c r="E767" s="6" t="s">
        <v>75</v>
      </c>
      <c r="F767" s="6" t="s">
        <v>117</v>
      </c>
      <c r="G767" s="36">
        <v>1920202590</v>
      </c>
      <c r="H767" s="27" t="s">
        <v>365</v>
      </c>
      <c r="I767" s="85">
        <v>91</v>
      </c>
    </row>
    <row r="768" spans="3:9" ht="32.25" thickBot="1" x14ac:dyDescent="0.25">
      <c r="C768" s="38" t="s">
        <v>13</v>
      </c>
      <c r="D768" s="27" t="s">
        <v>149</v>
      </c>
      <c r="E768" s="6" t="s">
        <v>75</v>
      </c>
      <c r="F768" s="6" t="s">
        <v>117</v>
      </c>
      <c r="G768" s="36">
        <v>1920202590</v>
      </c>
      <c r="H768" s="6" t="s">
        <v>121</v>
      </c>
      <c r="I768" s="3">
        <v>350.6</v>
      </c>
    </row>
    <row r="769" spans="3:9" ht="16.5" thickBot="1" x14ac:dyDescent="0.25">
      <c r="C769" s="38" t="s">
        <v>394</v>
      </c>
      <c r="D769" s="27" t="s">
        <v>149</v>
      </c>
      <c r="E769" s="6" t="s">
        <v>75</v>
      </c>
      <c r="F769" s="6" t="s">
        <v>117</v>
      </c>
      <c r="G769" s="36">
        <v>1920202590</v>
      </c>
      <c r="H769" s="6" t="s">
        <v>380</v>
      </c>
      <c r="I769" s="3">
        <v>210</v>
      </c>
    </row>
    <row r="770" spans="3:9" ht="16.5" thickBot="1" x14ac:dyDescent="0.25">
      <c r="C770" s="91" t="s">
        <v>48</v>
      </c>
      <c r="D770" s="27" t="s">
        <v>149</v>
      </c>
      <c r="E770" s="6" t="s">
        <v>75</v>
      </c>
      <c r="F770" s="6" t="s">
        <v>117</v>
      </c>
      <c r="G770" s="36">
        <v>1920202590</v>
      </c>
      <c r="H770" s="6" t="s">
        <v>120</v>
      </c>
      <c r="I770" s="3">
        <v>61</v>
      </c>
    </row>
    <row r="771" spans="3:9" ht="48" thickBot="1" x14ac:dyDescent="0.25">
      <c r="C771" s="104" t="s">
        <v>377</v>
      </c>
      <c r="D771" s="231" t="s">
        <v>149</v>
      </c>
      <c r="E771" s="105" t="s">
        <v>75</v>
      </c>
      <c r="F771" s="105" t="s">
        <v>117</v>
      </c>
      <c r="G771" s="120" t="s">
        <v>474</v>
      </c>
      <c r="H771" s="105" t="s">
        <v>378</v>
      </c>
      <c r="I771" s="110">
        <v>59.956000000000003</v>
      </c>
    </row>
    <row r="772" spans="3:9" ht="126.75" thickBot="1" x14ac:dyDescent="0.25">
      <c r="C772" s="93" t="s">
        <v>64</v>
      </c>
      <c r="D772" s="25" t="s">
        <v>149</v>
      </c>
      <c r="E772" s="7" t="s">
        <v>75</v>
      </c>
      <c r="F772" s="7" t="s">
        <v>117</v>
      </c>
      <c r="G772" s="4">
        <v>1920206590</v>
      </c>
      <c r="H772" s="2"/>
      <c r="I772" s="1">
        <f>SUM(I773:I775)</f>
        <v>12651</v>
      </c>
    </row>
    <row r="773" spans="3:9" ht="48" thickBot="1" x14ac:dyDescent="0.25">
      <c r="C773" s="5" t="s">
        <v>56</v>
      </c>
      <c r="D773" s="27" t="s">
        <v>149</v>
      </c>
      <c r="E773" s="6" t="s">
        <v>75</v>
      </c>
      <c r="F773" s="6" t="s">
        <v>117</v>
      </c>
      <c r="G773" s="3">
        <v>1920206590</v>
      </c>
      <c r="H773" s="3">
        <v>111</v>
      </c>
      <c r="I773" s="3">
        <v>9636</v>
      </c>
    </row>
    <row r="774" spans="3:9" ht="63.75" thickBot="1" x14ac:dyDescent="0.25">
      <c r="C774" s="38" t="s">
        <v>10</v>
      </c>
      <c r="D774" s="27" t="s">
        <v>149</v>
      </c>
      <c r="E774" s="6" t="s">
        <v>75</v>
      </c>
      <c r="F774" s="6" t="s">
        <v>117</v>
      </c>
      <c r="G774" s="3">
        <v>1920206590</v>
      </c>
      <c r="H774" s="3">
        <v>119</v>
      </c>
      <c r="I774" s="3">
        <v>2910</v>
      </c>
    </row>
    <row r="775" spans="3:9" ht="32.25" thickBot="1" x14ac:dyDescent="0.25">
      <c r="C775" s="38" t="s">
        <v>13</v>
      </c>
      <c r="D775" s="27" t="s">
        <v>149</v>
      </c>
      <c r="E775" s="6" t="s">
        <v>75</v>
      </c>
      <c r="F775" s="6" t="s">
        <v>117</v>
      </c>
      <c r="G775" s="3">
        <v>1920206590</v>
      </c>
      <c r="H775" s="3">
        <v>244</v>
      </c>
      <c r="I775" s="3">
        <v>105</v>
      </c>
    </row>
    <row r="776" spans="3:9" ht="79.5" thickBot="1" x14ac:dyDescent="0.25">
      <c r="C776" s="230" t="s">
        <v>397</v>
      </c>
      <c r="D776" s="143" t="s">
        <v>149</v>
      </c>
      <c r="E776" s="119" t="s">
        <v>75</v>
      </c>
      <c r="F776" s="119" t="s">
        <v>117</v>
      </c>
      <c r="G776" s="128" t="s">
        <v>401</v>
      </c>
      <c r="H776" s="118"/>
      <c r="I776" s="118">
        <f>SUM(I777:I778)</f>
        <v>836.98900000000003</v>
      </c>
    </row>
    <row r="777" spans="3:9" ht="48" thickBot="1" x14ac:dyDescent="0.25">
      <c r="C777" s="38" t="s">
        <v>230</v>
      </c>
      <c r="D777" s="27" t="s">
        <v>149</v>
      </c>
      <c r="E777" s="6" t="s">
        <v>75</v>
      </c>
      <c r="F777" s="6" t="s">
        <v>117</v>
      </c>
      <c r="G777" s="131" t="s">
        <v>401</v>
      </c>
      <c r="H777" s="3">
        <v>111</v>
      </c>
      <c r="I777" s="3">
        <v>642.84900000000005</v>
      </c>
    </row>
    <row r="778" spans="3:9" ht="63.75" thickBot="1" x14ac:dyDescent="0.25">
      <c r="C778" s="38" t="s">
        <v>10</v>
      </c>
      <c r="D778" s="27" t="s">
        <v>149</v>
      </c>
      <c r="E778" s="6" t="s">
        <v>75</v>
      </c>
      <c r="F778" s="6" t="s">
        <v>117</v>
      </c>
      <c r="G778" s="131" t="s">
        <v>401</v>
      </c>
      <c r="H778" s="3">
        <v>119</v>
      </c>
      <c r="I778" s="3">
        <v>194.14</v>
      </c>
    </row>
    <row r="779" spans="3:9" ht="79.5" thickBot="1" x14ac:dyDescent="0.25">
      <c r="C779" s="108" t="s">
        <v>399</v>
      </c>
      <c r="D779" s="231" t="s">
        <v>149</v>
      </c>
      <c r="E779" s="231" t="s">
        <v>75</v>
      </c>
      <c r="F779" s="231" t="s">
        <v>117</v>
      </c>
      <c r="G779" s="128" t="s">
        <v>400</v>
      </c>
      <c r="H779" s="232"/>
      <c r="I779" s="232">
        <v>374.77600000000001</v>
      </c>
    </row>
    <row r="780" spans="3:9" ht="32.25" thickBot="1" x14ac:dyDescent="0.25">
      <c r="C780" s="38" t="s">
        <v>13</v>
      </c>
      <c r="D780" s="27" t="s">
        <v>149</v>
      </c>
      <c r="E780" s="6" t="s">
        <v>75</v>
      </c>
      <c r="F780" s="6" t="s">
        <v>117</v>
      </c>
      <c r="G780" s="131" t="s">
        <v>400</v>
      </c>
      <c r="H780" s="3">
        <v>244</v>
      </c>
      <c r="I780" s="233">
        <v>374.77600000000001</v>
      </c>
    </row>
    <row r="781" spans="3:9" ht="16.5" thickBot="1" x14ac:dyDescent="0.25">
      <c r="C781" s="275" t="s">
        <v>480</v>
      </c>
      <c r="D781" s="143" t="s">
        <v>149</v>
      </c>
      <c r="E781" s="119" t="s">
        <v>75</v>
      </c>
      <c r="F781" s="119" t="s">
        <v>117</v>
      </c>
      <c r="G781" s="128">
        <v>9990020680</v>
      </c>
      <c r="H781" s="118"/>
      <c r="I781" s="247">
        <f>SUM(I782:I783)</f>
        <v>109</v>
      </c>
    </row>
    <row r="782" spans="3:9" ht="48" thickBot="1" x14ac:dyDescent="0.25">
      <c r="C782" s="38" t="s">
        <v>230</v>
      </c>
      <c r="D782" s="27" t="s">
        <v>149</v>
      </c>
      <c r="E782" s="6" t="s">
        <v>75</v>
      </c>
      <c r="F782" s="6" t="s">
        <v>117</v>
      </c>
      <c r="G782" s="131">
        <v>9990020680</v>
      </c>
      <c r="H782" s="3">
        <v>111</v>
      </c>
      <c r="I782" s="233">
        <v>84</v>
      </c>
    </row>
    <row r="783" spans="3:9" ht="63.75" thickBot="1" x14ac:dyDescent="0.25">
      <c r="C783" s="38" t="s">
        <v>10</v>
      </c>
      <c r="D783" s="27" t="s">
        <v>149</v>
      </c>
      <c r="E783" s="6" t="s">
        <v>75</v>
      </c>
      <c r="F783" s="6" t="s">
        <v>117</v>
      </c>
      <c r="G783" s="131">
        <v>9990020680</v>
      </c>
      <c r="H783" s="3">
        <v>119</v>
      </c>
      <c r="I783" s="233">
        <v>25</v>
      </c>
    </row>
    <row r="784" spans="3:9" ht="25.5" customHeight="1" thickBot="1" x14ac:dyDescent="0.25">
      <c r="C784" s="84" t="s">
        <v>150</v>
      </c>
      <c r="D784" s="82" t="s">
        <v>151</v>
      </c>
      <c r="E784" s="82" t="s">
        <v>75</v>
      </c>
      <c r="F784" s="82" t="s">
        <v>117</v>
      </c>
      <c r="G784" s="82"/>
      <c r="H784" s="82"/>
      <c r="I784" s="197">
        <f>SUM(I785+I791+I792+I796+I799+I802+I804+I806)</f>
        <v>25408.247000000003</v>
      </c>
    </row>
    <row r="785" spans="3:9" ht="16.5" thickBot="1" x14ac:dyDescent="0.25">
      <c r="C785" s="30"/>
      <c r="D785" s="25" t="s">
        <v>151</v>
      </c>
      <c r="E785" s="14" t="s">
        <v>75</v>
      </c>
      <c r="F785" s="14" t="s">
        <v>117</v>
      </c>
      <c r="G785" s="31">
        <v>1920202590</v>
      </c>
      <c r="H785" s="26"/>
      <c r="I785" s="193">
        <f>SUM(I786:I790)</f>
        <v>2162.6</v>
      </c>
    </row>
    <row r="786" spans="3:9" ht="48" thickBot="1" x14ac:dyDescent="0.25">
      <c r="C786" s="5" t="s">
        <v>56</v>
      </c>
      <c r="D786" s="27" t="s">
        <v>151</v>
      </c>
      <c r="E786" s="6" t="s">
        <v>75</v>
      </c>
      <c r="F786" s="6" t="s">
        <v>117</v>
      </c>
      <c r="G786" s="36">
        <v>1920202590</v>
      </c>
      <c r="H786" s="27" t="s">
        <v>80</v>
      </c>
      <c r="I786" s="85">
        <v>744</v>
      </c>
    </row>
    <row r="787" spans="3:9" ht="63.75" thickBot="1" x14ac:dyDescent="0.25">
      <c r="C787" s="38" t="s">
        <v>10</v>
      </c>
      <c r="D787" s="27" t="s">
        <v>151</v>
      </c>
      <c r="E787" s="6" t="s">
        <v>75</v>
      </c>
      <c r="F787" s="6" t="s">
        <v>117</v>
      </c>
      <c r="G787" s="36">
        <v>1920202590</v>
      </c>
      <c r="H787" s="6" t="s">
        <v>365</v>
      </c>
      <c r="I787" s="85">
        <v>225</v>
      </c>
    </row>
    <row r="788" spans="3:9" ht="32.25" thickBot="1" x14ac:dyDescent="0.25">
      <c r="C788" s="38" t="s">
        <v>13</v>
      </c>
      <c r="D788" s="27" t="s">
        <v>151</v>
      </c>
      <c r="E788" s="6" t="s">
        <v>75</v>
      </c>
      <c r="F788" s="6" t="s">
        <v>117</v>
      </c>
      <c r="G788" s="36">
        <v>1920202590</v>
      </c>
      <c r="H788" s="6" t="s">
        <v>121</v>
      </c>
      <c r="I788" s="3">
        <v>877.6</v>
      </c>
    </row>
    <row r="789" spans="3:9" ht="16.5" thickBot="1" x14ac:dyDescent="0.25">
      <c r="C789" s="38" t="s">
        <v>394</v>
      </c>
      <c r="D789" s="27" t="s">
        <v>151</v>
      </c>
      <c r="E789" s="6" t="s">
        <v>75</v>
      </c>
      <c r="F789" s="6" t="s">
        <v>117</v>
      </c>
      <c r="G789" s="36">
        <v>1920202590</v>
      </c>
      <c r="H789" s="6" t="s">
        <v>380</v>
      </c>
      <c r="I789" s="3">
        <v>178</v>
      </c>
    </row>
    <row r="790" spans="3:9" ht="16.5" thickBot="1" x14ac:dyDescent="0.25">
      <c r="C790" s="91" t="s">
        <v>48</v>
      </c>
      <c r="D790" s="27" t="s">
        <v>151</v>
      </c>
      <c r="E790" s="6" t="s">
        <v>75</v>
      </c>
      <c r="F790" s="6" t="s">
        <v>117</v>
      </c>
      <c r="G790" s="36">
        <v>1920202590</v>
      </c>
      <c r="H790" s="6" t="s">
        <v>120</v>
      </c>
      <c r="I790" s="3">
        <v>138</v>
      </c>
    </row>
    <row r="791" spans="3:9" ht="48" thickBot="1" x14ac:dyDescent="0.25">
      <c r="C791" s="104" t="s">
        <v>377</v>
      </c>
      <c r="D791" s="231" t="s">
        <v>151</v>
      </c>
      <c r="E791" s="105" t="s">
        <v>75</v>
      </c>
      <c r="F791" s="105" t="s">
        <v>117</v>
      </c>
      <c r="G791" s="120" t="s">
        <v>474</v>
      </c>
      <c r="H791" s="105" t="s">
        <v>378</v>
      </c>
      <c r="I791" s="110">
        <v>89.933000000000007</v>
      </c>
    </row>
    <row r="792" spans="3:9" ht="126.75" thickBot="1" x14ac:dyDescent="0.25">
      <c r="C792" s="93" t="s">
        <v>64</v>
      </c>
      <c r="D792" s="25" t="s">
        <v>151</v>
      </c>
      <c r="E792" s="7" t="s">
        <v>75</v>
      </c>
      <c r="F792" s="7" t="s">
        <v>117</v>
      </c>
      <c r="G792" s="4">
        <v>1920206590</v>
      </c>
      <c r="H792" s="2"/>
      <c r="I792" s="1">
        <f>SUM(I793:I795)</f>
        <v>15571</v>
      </c>
    </row>
    <row r="793" spans="3:9" ht="48" thickBot="1" x14ac:dyDescent="0.25">
      <c r="C793" s="5" t="s">
        <v>56</v>
      </c>
      <c r="D793" s="27" t="s">
        <v>151</v>
      </c>
      <c r="E793" s="6" t="s">
        <v>75</v>
      </c>
      <c r="F793" s="6" t="s">
        <v>117</v>
      </c>
      <c r="G793" s="3">
        <v>1920206590</v>
      </c>
      <c r="H793" s="3">
        <v>111</v>
      </c>
      <c r="I793" s="3">
        <v>11772</v>
      </c>
    </row>
    <row r="794" spans="3:9" ht="63.75" thickBot="1" x14ac:dyDescent="0.25">
      <c r="C794" s="38" t="s">
        <v>10</v>
      </c>
      <c r="D794" s="27" t="s">
        <v>151</v>
      </c>
      <c r="E794" s="6" t="s">
        <v>75</v>
      </c>
      <c r="F794" s="6" t="s">
        <v>117</v>
      </c>
      <c r="G794" s="3">
        <v>1920206590</v>
      </c>
      <c r="H794" s="3">
        <v>119</v>
      </c>
      <c r="I794" s="3">
        <v>3555</v>
      </c>
    </row>
    <row r="795" spans="3:9" ht="32.25" thickBot="1" x14ac:dyDescent="0.25">
      <c r="C795" s="38" t="s">
        <v>13</v>
      </c>
      <c r="D795" s="27" t="s">
        <v>151</v>
      </c>
      <c r="E795" s="6" t="s">
        <v>75</v>
      </c>
      <c r="F795" s="6" t="s">
        <v>117</v>
      </c>
      <c r="G795" s="3">
        <v>1920206590</v>
      </c>
      <c r="H795" s="3">
        <v>244</v>
      </c>
      <c r="I795" s="3">
        <v>244</v>
      </c>
    </row>
    <row r="796" spans="3:9" ht="79.5" thickBot="1" x14ac:dyDescent="0.25">
      <c r="C796" s="230" t="s">
        <v>397</v>
      </c>
      <c r="D796" s="143" t="s">
        <v>151</v>
      </c>
      <c r="E796" s="119" t="s">
        <v>75</v>
      </c>
      <c r="F796" s="119" t="s">
        <v>117</v>
      </c>
      <c r="G796" s="128" t="s">
        <v>401</v>
      </c>
      <c r="H796" s="118"/>
      <c r="I796" s="118">
        <f>SUM(I797:I798)</f>
        <v>836.98900000000003</v>
      </c>
    </row>
    <row r="797" spans="3:9" ht="48" thickBot="1" x14ac:dyDescent="0.25">
      <c r="C797" s="38" t="s">
        <v>230</v>
      </c>
      <c r="D797" s="27" t="s">
        <v>151</v>
      </c>
      <c r="E797" s="6" t="s">
        <v>75</v>
      </c>
      <c r="F797" s="6" t="s">
        <v>117</v>
      </c>
      <c r="G797" s="131" t="s">
        <v>401</v>
      </c>
      <c r="H797" s="3">
        <v>111</v>
      </c>
      <c r="I797" s="3">
        <v>642.84900000000005</v>
      </c>
    </row>
    <row r="798" spans="3:9" ht="63.75" thickBot="1" x14ac:dyDescent="0.25">
      <c r="C798" s="38" t="s">
        <v>10</v>
      </c>
      <c r="D798" s="27" t="s">
        <v>151</v>
      </c>
      <c r="E798" s="6" t="s">
        <v>75</v>
      </c>
      <c r="F798" s="6" t="s">
        <v>117</v>
      </c>
      <c r="G798" s="131" t="s">
        <v>401</v>
      </c>
      <c r="H798" s="3">
        <v>119</v>
      </c>
      <c r="I798" s="3">
        <v>194.14</v>
      </c>
    </row>
    <row r="799" spans="3:9" ht="48" thickBot="1" x14ac:dyDescent="0.3">
      <c r="C799" s="242" t="s">
        <v>418</v>
      </c>
      <c r="D799" s="143" t="s">
        <v>151</v>
      </c>
      <c r="E799" s="119" t="s">
        <v>75</v>
      </c>
      <c r="F799" s="119" t="s">
        <v>117</v>
      </c>
      <c r="G799" s="160" t="s">
        <v>428</v>
      </c>
      <c r="H799" s="118"/>
      <c r="I799" s="118">
        <f>SUM(I800:I801)</f>
        <v>100.39999999999999</v>
      </c>
    </row>
    <row r="800" spans="3:9" ht="48" thickBot="1" x14ac:dyDescent="0.25">
      <c r="C800" s="38" t="s">
        <v>230</v>
      </c>
      <c r="D800" s="27" t="s">
        <v>151</v>
      </c>
      <c r="E800" s="6" t="s">
        <v>75</v>
      </c>
      <c r="F800" s="6" t="s">
        <v>117</v>
      </c>
      <c r="G800" s="243" t="s">
        <v>453</v>
      </c>
      <c r="H800" s="3">
        <v>111</v>
      </c>
      <c r="I800" s="3">
        <v>77.099999999999994</v>
      </c>
    </row>
    <row r="801" spans="3:9" ht="63.75" thickBot="1" x14ac:dyDescent="0.25">
      <c r="C801" s="38" t="s">
        <v>10</v>
      </c>
      <c r="D801" s="27" t="s">
        <v>151</v>
      </c>
      <c r="E801" s="6" t="s">
        <v>75</v>
      </c>
      <c r="F801" s="6" t="s">
        <v>117</v>
      </c>
      <c r="G801" s="243" t="s">
        <v>453</v>
      </c>
      <c r="H801" s="3">
        <v>119</v>
      </c>
      <c r="I801" s="3">
        <v>23.3</v>
      </c>
    </row>
    <row r="802" spans="3:9" ht="79.5" thickBot="1" x14ac:dyDescent="0.25">
      <c r="C802" s="108" t="s">
        <v>399</v>
      </c>
      <c r="D802" s="231" t="s">
        <v>151</v>
      </c>
      <c r="E802" s="231" t="s">
        <v>75</v>
      </c>
      <c r="F802" s="231" t="s">
        <v>117</v>
      </c>
      <c r="G802" s="128" t="s">
        <v>400</v>
      </c>
      <c r="H802" s="232"/>
      <c r="I802" s="232">
        <v>919.625</v>
      </c>
    </row>
    <row r="803" spans="3:9" ht="32.25" thickBot="1" x14ac:dyDescent="0.25">
      <c r="C803" s="38" t="s">
        <v>13</v>
      </c>
      <c r="D803" s="27" t="s">
        <v>151</v>
      </c>
      <c r="E803" s="6" t="s">
        <v>75</v>
      </c>
      <c r="F803" s="6" t="s">
        <v>117</v>
      </c>
      <c r="G803" s="131" t="s">
        <v>400</v>
      </c>
      <c r="H803" s="3">
        <v>244</v>
      </c>
      <c r="I803" s="233">
        <v>919.625</v>
      </c>
    </row>
    <row r="804" spans="3:9" ht="32.25" thickBot="1" x14ac:dyDescent="0.25">
      <c r="C804" s="244" t="s">
        <v>442</v>
      </c>
      <c r="D804" s="143" t="s">
        <v>151</v>
      </c>
      <c r="E804" s="119" t="s">
        <v>75</v>
      </c>
      <c r="F804" s="119" t="s">
        <v>117</v>
      </c>
      <c r="G804" s="128" t="s">
        <v>443</v>
      </c>
      <c r="H804" s="118"/>
      <c r="I804" s="247">
        <v>5610.7</v>
      </c>
    </row>
    <row r="805" spans="3:9" ht="32.25" thickBot="1" x14ac:dyDescent="0.25">
      <c r="C805" s="38" t="s">
        <v>13</v>
      </c>
      <c r="D805" s="27" t="s">
        <v>151</v>
      </c>
      <c r="E805" s="6" t="s">
        <v>75</v>
      </c>
      <c r="F805" s="6" t="s">
        <v>117</v>
      </c>
      <c r="G805" s="131" t="s">
        <v>443</v>
      </c>
      <c r="H805" s="3">
        <v>243</v>
      </c>
      <c r="I805" s="233">
        <v>5610.7</v>
      </c>
    </row>
    <row r="806" spans="3:9" ht="16.5" thickBot="1" x14ac:dyDescent="0.25">
      <c r="C806" s="275" t="s">
        <v>480</v>
      </c>
      <c r="D806" s="143" t="s">
        <v>151</v>
      </c>
      <c r="E806" s="119" t="s">
        <v>75</v>
      </c>
      <c r="F806" s="119" t="s">
        <v>117</v>
      </c>
      <c r="G806" s="128">
        <v>9990020680</v>
      </c>
      <c r="H806" s="118"/>
      <c r="I806" s="247">
        <f>SUM(I807:I808)</f>
        <v>117</v>
      </c>
    </row>
    <row r="807" spans="3:9" ht="48" thickBot="1" x14ac:dyDescent="0.25">
      <c r="C807" s="38" t="s">
        <v>230</v>
      </c>
      <c r="D807" s="27" t="s">
        <v>151</v>
      </c>
      <c r="E807" s="6" t="s">
        <v>75</v>
      </c>
      <c r="F807" s="6" t="s">
        <v>117</v>
      </c>
      <c r="G807" s="131">
        <v>9990020680</v>
      </c>
      <c r="H807" s="3">
        <v>111</v>
      </c>
      <c r="I807" s="233">
        <v>90</v>
      </c>
    </row>
    <row r="808" spans="3:9" ht="63.75" thickBot="1" x14ac:dyDescent="0.25">
      <c r="C808" s="38" t="s">
        <v>10</v>
      </c>
      <c r="D808" s="27" t="s">
        <v>151</v>
      </c>
      <c r="E808" s="6" t="s">
        <v>75</v>
      </c>
      <c r="F808" s="6" t="s">
        <v>117</v>
      </c>
      <c r="G808" s="131">
        <v>9990020680</v>
      </c>
      <c r="H808" s="3">
        <v>119</v>
      </c>
      <c r="I808" s="233">
        <v>27</v>
      </c>
    </row>
    <row r="809" spans="3:9" ht="16.5" thickBot="1" x14ac:dyDescent="0.25">
      <c r="C809" s="84" t="s">
        <v>152</v>
      </c>
      <c r="D809" s="82" t="s">
        <v>153</v>
      </c>
      <c r="E809" s="82" t="s">
        <v>75</v>
      </c>
      <c r="F809" s="82" t="s">
        <v>117</v>
      </c>
      <c r="G809" s="82"/>
      <c r="H809" s="82"/>
      <c r="I809" s="83">
        <f>SUM(I823+I816+I810+I820+I825)</f>
        <v>13631.628999999999</v>
      </c>
    </row>
    <row r="810" spans="3:9" ht="16.5" thickBot="1" x14ac:dyDescent="0.25">
      <c r="C810" s="30"/>
      <c r="D810" s="25" t="s">
        <v>153</v>
      </c>
      <c r="E810" s="14" t="s">
        <v>75</v>
      </c>
      <c r="F810" s="14" t="s">
        <v>117</v>
      </c>
      <c r="G810" s="31">
        <v>1920202590</v>
      </c>
      <c r="H810" s="26"/>
      <c r="I810" s="48">
        <f>SUM(I811:I815)</f>
        <v>1382.6</v>
      </c>
    </row>
    <row r="811" spans="3:9" ht="48" thickBot="1" x14ac:dyDescent="0.25">
      <c r="C811" s="5" t="s">
        <v>56</v>
      </c>
      <c r="D811" s="27" t="s">
        <v>153</v>
      </c>
      <c r="E811" s="6" t="s">
        <v>75</v>
      </c>
      <c r="F811" s="6" t="s">
        <v>117</v>
      </c>
      <c r="G811" s="36">
        <v>1920202590</v>
      </c>
      <c r="H811" s="27" t="s">
        <v>80</v>
      </c>
      <c r="I811" s="85">
        <v>404</v>
      </c>
    </row>
    <row r="812" spans="3:9" ht="63.75" thickBot="1" x14ac:dyDescent="0.25">
      <c r="C812" s="38" t="s">
        <v>10</v>
      </c>
      <c r="D812" s="27" t="s">
        <v>153</v>
      </c>
      <c r="E812" s="6" t="s">
        <v>75</v>
      </c>
      <c r="F812" s="6" t="s">
        <v>117</v>
      </c>
      <c r="G812" s="36">
        <v>1920202590</v>
      </c>
      <c r="H812" s="27" t="s">
        <v>365</v>
      </c>
      <c r="I812" s="85">
        <v>123</v>
      </c>
    </row>
    <row r="813" spans="3:9" ht="32.25" thickBot="1" x14ac:dyDescent="0.25">
      <c r="C813" s="38" t="s">
        <v>13</v>
      </c>
      <c r="D813" s="27" t="s">
        <v>153</v>
      </c>
      <c r="E813" s="6" t="s">
        <v>75</v>
      </c>
      <c r="F813" s="6" t="s">
        <v>117</v>
      </c>
      <c r="G813" s="36">
        <v>1920202590</v>
      </c>
      <c r="H813" s="6" t="s">
        <v>121</v>
      </c>
      <c r="I813" s="3">
        <v>708.6</v>
      </c>
    </row>
    <row r="814" spans="3:9" ht="16.5" thickBot="1" x14ac:dyDescent="0.25">
      <c r="C814" s="38" t="s">
        <v>394</v>
      </c>
      <c r="D814" s="27" t="s">
        <v>153</v>
      </c>
      <c r="E814" s="6" t="s">
        <v>75</v>
      </c>
      <c r="F814" s="6" t="s">
        <v>117</v>
      </c>
      <c r="G814" s="36">
        <v>1920202590</v>
      </c>
      <c r="H814" s="6" t="s">
        <v>380</v>
      </c>
      <c r="I814" s="3">
        <v>100</v>
      </c>
    </row>
    <row r="815" spans="3:9" ht="16.5" thickBot="1" x14ac:dyDescent="0.25">
      <c r="C815" s="91" t="s">
        <v>48</v>
      </c>
      <c r="D815" s="27" t="s">
        <v>153</v>
      </c>
      <c r="E815" s="6" t="s">
        <v>75</v>
      </c>
      <c r="F815" s="6" t="s">
        <v>117</v>
      </c>
      <c r="G815" s="36">
        <v>1920202590</v>
      </c>
      <c r="H815" s="6" t="s">
        <v>120</v>
      </c>
      <c r="I815" s="3">
        <v>47</v>
      </c>
    </row>
    <row r="816" spans="3:9" ht="126.75" thickBot="1" x14ac:dyDescent="0.25">
      <c r="C816" s="93" t="s">
        <v>64</v>
      </c>
      <c r="D816" s="25" t="s">
        <v>153</v>
      </c>
      <c r="E816" s="7" t="s">
        <v>75</v>
      </c>
      <c r="F816" s="7" t="s">
        <v>117</v>
      </c>
      <c r="G816" s="4">
        <v>1920206590</v>
      </c>
      <c r="H816" s="2"/>
      <c r="I816" s="1">
        <f>SUM(I817:I819)</f>
        <v>11201</v>
      </c>
    </row>
    <row r="817" spans="3:9" ht="48" thickBot="1" x14ac:dyDescent="0.25">
      <c r="C817" s="5" t="s">
        <v>56</v>
      </c>
      <c r="D817" s="27" t="s">
        <v>153</v>
      </c>
      <c r="E817" s="6" t="s">
        <v>75</v>
      </c>
      <c r="F817" s="6" t="s">
        <v>117</v>
      </c>
      <c r="G817" s="3">
        <v>1920206590</v>
      </c>
      <c r="H817" s="3">
        <v>111</v>
      </c>
      <c r="I817" s="3">
        <v>8556</v>
      </c>
    </row>
    <row r="818" spans="3:9" ht="63.75" thickBot="1" x14ac:dyDescent="0.25">
      <c r="C818" s="38" t="s">
        <v>10</v>
      </c>
      <c r="D818" s="27" t="s">
        <v>153</v>
      </c>
      <c r="E818" s="6" t="s">
        <v>75</v>
      </c>
      <c r="F818" s="6" t="s">
        <v>117</v>
      </c>
      <c r="G818" s="3">
        <v>1920206590</v>
      </c>
      <c r="H818" s="3">
        <v>119</v>
      </c>
      <c r="I818" s="3">
        <v>2584</v>
      </c>
    </row>
    <row r="819" spans="3:9" ht="32.25" thickBot="1" x14ac:dyDescent="0.25">
      <c r="C819" s="38" t="s">
        <v>13</v>
      </c>
      <c r="D819" s="27" t="s">
        <v>153</v>
      </c>
      <c r="E819" s="6" t="s">
        <v>75</v>
      </c>
      <c r="F819" s="6" t="s">
        <v>117</v>
      </c>
      <c r="G819" s="3">
        <v>1920206590</v>
      </c>
      <c r="H819" s="3">
        <v>244</v>
      </c>
      <c r="I819" s="3">
        <v>61</v>
      </c>
    </row>
    <row r="820" spans="3:9" ht="79.5" thickBot="1" x14ac:dyDescent="0.25">
      <c r="C820" s="230" t="s">
        <v>397</v>
      </c>
      <c r="D820" s="143" t="s">
        <v>153</v>
      </c>
      <c r="E820" s="119" t="s">
        <v>75</v>
      </c>
      <c r="F820" s="119" t="s">
        <v>117</v>
      </c>
      <c r="G820" s="128" t="s">
        <v>401</v>
      </c>
      <c r="H820" s="118"/>
      <c r="I820" s="118">
        <f>SUM(I821:I822)</f>
        <v>684.81</v>
      </c>
    </row>
    <row r="821" spans="3:9" ht="48" thickBot="1" x14ac:dyDescent="0.25">
      <c r="C821" s="38" t="s">
        <v>230</v>
      </c>
      <c r="D821" s="27" t="s">
        <v>153</v>
      </c>
      <c r="E821" s="6" t="s">
        <v>75</v>
      </c>
      <c r="F821" s="6" t="s">
        <v>117</v>
      </c>
      <c r="G821" s="131" t="s">
        <v>401</v>
      </c>
      <c r="H821" s="3">
        <v>111</v>
      </c>
      <c r="I821" s="3">
        <v>525.96799999999996</v>
      </c>
    </row>
    <row r="822" spans="3:9" ht="63.75" thickBot="1" x14ac:dyDescent="0.25">
      <c r="C822" s="38" t="s">
        <v>10</v>
      </c>
      <c r="D822" s="27" t="s">
        <v>153</v>
      </c>
      <c r="E822" s="6" t="s">
        <v>75</v>
      </c>
      <c r="F822" s="6" t="s">
        <v>117</v>
      </c>
      <c r="G822" s="131" t="s">
        <v>401</v>
      </c>
      <c r="H822" s="3">
        <v>119</v>
      </c>
      <c r="I822" s="3">
        <v>158.84200000000001</v>
      </c>
    </row>
    <row r="823" spans="3:9" ht="79.5" thickBot="1" x14ac:dyDescent="0.25">
      <c r="C823" s="108" t="s">
        <v>399</v>
      </c>
      <c r="D823" s="231" t="s">
        <v>153</v>
      </c>
      <c r="E823" s="231" t="s">
        <v>75</v>
      </c>
      <c r="F823" s="231" t="s">
        <v>117</v>
      </c>
      <c r="G823" s="128" t="s">
        <v>400</v>
      </c>
      <c r="H823" s="232"/>
      <c r="I823" s="232">
        <v>265.21899999999999</v>
      </c>
    </row>
    <row r="824" spans="3:9" ht="32.25" thickBot="1" x14ac:dyDescent="0.25">
      <c r="C824" s="38" t="s">
        <v>13</v>
      </c>
      <c r="D824" s="27" t="s">
        <v>153</v>
      </c>
      <c r="E824" s="6" t="s">
        <v>75</v>
      </c>
      <c r="F824" s="6" t="s">
        <v>117</v>
      </c>
      <c r="G824" s="131" t="s">
        <v>400</v>
      </c>
      <c r="H824" s="3">
        <v>244</v>
      </c>
      <c r="I824" s="233">
        <v>265.21899999999999</v>
      </c>
    </row>
    <row r="825" spans="3:9" ht="16.5" thickBot="1" x14ac:dyDescent="0.25">
      <c r="C825" s="275" t="s">
        <v>480</v>
      </c>
      <c r="D825" s="143" t="s">
        <v>153</v>
      </c>
      <c r="E825" s="119" t="s">
        <v>75</v>
      </c>
      <c r="F825" s="119" t="s">
        <v>117</v>
      </c>
      <c r="G825" s="128">
        <v>9990020680</v>
      </c>
      <c r="H825" s="118"/>
      <c r="I825" s="247">
        <f>SUM(I826:I827)</f>
        <v>98</v>
      </c>
    </row>
    <row r="826" spans="3:9" ht="48" thickBot="1" x14ac:dyDescent="0.25">
      <c r="C826" s="38" t="s">
        <v>230</v>
      </c>
      <c r="D826" s="27" t="s">
        <v>153</v>
      </c>
      <c r="E826" s="6" t="s">
        <v>75</v>
      </c>
      <c r="F826" s="6" t="s">
        <v>117</v>
      </c>
      <c r="G826" s="131">
        <v>9990020680</v>
      </c>
      <c r="H826" s="3">
        <v>111</v>
      </c>
      <c r="I826" s="233">
        <v>75</v>
      </c>
    </row>
    <row r="827" spans="3:9" ht="63.75" thickBot="1" x14ac:dyDescent="0.25">
      <c r="C827" s="38" t="s">
        <v>10</v>
      </c>
      <c r="D827" s="27" t="s">
        <v>153</v>
      </c>
      <c r="E827" s="6" t="s">
        <v>75</v>
      </c>
      <c r="F827" s="6" t="s">
        <v>117</v>
      </c>
      <c r="G827" s="131">
        <v>9990020680</v>
      </c>
      <c r="H827" s="3">
        <v>119</v>
      </c>
      <c r="I827" s="233">
        <v>23</v>
      </c>
    </row>
    <row r="828" spans="3:9" ht="34.5" customHeight="1" thickBot="1" x14ac:dyDescent="0.25">
      <c r="C828" s="84" t="s">
        <v>154</v>
      </c>
      <c r="D828" s="82" t="s">
        <v>155</v>
      </c>
      <c r="E828" s="82" t="s">
        <v>75</v>
      </c>
      <c r="F828" s="82" t="s">
        <v>117</v>
      </c>
      <c r="G828" s="82"/>
      <c r="H828" s="82"/>
      <c r="I828" s="197">
        <f>SUM(I829+I835+I836+I840+I843+I845)</f>
        <v>17673.587</v>
      </c>
    </row>
    <row r="829" spans="3:9" ht="16.5" thickBot="1" x14ac:dyDescent="0.25">
      <c r="C829" s="30"/>
      <c r="D829" s="25" t="s">
        <v>155</v>
      </c>
      <c r="E829" s="14" t="s">
        <v>75</v>
      </c>
      <c r="F829" s="14" t="s">
        <v>117</v>
      </c>
      <c r="G829" s="31">
        <v>1920202590</v>
      </c>
      <c r="H829" s="26"/>
      <c r="I829" s="193">
        <f>SUM(I830:I834)</f>
        <v>1408.6</v>
      </c>
    </row>
    <row r="830" spans="3:9" ht="48" thickBot="1" x14ac:dyDescent="0.25">
      <c r="C830" s="5" t="s">
        <v>56</v>
      </c>
      <c r="D830" s="27" t="s">
        <v>155</v>
      </c>
      <c r="E830" s="6" t="s">
        <v>75</v>
      </c>
      <c r="F830" s="6" t="s">
        <v>117</v>
      </c>
      <c r="G830" s="36">
        <v>1920202590</v>
      </c>
      <c r="H830" s="27" t="s">
        <v>80</v>
      </c>
      <c r="I830" s="85">
        <v>492</v>
      </c>
    </row>
    <row r="831" spans="3:9" ht="63.75" thickBot="1" x14ac:dyDescent="0.25">
      <c r="C831" s="38" t="s">
        <v>10</v>
      </c>
      <c r="D831" s="27" t="s">
        <v>155</v>
      </c>
      <c r="E831" s="6" t="s">
        <v>75</v>
      </c>
      <c r="F831" s="6" t="s">
        <v>117</v>
      </c>
      <c r="G831" s="36">
        <v>1920202590</v>
      </c>
      <c r="H831" s="27" t="s">
        <v>365</v>
      </c>
      <c r="I831" s="85">
        <v>149</v>
      </c>
    </row>
    <row r="832" spans="3:9" ht="32.25" thickBot="1" x14ac:dyDescent="0.25">
      <c r="C832" s="38" t="s">
        <v>13</v>
      </c>
      <c r="D832" s="27" t="s">
        <v>155</v>
      </c>
      <c r="E832" s="6" t="s">
        <v>75</v>
      </c>
      <c r="F832" s="6" t="s">
        <v>117</v>
      </c>
      <c r="G832" s="36">
        <v>1920202590</v>
      </c>
      <c r="H832" s="6" t="s">
        <v>121</v>
      </c>
      <c r="I832" s="3">
        <v>588.6</v>
      </c>
    </row>
    <row r="833" spans="3:9" ht="16.5" thickBot="1" x14ac:dyDescent="0.25">
      <c r="C833" s="38" t="s">
        <v>394</v>
      </c>
      <c r="D833" s="27" t="s">
        <v>155</v>
      </c>
      <c r="E833" s="6" t="s">
        <v>75</v>
      </c>
      <c r="F833" s="6" t="s">
        <v>117</v>
      </c>
      <c r="G833" s="36">
        <v>1920202590</v>
      </c>
      <c r="H833" s="6" t="s">
        <v>380</v>
      </c>
      <c r="I833" s="3">
        <v>100</v>
      </c>
    </row>
    <row r="834" spans="3:9" ht="16.5" thickBot="1" x14ac:dyDescent="0.25">
      <c r="C834" s="91" t="s">
        <v>48</v>
      </c>
      <c r="D834" s="27" t="s">
        <v>155</v>
      </c>
      <c r="E834" s="6" t="s">
        <v>75</v>
      </c>
      <c r="F834" s="6" t="s">
        <v>117</v>
      </c>
      <c r="G834" s="36">
        <v>1920202590</v>
      </c>
      <c r="H834" s="6" t="s">
        <v>120</v>
      </c>
      <c r="I834" s="3">
        <v>79</v>
      </c>
    </row>
    <row r="835" spans="3:9" ht="48" thickBot="1" x14ac:dyDescent="0.25">
      <c r="C835" s="104" t="s">
        <v>377</v>
      </c>
      <c r="D835" s="231" t="s">
        <v>155</v>
      </c>
      <c r="E835" s="105" t="s">
        <v>75</v>
      </c>
      <c r="F835" s="105" t="s">
        <v>117</v>
      </c>
      <c r="G835" s="120" t="s">
        <v>474</v>
      </c>
      <c r="H835" s="105" t="s">
        <v>378</v>
      </c>
      <c r="I835" s="110">
        <v>29.978000000000002</v>
      </c>
    </row>
    <row r="836" spans="3:9" ht="126.75" thickBot="1" x14ac:dyDescent="0.25">
      <c r="C836" s="93" t="s">
        <v>64</v>
      </c>
      <c r="D836" s="25" t="s">
        <v>155</v>
      </c>
      <c r="E836" s="7" t="s">
        <v>75</v>
      </c>
      <c r="F836" s="7" t="s">
        <v>117</v>
      </c>
      <c r="G836" s="4">
        <v>1920206590</v>
      </c>
      <c r="H836" s="2"/>
      <c r="I836" s="1">
        <f>SUM(I837:I839)</f>
        <v>14367</v>
      </c>
    </row>
    <row r="837" spans="3:9" ht="48" thickBot="1" x14ac:dyDescent="0.25">
      <c r="C837" s="5" t="s">
        <v>56</v>
      </c>
      <c r="D837" s="27" t="s">
        <v>155</v>
      </c>
      <c r="E837" s="6" t="s">
        <v>75</v>
      </c>
      <c r="F837" s="6" t="s">
        <v>117</v>
      </c>
      <c r="G837" s="3">
        <v>1920206590</v>
      </c>
      <c r="H837" s="3">
        <v>111</v>
      </c>
      <c r="I837" s="3">
        <v>10860</v>
      </c>
    </row>
    <row r="838" spans="3:9" ht="63.75" thickBot="1" x14ac:dyDescent="0.25">
      <c r="C838" s="38" t="s">
        <v>10</v>
      </c>
      <c r="D838" s="27" t="s">
        <v>155</v>
      </c>
      <c r="E838" s="6" t="s">
        <v>75</v>
      </c>
      <c r="F838" s="6" t="s">
        <v>117</v>
      </c>
      <c r="G838" s="3">
        <v>1920206590</v>
      </c>
      <c r="H838" s="3">
        <v>119</v>
      </c>
      <c r="I838" s="3">
        <v>3279</v>
      </c>
    </row>
    <row r="839" spans="3:9" ht="32.25" thickBot="1" x14ac:dyDescent="0.25">
      <c r="C839" s="38" t="s">
        <v>13</v>
      </c>
      <c r="D839" s="27" t="s">
        <v>155</v>
      </c>
      <c r="E839" s="6" t="s">
        <v>75</v>
      </c>
      <c r="F839" s="6" t="s">
        <v>117</v>
      </c>
      <c r="G839" s="3">
        <v>1920206590</v>
      </c>
      <c r="H839" s="3">
        <v>244</v>
      </c>
      <c r="I839" s="3">
        <v>228</v>
      </c>
    </row>
    <row r="840" spans="3:9" ht="79.5" thickBot="1" x14ac:dyDescent="0.25">
      <c r="C840" s="230" t="s">
        <v>397</v>
      </c>
      <c r="D840" s="143" t="s">
        <v>155</v>
      </c>
      <c r="E840" s="119" t="s">
        <v>75</v>
      </c>
      <c r="F840" s="119" t="s">
        <v>117</v>
      </c>
      <c r="G840" s="128" t="s">
        <v>401</v>
      </c>
      <c r="H840" s="118"/>
      <c r="I840" s="118">
        <f>SUM(I841:I842)</f>
        <v>836.98900000000003</v>
      </c>
    </row>
    <row r="841" spans="3:9" ht="48" thickBot="1" x14ac:dyDescent="0.25">
      <c r="C841" s="38" t="s">
        <v>230</v>
      </c>
      <c r="D841" s="27" t="s">
        <v>155</v>
      </c>
      <c r="E841" s="6" t="s">
        <v>75</v>
      </c>
      <c r="F841" s="6" t="s">
        <v>117</v>
      </c>
      <c r="G841" s="131" t="s">
        <v>401</v>
      </c>
      <c r="H841" s="3">
        <v>111</v>
      </c>
      <c r="I841" s="3">
        <v>642.84900000000005</v>
      </c>
    </row>
    <row r="842" spans="3:9" ht="63.75" thickBot="1" x14ac:dyDescent="0.25">
      <c r="C842" s="38" t="s">
        <v>10</v>
      </c>
      <c r="D842" s="27" t="s">
        <v>155</v>
      </c>
      <c r="E842" s="6" t="s">
        <v>75</v>
      </c>
      <c r="F842" s="6" t="s">
        <v>117</v>
      </c>
      <c r="G842" s="131" t="s">
        <v>401</v>
      </c>
      <c r="H842" s="3">
        <v>119</v>
      </c>
      <c r="I842" s="3">
        <v>194.14</v>
      </c>
    </row>
    <row r="843" spans="3:9" ht="79.5" thickBot="1" x14ac:dyDescent="0.25">
      <c r="C843" s="108" t="s">
        <v>399</v>
      </c>
      <c r="D843" s="231" t="s">
        <v>155</v>
      </c>
      <c r="E843" s="231" t="s">
        <v>75</v>
      </c>
      <c r="F843" s="231" t="s">
        <v>117</v>
      </c>
      <c r="G843" s="128" t="s">
        <v>400</v>
      </c>
      <c r="H843" s="232"/>
      <c r="I843" s="232">
        <v>911.02</v>
      </c>
    </row>
    <row r="844" spans="3:9" ht="32.25" thickBot="1" x14ac:dyDescent="0.25">
      <c r="C844" s="38" t="s">
        <v>13</v>
      </c>
      <c r="D844" s="27" t="s">
        <v>155</v>
      </c>
      <c r="E844" s="6" t="s">
        <v>75</v>
      </c>
      <c r="F844" s="6" t="s">
        <v>117</v>
      </c>
      <c r="G844" s="131" t="s">
        <v>400</v>
      </c>
      <c r="H844" s="3">
        <v>244</v>
      </c>
      <c r="I844" s="233">
        <v>911.02</v>
      </c>
    </row>
    <row r="845" spans="3:9" ht="16.5" thickBot="1" x14ac:dyDescent="0.25">
      <c r="C845" s="275" t="s">
        <v>480</v>
      </c>
      <c r="D845" s="143" t="s">
        <v>155</v>
      </c>
      <c r="E845" s="119" t="s">
        <v>75</v>
      </c>
      <c r="F845" s="119" t="s">
        <v>117</v>
      </c>
      <c r="G845" s="128">
        <v>9990020680</v>
      </c>
      <c r="H845" s="118"/>
      <c r="I845" s="247">
        <f>SUM(I846:I847)</f>
        <v>120</v>
      </c>
    </row>
    <row r="846" spans="3:9" ht="48" thickBot="1" x14ac:dyDescent="0.25">
      <c r="C846" s="38" t="s">
        <v>230</v>
      </c>
      <c r="D846" s="27" t="s">
        <v>155</v>
      </c>
      <c r="E846" s="6" t="s">
        <v>75</v>
      </c>
      <c r="F846" s="6" t="s">
        <v>117</v>
      </c>
      <c r="G846" s="131">
        <v>9990020680</v>
      </c>
      <c r="H846" s="3">
        <v>111</v>
      </c>
      <c r="I846" s="233">
        <v>92</v>
      </c>
    </row>
    <row r="847" spans="3:9" ht="63.75" thickBot="1" x14ac:dyDescent="0.25">
      <c r="C847" s="38" t="s">
        <v>10</v>
      </c>
      <c r="D847" s="27" t="s">
        <v>155</v>
      </c>
      <c r="E847" s="6" t="s">
        <v>75</v>
      </c>
      <c r="F847" s="6" t="s">
        <v>117</v>
      </c>
      <c r="G847" s="131">
        <v>9990020680</v>
      </c>
      <c r="H847" s="3">
        <v>119</v>
      </c>
      <c r="I847" s="233">
        <v>28</v>
      </c>
    </row>
    <row r="848" spans="3:9" ht="26.25" customHeight="1" thickBot="1" x14ac:dyDescent="0.25">
      <c r="C848" s="84" t="s">
        <v>156</v>
      </c>
      <c r="D848" s="82" t="s">
        <v>157</v>
      </c>
      <c r="E848" s="82" t="s">
        <v>75</v>
      </c>
      <c r="F848" s="82" t="s">
        <v>117</v>
      </c>
      <c r="G848" s="82"/>
      <c r="H848" s="82"/>
      <c r="I848" s="83">
        <f>SUM(I849+I855+I856+I860+I863+I865)</f>
        <v>16722.989999999998</v>
      </c>
    </row>
    <row r="849" spans="3:9" ht="16.5" thickBot="1" x14ac:dyDescent="0.25">
      <c r="C849" s="30"/>
      <c r="D849" s="25" t="s">
        <v>157</v>
      </c>
      <c r="E849" s="14" t="s">
        <v>75</v>
      </c>
      <c r="F849" s="14" t="s">
        <v>117</v>
      </c>
      <c r="G849" s="31">
        <v>1920202590</v>
      </c>
      <c r="H849" s="26"/>
      <c r="I849" s="48">
        <f>SUM(I850:I854)</f>
        <v>1313.6</v>
      </c>
    </row>
    <row r="850" spans="3:9" ht="48" thickBot="1" x14ac:dyDescent="0.25">
      <c r="C850" s="5" t="s">
        <v>56</v>
      </c>
      <c r="D850" s="27" t="s">
        <v>157</v>
      </c>
      <c r="E850" s="6" t="s">
        <v>75</v>
      </c>
      <c r="F850" s="6" t="s">
        <v>117</v>
      </c>
      <c r="G850" s="36">
        <v>1920202590</v>
      </c>
      <c r="H850" s="27" t="s">
        <v>80</v>
      </c>
      <c r="I850" s="85">
        <v>492</v>
      </c>
    </row>
    <row r="851" spans="3:9" ht="63.75" thickBot="1" x14ac:dyDescent="0.25">
      <c r="C851" s="38" t="s">
        <v>10</v>
      </c>
      <c r="D851" s="27" t="s">
        <v>157</v>
      </c>
      <c r="E851" s="6" t="s">
        <v>75</v>
      </c>
      <c r="F851" s="6" t="s">
        <v>117</v>
      </c>
      <c r="G851" s="36">
        <v>1920202590</v>
      </c>
      <c r="H851" s="27" t="s">
        <v>365</v>
      </c>
      <c r="I851" s="85">
        <v>149</v>
      </c>
    </row>
    <row r="852" spans="3:9" ht="32.25" thickBot="1" x14ac:dyDescent="0.25">
      <c r="C852" s="38" t="s">
        <v>13</v>
      </c>
      <c r="D852" s="27" t="s">
        <v>157</v>
      </c>
      <c r="E852" s="6" t="s">
        <v>75</v>
      </c>
      <c r="F852" s="6" t="s">
        <v>117</v>
      </c>
      <c r="G852" s="36">
        <v>1920202590</v>
      </c>
      <c r="H852" s="6" t="s">
        <v>121</v>
      </c>
      <c r="I852" s="3">
        <v>493.6</v>
      </c>
    </row>
    <row r="853" spans="3:9" ht="16.5" thickBot="1" x14ac:dyDescent="0.25">
      <c r="C853" s="38" t="s">
        <v>394</v>
      </c>
      <c r="D853" s="27" t="s">
        <v>157</v>
      </c>
      <c r="E853" s="6" t="s">
        <v>75</v>
      </c>
      <c r="F853" s="6" t="s">
        <v>117</v>
      </c>
      <c r="G853" s="36">
        <v>1920202590</v>
      </c>
      <c r="H853" s="6" t="s">
        <v>380</v>
      </c>
      <c r="I853" s="3">
        <v>100</v>
      </c>
    </row>
    <row r="854" spans="3:9" ht="16.5" thickBot="1" x14ac:dyDescent="0.25">
      <c r="C854" s="91" t="s">
        <v>48</v>
      </c>
      <c r="D854" s="27" t="s">
        <v>157</v>
      </c>
      <c r="E854" s="6" t="s">
        <v>75</v>
      </c>
      <c r="F854" s="6" t="s">
        <v>117</v>
      </c>
      <c r="G854" s="36">
        <v>1920202590</v>
      </c>
      <c r="H854" s="6" t="s">
        <v>120</v>
      </c>
      <c r="I854" s="3">
        <v>79</v>
      </c>
    </row>
    <row r="855" spans="3:9" ht="48" thickBot="1" x14ac:dyDescent="0.25">
      <c r="C855" s="104" t="s">
        <v>377</v>
      </c>
      <c r="D855" s="231" t="s">
        <v>157</v>
      </c>
      <c r="E855" s="105" t="s">
        <v>75</v>
      </c>
      <c r="F855" s="105" t="s">
        <v>117</v>
      </c>
      <c r="G855" s="120" t="s">
        <v>474</v>
      </c>
      <c r="H855" s="105" t="s">
        <v>378</v>
      </c>
      <c r="I855" s="110">
        <v>29.978000000000002</v>
      </c>
    </row>
    <row r="856" spans="3:9" ht="126.75" thickBot="1" x14ac:dyDescent="0.25">
      <c r="C856" s="93" t="s">
        <v>64</v>
      </c>
      <c r="D856" s="25" t="s">
        <v>157</v>
      </c>
      <c r="E856" s="7" t="s">
        <v>75</v>
      </c>
      <c r="F856" s="7" t="s">
        <v>117</v>
      </c>
      <c r="G856" s="4">
        <v>1920206590</v>
      </c>
      <c r="H856" s="2"/>
      <c r="I856" s="1">
        <f>SUM(I857:I859)</f>
        <v>14001</v>
      </c>
    </row>
    <row r="857" spans="3:9" ht="48" thickBot="1" x14ac:dyDescent="0.25">
      <c r="C857" s="5" t="s">
        <v>56</v>
      </c>
      <c r="D857" s="27" t="s">
        <v>157</v>
      </c>
      <c r="E857" s="6" t="s">
        <v>75</v>
      </c>
      <c r="F857" s="6" t="s">
        <v>117</v>
      </c>
      <c r="G857" s="3">
        <v>1920206590</v>
      </c>
      <c r="H857" s="3">
        <v>111</v>
      </c>
      <c r="I857" s="3">
        <v>10656</v>
      </c>
    </row>
    <row r="858" spans="3:9" ht="63.75" thickBot="1" x14ac:dyDescent="0.25">
      <c r="C858" s="38" t="s">
        <v>10</v>
      </c>
      <c r="D858" s="27" t="s">
        <v>157</v>
      </c>
      <c r="E858" s="6" t="s">
        <v>75</v>
      </c>
      <c r="F858" s="6" t="s">
        <v>117</v>
      </c>
      <c r="G858" s="3">
        <v>1920206590</v>
      </c>
      <c r="H858" s="3">
        <v>119</v>
      </c>
      <c r="I858" s="3">
        <v>3218</v>
      </c>
    </row>
    <row r="859" spans="3:9" ht="32.25" thickBot="1" x14ac:dyDescent="0.25">
      <c r="C859" s="38" t="s">
        <v>13</v>
      </c>
      <c r="D859" s="27" t="s">
        <v>157</v>
      </c>
      <c r="E859" s="6" t="s">
        <v>75</v>
      </c>
      <c r="F859" s="6" t="s">
        <v>117</v>
      </c>
      <c r="G859" s="3">
        <v>1920206590</v>
      </c>
      <c r="H859" s="3">
        <v>244</v>
      </c>
      <c r="I859" s="3">
        <v>127</v>
      </c>
    </row>
    <row r="860" spans="3:9" ht="79.5" thickBot="1" x14ac:dyDescent="0.25">
      <c r="C860" s="230" t="s">
        <v>397</v>
      </c>
      <c r="D860" s="143" t="s">
        <v>157</v>
      </c>
      <c r="E860" s="119" t="s">
        <v>75</v>
      </c>
      <c r="F860" s="119" t="s">
        <v>117</v>
      </c>
      <c r="G860" s="128" t="s">
        <v>401</v>
      </c>
      <c r="H860" s="118"/>
      <c r="I860" s="118">
        <f>SUM(I861:I862)</f>
        <v>836.98900000000003</v>
      </c>
    </row>
    <row r="861" spans="3:9" ht="48" thickBot="1" x14ac:dyDescent="0.25">
      <c r="C861" s="38" t="s">
        <v>230</v>
      </c>
      <c r="D861" s="27" t="s">
        <v>157</v>
      </c>
      <c r="E861" s="6" t="s">
        <v>75</v>
      </c>
      <c r="F861" s="6" t="s">
        <v>117</v>
      </c>
      <c r="G861" s="131" t="s">
        <v>401</v>
      </c>
      <c r="H861" s="3">
        <v>111</v>
      </c>
      <c r="I861" s="3">
        <v>642.84900000000005</v>
      </c>
    </row>
    <row r="862" spans="3:9" ht="63.75" thickBot="1" x14ac:dyDescent="0.25">
      <c r="C862" s="38" t="s">
        <v>10</v>
      </c>
      <c r="D862" s="27" t="s">
        <v>157</v>
      </c>
      <c r="E862" s="6" t="s">
        <v>75</v>
      </c>
      <c r="F862" s="6" t="s">
        <v>117</v>
      </c>
      <c r="G862" s="131" t="s">
        <v>401</v>
      </c>
      <c r="H862" s="3">
        <v>119</v>
      </c>
      <c r="I862" s="3">
        <v>194.14</v>
      </c>
    </row>
    <row r="863" spans="3:9" ht="79.5" thickBot="1" x14ac:dyDescent="0.25">
      <c r="C863" s="108" t="s">
        <v>399</v>
      </c>
      <c r="D863" s="231" t="s">
        <v>157</v>
      </c>
      <c r="E863" s="231" t="s">
        <v>75</v>
      </c>
      <c r="F863" s="231" t="s">
        <v>117</v>
      </c>
      <c r="G863" s="128" t="s">
        <v>400</v>
      </c>
      <c r="H863" s="232"/>
      <c r="I863" s="232">
        <v>432.423</v>
      </c>
    </row>
    <row r="864" spans="3:9" ht="32.25" thickBot="1" x14ac:dyDescent="0.25">
      <c r="C864" s="38" t="s">
        <v>13</v>
      </c>
      <c r="D864" s="27" t="s">
        <v>157</v>
      </c>
      <c r="E864" s="6" t="s">
        <v>75</v>
      </c>
      <c r="F864" s="6" t="s">
        <v>117</v>
      </c>
      <c r="G864" s="131" t="s">
        <v>400</v>
      </c>
      <c r="H864" s="3">
        <v>244</v>
      </c>
      <c r="I864" s="233">
        <v>432.423</v>
      </c>
    </row>
    <row r="865" spans="3:9" ht="16.5" thickBot="1" x14ac:dyDescent="0.25">
      <c r="C865" s="275" t="s">
        <v>480</v>
      </c>
      <c r="D865" s="143" t="s">
        <v>157</v>
      </c>
      <c r="E865" s="119" t="s">
        <v>75</v>
      </c>
      <c r="F865" s="119" t="s">
        <v>117</v>
      </c>
      <c r="G865" s="128">
        <v>9990020680</v>
      </c>
      <c r="H865" s="118"/>
      <c r="I865" s="247">
        <f>SUM(I866:I867)</f>
        <v>109</v>
      </c>
    </row>
    <row r="866" spans="3:9" ht="48" thickBot="1" x14ac:dyDescent="0.25">
      <c r="C866" s="38" t="s">
        <v>230</v>
      </c>
      <c r="D866" s="27" t="s">
        <v>157</v>
      </c>
      <c r="E866" s="6" t="s">
        <v>75</v>
      </c>
      <c r="F866" s="6" t="s">
        <v>117</v>
      </c>
      <c r="G866" s="131">
        <v>9990020680</v>
      </c>
      <c r="H866" s="3">
        <v>111</v>
      </c>
      <c r="I866" s="233">
        <v>84</v>
      </c>
    </row>
    <row r="867" spans="3:9" ht="63.75" thickBot="1" x14ac:dyDescent="0.25">
      <c r="C867" s="38" t="s">
        <v>10</v>
      </c>
      <c r="D867" s="27" t="s">
        <v>157</v>
      </c>
      <c r="E867" s="6" t="s">
        <v>75</v>
      </c>
      <c r="F867" s="6" t="s">
        <v>117</v>
      </c>
      <c r="G867" s="131">
        <v>9990020680</v>
      </c>
      <c r="H867" s="3">
        <v>119</v>
      </c>
      <c r="I867" s="233">
        <v>25</v>
      </c>
    </row>
    <row r="868" spans="3:9" ht="26.25" customHeight="1" thickBot="1" x14ac:dyDescent="0.25">
      <c r="C868" s="84" t="s">
        <v>158</v>
      </c>
      <c r="D868" s="82" t="s">
        <v>159</v>
      </c>
      <c r="E868" s="82" t="s">
        <v>75</v>
      </c>
      <c r="F868" s="82" t="s">
        <v>117</v>
      </c>
      <c r="G868" s="82"/>
      <c r="H868" s="82"/>
      <c r="I868" s="197">
        <f>SUM(I869+I875+I876+I880+I883+I885)</f>
        <v>13926.692999999999</v>
      </c>
    </row>
    <row r="869" spans="3:9" ht="16.5" thickBot="1" x14ac:dyDescent="0.25">
      <c r="C869" s="30"/>
      <c r="D869" s="26"/>
      <c r="E869" s="26"/>
      <c r="F869" s="26"/>
      <c r="G869" s="26"/>
      <c r="H869" s="26"/>
      <c r="I869" s="193">
        <f>SUM(I870:I874)</f>
        <v>1343.6</v>
      </c>
    </row>
    <row r="870" spans="3:9" ht="48" thickBot="1" x14ac:dyDescent="0.25">
      <c r="C870" s="5" t="s">
        <v>56</v>
      </c>
      <c r="D870" s="27" t="s">
        <v>159</v>
      </c>
      <c r="E870" s="6" t="s">
        <v>75</v>
      </c>
      <c r="F870" s="6" t="s">
        <v>117</v>
      </c>
      <c r="G870" s="36">
        <v>1920202590</v>
      </c>
      <c r="H870" s="27" t="s">
        <v>80</v>
      </c>
      <c r="I870" s="85">
        <v>480</v>
      </c>
    </row>
    <row r="871" spans="3:9" ht="63.75" thickBot="1" x14ac:dyDescent="0.25">
      <c r="C871" s="38" t="s">
        <v>10</v>
      </c>
      <c r="D871" s="27" t="s">
        <v>159</v>
      </c>
      <c r="E871" s="6" t="s">
        <v>75</v>
      </c>
      <c r="F871" s="6" t="s">
        <v>117</v>
      </c>
      <c r="G871" s="36">
        <v>1920202590</v>
      </c>
      <c r="H871" s="27" t="s">
        <v>365</v>
      </c>
      <c r="I871" s="85">
        <v>145</v>
      </c>
    </row>
    <row r="872" spans="3:9" ht="32.25" thickBot="1" x14ac:dyDescent="0.25">
      <c r="C872" s="38" t="s">
        <v>13</v>
      </c>
      <c r="D872" s="27" t="s">
        <v>159</v>
      </c>
      <c r="E872" s="6" t="s">
        <v>75</v>
      </c>
      <c r="F872" s="6" t="s">
        <v>117</v>
      </c>
      <c r="G872" s="36">
        <v>1920202590</v>
      </c>
      <c r="H872" s="6" t="s">
        <v>121</v>
      </c>
      <c r="I872" s="3">
        <v>349.6</v>
      </c>
    </row>
    <row r="873" spans="3:9" ht="16.5" thickBot="1" x14ac:dyDescent="0.25">
      <c r="C873" s="38" t="s">
        <v>394</v>
      </c>
      <c r="D873" s="27" t="s">
        <v>159</v>
      </c>
      <c r="E873" s="6" t="s">
        <v>75</v>
      </c>
      <c r="F873" s="6" t="s">
        <v>117</v>
      </c>
      <c r="G873" s="36">
        <v>1920202590</v>
      </c>
      <c r="H873" s="6" t="s">
        <v>380</v>
      </c>
      <c r="I873" s="3">
        <v>250</v>
      </c>
    </row>
    <row r="874" spans="3:9" ht="16.5" thickBot="1" x14ac:dyDescent="0.25">
      <c r="C874" s="91" t="s">
        <v>48</v>
      </c>
      <c r="D874" s="27" t="s">
        <v>159</v>
      </c>
      <c r="E874" s="6" t="s">
        <v>75</v>
      </c>
      <c r="F874" s="6" t="s">
        <v>117</v>
      </c>
      <c r="G874" s="36">
        <v>1920202590</v>
      </c>
      <c r="H874" s="6" t="s">
        <v>120</v>
      </c>
      <c r="I874" s="3">
        <v>119</v>
      </c>
    </row>
    <row r="875" spans="3:9" ht="48" thickBot="1" x14ac:dyDescent="0.25">
      <c r="C875" s="104" t="s">
        <v>377</v>
      </c>
      <c r="D875" s="231" t="s">
        <v>159</v>
      </c>
      <c r="E875" s="105" t="s">
        <v>75</v>
      </c>
      <c r="F875" s="105" t="s">
        <v>117</v>
      </c>
      <c r="G875" s="120" t="s">
        <v>474</v>
      </c>
      <c r="H875" s="105" t="s">
        <v>378</v>
      </c>
      <c r="I875" s="110">
        <v>29.978000000000002</v>
      </c>
    </row>
    <row r="876" spans="3:9" ht="126.75" thickBot="1" x14ac:dyDescent="0.25">
      <c r="C876" s="93" t="s">
        <v>64</v>
      </c>
      <c r="D876" s="25" t="s">
        <v>159</v>
      </c>
      <c r="E876" s="7" t="s">
        <v>75</v>
      </c>
      <c r="F876" s="7" t="s">
        <v>117</v>
      </c>
      <c r="G876" s="4">
        <v>1920206590</v>
      </c>
      <c r="H876" s="2"/>
      <c r="I876" s="1">
        <f>SUM(I877:I879)</f>
        <v>11605</v>
      </c>
    </row>
    <row r="877" spans="3:9" ht="48" thickBot="1" x14ac:dyDescent="0.25">
      <c r="C877" s="5" t="s">
        <v>56</v>
      </c>
      <c r="D877" s="27" t="s">
        <v>159</v>
      </c>
      <c r="E877" s="6" t="s">
        <v>75</v>
      </c>
      <c r="F877" s="6" t="s">
        <v>117</v>
      </c>
      <c r="G877" s="3">
        <v>1920206590</v>
      </c>
      <c r="H877" s="3">
        <v>111</v>
      </c>
      <c r="I877" s="3">
        <v>8856</v>
      </c>
    </row>
    <row r="878" spans="3:9" ht="63.75" thickBot="1" x14ac:dyDescent="0.25">
      <c r="C878" s="38" t="s">
        <v>10</v>
      </c>
      <c r="D878" s="27" t="s">
        <v>159</v>
      </c>
      <c r="E878" s="6" t="s">
        <v>75</v>
      </c>
      <c r="F878" s="6" t="s">
        <v>117</v>
      </c>
      <c r="G878" s="3">
        <v>1920206590</v>
      </c>
      <c r="H878" s="3">
        <v>119</v>
      </c>
      <c r="I878" s="3">
        <v>2674</v>
      </c>
    </row>
    <row r="879" spans="3:9" ht="32.25" thickBot="1" x14ac:dyDescent="0.25">
      <c r="C879" s="38" t="s">
        <v>13</v>
      </c>
      <c r="D879" s="27" t="s">
        <v>159</v>
      </c>
      <c r="E879" s="6" t="s">
        <v>75</v>
      </c>
      <c r="F879" s="6" t="s">
        <v>117</v>
      </c>
      <c r="G879" s="3">
        <v>1920206590</v>
      </c>
      <c r="H879" s="3">
        <v>244</v>
      </c>
      <c r="I879" s="3">
        <v>75</v>
      </c>
    </row>
    <row r="880" spans="3:9" ht="79.5" thickBot="1" x14ac:dyDescent="0.25">
      <c r="C880" s="230" t="s">
        <v>397</v>
      </c>
      <c r="D880" s="143" t="s">
        <v>159</v>
      </c>
      <c r="E880" s="119" t="s">
        <v>75</v>
      </c>
      <c r="F880" s="119" t="s">
        <v>117</v>
      </c>
      <c r="G880" s="128" t="s">
        <v>401</v>
      </c>
      <c r="H880" s="118"/>
      <c r="I880" s="118">
        <f>SUM(I881:I882)</f>
        <v>608.72</v>
      </c>
    </row>
    <row r="881" spans="3:9" ht="48" thickBot="1" x14ac:dyDescent="0.25">
      <c r="C881" s="38" t="s">
        <v>230</v>
      </c>
      <c r="D881" s="27" t="s">
        <v>159</v>
      </c>
      <c r="E881" s="6" t="s">
        <v>75</v>
      </c>
      <c r="F881" s="6" t="s">
        <v>117</v>
      </c>
      <c r="G881" s="131" t="s">
        <v>401</v>
      </c>
      <c r="H881" s="3">
        <v>111</v>
      </c>
      <c r="I881" s="3">
        <v>467.52699999999999</v>
      </c>
    </row>
    <row r="882" spans="3:9" ht="63.75" thickBot="1" x14ac:dyDescent="0.25">
      <c r="C882" s="38" t="s">
        <v>10</v>
      </c>
      <c r="D882" s="27" t="s">
        <v>159</v>
      </c>
      <c r="E882" s="6" t="s">
        <v>75</v>
      </c>
      <c r="F882" s="6" t="s">
        <v>117</v>
      </c>
      <c r="G882" s="131" t="s">
        <v>401</v>
      </c>
      <c r="H882" s="3">
        <v>119</v>
      </c>
      <c r="I882" s="3">
        <v>141.19300000000001</v>
      </c>
    </row>
    <row r="883" spans="3:9" ht="79.5" thickBot="1" x14ac:dyDescent="0.25">
      <c r="C883" s="108" t="s">
        <v>399</v>
      </c>
      <c r="D883" s="231" t="s">
        <v>159</v>
      </c>
      <c r="E883" s="231" t="s">
        <v>75</v>
      </c>
      <c r="F883" s="231" t="s">
        <v>117</v>
      </c>
      <c r="G883" s="128" t="s">
        <v>400</v>
      </c>
      <c r="H883" s="232"/>
      <c r="I883" s="232">
        <v>236.39500000000001</v>
      </c>
    </row>
    <row r="884" spans="3:9" ht="32.25" thickBot="1" x14ac:dyDescent="0.25">
      <c r="C884" s="38" t="s">
        <v>13</v>
      </c>
      <c r="D884" s="27" t="s">
        <v>159</v>
      </c>
      <c r="E884" s="6" t="s">
        <v>75</v>
      </c>
      <c r="F884" s="6" t="s">
        <v>117</v>
      </c>
      <c r="G884" s="131" t="s">
        <v>400</v>
      </c>
      <c r="H884" s="3">
        <v>244</v>
      </c>
      <c r="I884" s="233">
        <v>236.39500000000001</v>
      </c>
    </row>
    <row r="885" spans="3:9" ht="16.5" thickBot="1" x14ac:dyDescent="0.25">
      <c r="C885" s="275" t="s">
        <v>480</v>
      </c>
      <c r="D885" s="143" t="s">
        <v>159</v>
      </c>
      <c r="E885" s="119" t="s">
        <v>75</v>
      </c>
      <c r="F885" s="119" t="s">
        <v>117</v>
      </c>
      <c r="G885" s="128">
        <v>9990020680</v>
      </c>
      <c r="H885" s="118"/>
      <c r="I885" s="247">
        <f>SUM(I886:I887)</f>
        <v>103</v>
      </c>
    </row>
    <row r="886" spans="3:9" ht="48" thickBot="1" x14ac:dyDescent="0.25">
      <c r="C886" s="38" t="s">
        <v>230</v>
      </c>
      <c r="D886" s="27" t="s">
        <v>159</v>
      </c>
      <c r="E886" s="6" t="s">
        <v>75</v>
      </c>
      <c r="F886" s="6" t="s">
        <v>117</v>
      </c>
      <c r="G886" s="131">
        <v>9990020680</v>
      </c>
      <c r="H886" s="3">
        <v>111</v>
      </c>
      <c r="I886" s="233">
        <v>79</v>
      </c>
    </row>
    <row r="887" spans="3:9" ht="63.75" thickBot="1" x14ac:dyDescent="0.25">
      <c r="C887" s="38" t="s">
        <v>10</v>
      </c>
      <c r="D887" s="27" t="s">
        <v>159</v>
      </c>
      <c r="E887" s="6" t="s">
        <v>75</v>
      </c>
      <c r="F887" s="6" t="s">
        <v>117</v>
      </c>
      <c r="G887" s="131">
        <v>9990020680</v>
      </c>
      <c r="H887" s="3">
        <v>119</v>
      </c>
      <c r="I887" s="233">
        <v>24</v>
      </c>
    </row>
    <row r="888" spans="3:9" ht="16.5" thickBot="1" x14ac:dyDescent="0.25">
      <c r="C888" s="84" t="s">
        <v>160</v>
      </c>
      <c r="D888" s="82" t="s">
        <v>161</v>
      </c>
      <c r="E888" s="82" t="s">
        <v>75</v>
      </c>
      <c r="F888" s="82" t="s">
        <v>117</v>
      </c>
      <c r="G888" s="82"/>
      <c r="H888" s="82"/>
      <c r="I888" s="197">
        <f>SUM(I889+I895+I899+I905+I902+I907)</f>
        <v>16652.796000000002</v>
      </c>
    </row>
    <row r="889" spans="3:9" ht="16.5" thickBot="1" x14ac:dyDescent="0.25">
      <c r="C889" s="30"/>
      <c r="D889" s="25" t="s">
        <v>161</v>
      </c>
      <c r="E889" s="14" t="s">
        <v>75</v>
      </c>
      <c r="F889" s="14" t="s">
        <v>117</v>
      </c>
      <c r="G889" s="31">
        <v>1920202590</v>
      </c>
      <c r="H889" s="26"/>
      <c r="I889" s="193">
        <f>SUM(I890:I894)</f>
        <v>1590</v>
      </c>
    </row>
    <row r="890" spans="3:9" ht="48" thickBot="1" x14ac:dyDescent="0.25">
      <c r="C890" s="5" t="s">
        <v>56</v>
      </c>
      <c r="D890" s="27" t="s">
        <v>161</v>
      </c>
      <c r="E890" s="6" t="s">
        <v>75</v>
      </c>
      <c r="F890" s="6" t="s">
        <v>117</v>
      </c>
      <c r="G890" s="36">
        <v>1920202590</v>
      </c>
      <c r="H890" s="27" t="s">
        <v>80</v>
      </c>
      <c r="I890" s="85">
        <v>576</v>
      </c>
    </row>
    <row r="891" spans="3:9" ht="63.75" thickBot="1" x14ac:dyDescent="0.25">
      <c r="C891" s="38" t="s">
        <v>10</v>
      </c>
      <c r="D891" s="27" t="s">
        <v>161</v>
      </c>
      <c r="E891" s="6" t="s">
        <v>75</v>
      </c>
      <c r="F891" s="6" t="s">
        <v>117</v>
      </c>
      <c r="G891" s="36">
        <v>1920202590</v>
      </c>
      <c r="H891" s="6" t="s">
        <v>365</v>
      </c>
      <c r="I891" s="3">
        <v>174</v>
      </c>
    </row>
    <row r="892" spans="3:9" ht="32.25" thickBot="1" x14ac:dyDescent="0.25">
      <c r="C892" s="38" t="s">
        <v>13</v>
      </c>
      <c r="D892" s="27" t="s">
        <v>161</v>
      </c>
      <c r="E892" s="6" t="s">
        <v>75</v>
      </c>
      <c r="F892" s="6" t="s">
        <v>117</v>
      </c>
      <c r="G892" s="36">
        <v>1920202590</v>
      </c>
      <c r="H892" s="6" t="s">
        <v>121</v>
      </c>
      <c r="I892" s="3">
        <v>330</v>
      </c>
    </row>
    <row r="893" spans="3:9" ht="16.5" thickBot="1" x14ac:dyDescent="0.25">
      <c r="C893" s="38" t="s">
        <v>394</v>
      </c>
      <c r="D893" s="27" t="s">
        <v>161</v>
      </c>
      <c r="E893" s="6" t="s">
        <v>75</v>
      </c>
      <c r="F893" s="6" t="s">
        <v>117</v>
      </c>
      <c r="G893" s="36">
        <v>1920202590</v>
      </c>
      <c r="H893" s="6" t="s">
        <v>380</v>
      </c>
      <c r="I893" s="3">
        <v>461</v>
      </c>
    </row>
    <row r="894" spans="3:9" ht="16.5" thickBot="1" x14ac:dyDescent="0.25">
      <c r="C894" s="91" t="s">
        <v>48</v>
      </c>
      <c r="D894" s="27" t="s">
        <v>161</v>
      </c>
      <c r="E894" s="6" t="s">
        <v>75</v>
      </c>
      <c r="F894" s="6" t="s">
        <v>117</v>
      </c>
      <c r="G894" s="36">
        <v>1920202590</v>
      </c>
      <c r="H894" s="6" t="s">
        <v>120</v>
      </c>
      <c r="I894" s="3">
        <v>49</v>
      </c>
    </row>
    <row r="895" spans="3:9" ht="126.75" thickBot="1" x14ac:dyDescent="0.25">
      <c r="C895" s="93" t="s">
        <v>64</v>
      </c>
      <c r="D895" s="25" t="s">
        <v>161</v>
      </c>
      <c r="E895" s="7" t="s">
        <v>75</v>
      </c>
      <c r="F895" s="7" t="s">
        <v>117</v>
      </c>
      <c r="G895" s="4">
        <v>1920206590</v>
      </c>
      <c r="H895" s="2"/>
      <c r="I895" s="1">
        <f>SUM(I896:I898)</f>
        <v>13362</v>
      </c>
    </row>
    <row r="896" spans="3:9" ht="48" thickBot="1" x14ac:dyDescent="0.25">
      <c r="C896" s="5" t="s">
        <v>56</v>
      </c>
      <c r="D896" s="27" t="s">
        <v>161</v>
      </c>
      <c r="E896" s="6" t="s">
        <v>75</v>
      </c>
      <c r="F896" s="6" t="s">
        <v>117</v>
      </c>
      <c r="G896" s="3">
        <v>1920206590</v>
      </c>
      <c r="H896" s="3">
        <v>111</v>
      </c>
      <c r="I896" s="3">
        <v>10140</v>
      </c>
    </row>
    <row r="897" spans="3:9" ht="63.75" thickBot="1" x14ac:dyDescent="0.25">
      <c r="C897" s="38" t="s">
        <v>10</v>
      </c>
      <c r="D897" s="27" t="s">
        <v>161</v>
      </c>
      <c r="E897" s="6" t="s">
        <v>75</v>
      </c>
      <c r="F897" s="6" t="s">
        <v>117</v>
      </c>
      <c r="G897" s="3">
        <v>1920206590</v>
      </c>
      <c r="H897" s="3">
        <v>119</v>
      </c>
      <c r="I897" s="3">
        <v>3062</v>
      </c>
    </row>
    <row r="898" spans="3:9" ht="32.25" thickBot="1" x14ac:dyDescent="0.25">
      <c r="C898" s="38" t="s">
        <v>13</v>
      </c>
      <c r="D898" s="27" t="s">
        <v>161</v>
      </c>
      <c r="E898" s="6" t="s">
        <v>75</v>
      </c>
      <c r="F898" s="6" t="s">
        <v>117</v>
      </c>
      <c r="G898" s="3">
        <v>1920206590</v>
      </c>
      <c r="H898" s="3">
        <v>244</v>
      </c>
      <c r="I898" s="3">
        <v>160</v>
      </c>
    </row>
    <row r="899" spans="3:9" ht="79.5" thickBot="1" x14ac:dyDescent="0.25">
      <c r="C899" s="230" t="s">
        <v>397</v>
      </c>
      <c r="D899" s="143" t="s">
        <v>161</v>
      </c>
      <c r="E899" s="119" t="s">
        <v>75</v>
      </c>
      <c r="F899" s="119" t="s">
        <v>117</v>
      </c>
      <c r="G899" s="128" t="s">
        <v>401</v>
      </c>
      <c r="H899" s="118"/>
      <c r="I899" s="118">
        <f>SUM(I900:I901)</f>
        <v>836.98900000000003</v>
      </c>
    </row>
    <row r="900" spans="3:9" ht="48" thickBot="1" x14ac:dyDescent="0.25">
      <c r="C900" s="38" t="s">
        <v>230</v>
      </c>
      <c r="D900" s="27" t="s">
        <v>161</v>
      </c>
      <c r="E900" s="6" t="s">
        <v>75</v>
      </c>
      <c r="F900" s="6" t="s">
        <v>117</v>
      </c>
      <c r="G900" s="131" t="s">
        <v>401</v>
      </c>
      <c r="H900" s="3">
        <v>111</v>
      </c>
      <c r="I900" s="3">
        <v>642.84900000000005</v>
      </c>
    </row>
    <row r="901" spans="3:9" ht="63.75" thickBot="1" x14ac:dyDescent="0.25">
      <c r="C901" s="38" t="s">
        <v>10</v>
      </c>
      <c r="D901" s="27" t="s">
        <v>161</v>
      </c>
      <c r="E901" s="6" t="s">
        <v>75</v>
      </c>
      <c r="F901" s="6" t="s">
        <v>117</v>
      </c>
      <c r="G901" s="131" t="s">
        <v>401</v>
      </c>
      <c r="H901" s="3">
        <v>119</v>
      </c>
      <c r="I901" s="3">
        <v>194.14</v>
      </c>
    </row>
    <row r="902" spans="3:9" ht="48" thickBot="1" x14ac:dyDescent="0.3">
      <c r="C902" s="242" t="s">
        <v>418</v>
      </c>
      <c r="D902" s="143" t="s">
        <v>161</v>
      </c>
      <c r="E902" s="119" t="s">
        <v>75</v>
      </c>
      <c r="F902" s="119" t="s">
        <v>117</v>
      </c>
      <c r="G902" s="160" t="s">
        <v>428</v>
      </c>
      <c r="H902" s="118"/>
      <c r="I902" s="118">
        <f>SUM(I903:I904)</f>
        <v>100.39999999999999</v>
      </c>
    </row>
    <row r="903" spans="3:9" ht="48" thickBot="1" x14ac:dyDescent="0.25">
      <c r="C903" s="38" t="s">
        <v>230</v>
      </c>
      <c r="D903" s="27" t="s">
        <v>161</v>
      </c>
      <c r="E903" s="6" t="s">
        <v>75</v>
      </c>
      <c r="F903" s="6" t="s">
        <v>117</v>
      </c>
      <c r="G903" s="243" t="s">
        <v>453</v>
      </c>
      <c r="H903" s="3">
        <v>111</v>
      </c>
      <c r="I903" s="3">
        <v>77.099999999999994</v>
      </c>
    </row>
    <row r="904" spans="3:9" ht="63.75" thickBot="1" x14ac:dyDescent="0.25">
      <c r="C904" s="38" t="s">
        <v>10</v>
      </c>
      <c r="D904" s="27" t="s">
        <v>161</v>
      </c>
      <c r="E904" s="6" t="s">
        <v>75</v>
      </c>
      <c r="F904" s="6" t="s">
        <v>117</v>
      </c>
      <c r="G904" s="243" t="s">
        <v>453</v>
      </c>
      <c r="H904" s="3">
        <v>119</v>
      </c>
      <c r="I904" s="3">
        <v>23.3</v>
      </c>
    </row>
    <row r="905" spans="3:9" ht="79.5" thickBot="1" x14ac:dyDescent="0.25">
      <c r="C905" s="108" t="s">
        <v>399</v>
      </c>
      <c r="D905" s="231" t="s">
        <v>161</v>
      </c>
      <c r="E905" s="231" t="s">
        <v>75</v>
      </c>
      <c r="F905" s="231" t="s">
        <v>117</v>
      </c>
      <c r="G905" s="128" t="s">
        <v>400</v>
      </c>
      <c r="H905" s="232"/>
      <c r="I905" s="232">
        <v>654.40700000000004</v>
      </c>
    </row>
    <row r="906" spans="3:9" ht="32.25" thickBot="1" x14ac:dyDescent="0.25">
      <c r="C906" s="38" t="s">
        <v>13</v>
      </c>
      <c r="D906" s="27" t="s">
        <v>161</v>
      </c>
      <c r="E906" s="6" t="s">
        <v>75</v>
      </c>
      <c r="F906" s="6" t="s">
        <v>117</v>
      </c>
      <c r="G906" s="131" t="s">
        <v>400</v>
      </c>
      <c r="H906" s="3">
        <v>244</v>
      </c>
      <c r="I906" s="233">
        <v>654.40700000000004</v>
      </c>
    </row>
    <row r="907" spans="3:9" ht="16.5" thickBot="1" x14ac:dyDescent="0.25">
      <c r="C907" s="275" t="s">
        <v>480</v>
      </c>
      <c r="D907" s="143" t="s">
        <v>161</v>
      </c>
      <c r="E907" s="119" t="s">
        <v>75</v>
      </c>
      <c r="F907" s="119" t="s">
        <v>117</v>
      </c>
      <c r="G907" s="128">
        <v>9990020680</v>
      </c>
      <c r="H907" s="118"/>
      <c r="I907" s="247">
        <f>SUM(I908:I909)</f>
        <v>109</v>
      </c>
    </row>
    <row r="908" spans="3:9" ht="48" thickBot="1" x14ac:dyDescent="0.25">
      <c r="C908" s="38" t="s">
        <v>230</v>
      </c>
      <c r="D908" s="27" t="s">
        <v>161</v>
      </c>
      <c r="E908" s="6" t="s">
        <v>75</v>
      </c>
      <c r="F908" s="6" t="s">
        <v>117</v>
      </c>
      <c r="G908" s="131">
        <v>9990020680</v>
      </c>
      <c r="H908" s="3">
        <v>111</v>
      </c>
      <c r="I908" s="233">
        <v>84</v>
      </c>
    </row>
    <row r="909" spans="3:9" ht="63.75" thickBot="1" x14ac:dyDescent="0.25">
      <c r="C909" s="38" t="s">
        <v>10</v>
      </c>
      <c r="D909" s="27" t="s">
        <v>161</v>
      </c>
      <c r="E909" s="6" t="s">
        <v>75</v>
      </c>
      <c r="F909" s="6" t="s">
        <v>117</v>
      </c>
      <c r="G909" s="131">
        <v>9990020680</v>
      </c>
      <c r="H909" s="3">
        <v>119</v>
      </c>
      <c r="I909" s="233">
        <v>25</v>
      </c>
    </row>
    <row r="910" spans="3:9" ht="16.5" thickBot="1" x14ac:dyDescent="0.25">
      <c r="C910" s="84" t="s">
        <v>162</v>
      </c>
      <c r="D910" s="82" t="s">
        <v>164</v>
      </c>
      <c r="E910" s="82" t="s">
        <v>75</v>
      </c>
      <c r="F910" s="82" t="s">
        <v>117</v>
      </c>
      <c r="G910" s="82"/>
      <c r="H910" s="82"/>
      <c r="I910" s="197">
        <f>SUM(I924+I917+I911+I921+I926)</f>
        <v>15639.594999999999</v>
      </c>
    </row>
    <row r="911" spans="3:9" ht="16.5" thickBot="1" x14ac:dyDescent="0.25">
      <c r="C911" s="30"/>
      <c r="D911" s="25" t="s">
        <v>164</v>
      </c>
      <c r="E911" s="14" t="s">
        <v>75</v>
      </c>
      <c r="F911" s="14" t="s">
        <v>117</v>
      </c>
      <c r="G911" s="31">
        <v>1920202590</v>
      </c>
      <c r="H911" s="26"/>
      <c r="I911" s="193">
        <f>SUM(I912:I916)</f>
        <v>1255.5999999999999</v>
      </c>
    </row>
    <row r="912" spans="3:9" ht="48" thickBot="1" x14ac:dyDescent="0.25">
      <c r="C912" s="5" t="s">
        <v>56</v>
      </c>
      <c r="D912" s="27" t="s">
        <v>164</v>
      </c>
      <c r="E912" s="6" t="s">
        <v>75</v>
      </c>
      <c r="F912" s="6" t="s">
        <v>117</v>
      </c>
      <c r="G912" s="36">
        <v>1920202590</v>
      </c>
      <c r="H912" s="27" t="s">
        <v>80</v>
      </c>
      <c r="I912" s="85">
        <v>552</v>
      </c>
    </row>
    <row r="913" spans="3:9" ht="63.75" thickBot="1" x14ac:dyDescent="0.25">
      <c r="C913" s="38" t="s">
        <v>10</v>
      </c>
      <c r="D913" s="27" t="s">
        <v>164</v>
      </c>
      <c r="E913" s="6" t="s">
        <v>75</v>
      </c>
      <c r="F913" s="6" t="s">
        <v>117</v>
      </c>
      <c r="G913" s="36">
        <v>1920202590</v>
      </c>
      <c r="H913" s="27" t="s">
        <v>365</v>
      </c>
      <c r="I913" s="85">
        <v>167</v>
      </c>
    </row>
    <row r="914" spans="3:9" ht="32.25" thickBot="1" x14ac:dyDescent="0.25">
      <c r="C914" s="38" t="s">
        <v>13</v>
      </c>
      <c r="D914" s="27" t="s">
        <v>164</v>
      </c>
      <c r="E914" s="6" t="s">
        <v>75</v>
      </c>
      <c r="F914" s="6" t="s">
        <v>117</v>
      </c>
      <c r="G914" s="36">
        <v>1920202590</v>
      </c>
      <c r="H914" s="6" t="s">
        <v>121</v>
      </c>
      <c r="I914" s="3">
        <v>273.60000000000002</v>
      </c>
    </row>
    <row r="915" spans="3:9" ht="16.5" thickBot="1" x14ac:dyDescent="0.25">
      <c r="C915" s="38" t="s">
        <v>394</v>
      </c>
      <c r="D915" s="27" t="s">
        <v>164</v>
      </c>
      <c r="E915" s="6" t="s">
        <v>75</v>
      </c>
      <c r="F915" s="6" t="s">
        <v>117</v>
      </c>
      <c r="G915" s="36">
        <v>1920202590</v>
      </c>
      <c r="H915" s="6" t="s">
        <v>380</v>
      </c>
      <c r="I915" s="3">
        <v>230</v>
      </c>
    </row>
    <row r="916" spans="3:9" ht="16.5" thickBot="1" x14ac:dyDescent="0.25">
      <c r="C916" s="91" t="s">
        <v>48</v>
      </c>
      <c r="D916" s="27" t="s">
        <v>164</v>
      </c>
      <c r="E916" s="6" t="s">
        <v>75</v>
      </c>
      <c r="F916" s="6" t="s">
        <v>117</v>
      </c>
      <c r="G916" s="36">
        <v>1920202590</v>
      </c>
      <c r="H916" s="6" t="s">
        <v>120</v>
      </c>
      <c r="I916" s="3">
        <v>33</v>
      </c>
    </row>
    <row r="917" spans="3:9" ht="126.75" thickBot="1" x14ac:dyDescent="0.25">
      <c r="C917" s="93" t="s">
        <v>64</v>
      </c>
      <c r="D917" s="25" t="s">
        <v>164</v>
      </c>
      <c r="E917" s="7" t="s">
        <v>75</v>
      </c>
      <c r="F917" s="7" t="s">
        <v>117</v>
      </c>
      <c r="G917" s="4">
        <v>1920206590</v>
      </c>
      <c r="H917" s="2"/>
      <c r="I917" s="1">
        <f>SUM(I918:I920)</f>
        <v>12874</v>
      </c>
    </row>
    <row r="918" spans="3:9" ht="48" thickBot="1" x14ac:dyDescent="0.25">
      <c r="C918" s="5" t="s">
        <v>56</v>
      </c>
      <c r="D918" s="27" t="s">
        <v>164</v>
      </c>
      <c r="E918" s="6" t="s">
        <v>75</v>
      </c>
      <c r="F918" s="6" t="s">
        <v>117</v>
      </c>
      <c r="G918" s="3">
        <v>1920206590</v>
      </c>
      <c r="H918" s="3">
        <v>111</v>
      </c>
      <c r="I918" s="3">
        <v>9768</v>
      </c>
    </row>
    <row r="919" spans="3:9" ht="63.75" thickBot="1" x14ac:dyDescent="0.25">
      <c r="C919" s="38" t="s">
        <v>10</v>
      </c>
      <c r="D919" s="27" t="s">
        <v>164</v>
      </c>
      <c r="E919" s="6" t="s">
        <v>75</v>
      </c>
      <c r="F919" s="6" t="s">
        <v>117</v>
      </c>
      <c r="G919" s="3">
        <v>1920206590</v>
      </c>
      <c r="H919" s="3">
        <v>119</v>
      </c>
      <c r="I919" s="3">
        <v>2950</v>
      </c>
    </row>
    <row r="920" spans="3:9" ht="32.25" thickBot="1" x14ac:dyDescent="0.25">
      <c r="C920" s="38" t="s">
        <v>13</v>
      </c>
      <c r="D920" s="27" t="s">
        <v>164</v>
      </c>
      <c r="E920" s="6" t="s">
        <v>75</v>
      </c>
      <c r="F920" s="6" t="s">
        <v>117</v>
      </c>
      <c r="G920" s="3">
        <v>1920206590</v>
      </c>
      <c r="H920" s="3">
        <v>244</v>
      </c>
      <c r="I920" s="3">
        <v>156</v>
      </c>
    </row>
    <row r="921" spans="3:9" ht="79.5" thickBot="1" x14ac:dyDescent="0.25">
      <c r="C921" s="230" t="s">
        <v>397</v>
      </c>
      <c r="D921" s="143" t="s">
        <v>164</v>
      </c>
      <c r="E921" s="119" t="s">
        <v>75</v>
      </c>
      <c r="F921" s="119" t="s">
        <v>117</v>
      </c>
      <c r="G921" s="128" t="s">
        <v>401</v>
      </c>
      <c r="H921" s="118"/>
      <c r="I921" s="118">
        <f>SUM(I922:I923)</f>
        <v>836.98900000000003</v>
      </c>
    </row>
    <row r="922" spans="3:9" ht="48" thickBot="1" x14ac:dyDescent="0.25">
      <c r="C922" s="38" t="s">
        <v>230</v>
      </c>
      <c r="D922" s="27" t="s">
        <v>164</v>
      </c>
      <c r="E922" s="6" t="s">
        <v>75</v>
      </c>
      <c r="F922" s="6" t="s">
        <v>117</v>
      </c>
      <c r="G922" s="131" t="s">
        <v>401</v>
      </c>
      <c r="H922" s="3">
        <v>111</v>
      </c>
      <c r="I922" s="3">
        <v>642.84900000000005</v>
      </c>
    </row>
    <row r="923" spans="3:9" ht="63.75" thickBot="1" x14ac:dyDescent="0.25">
      <c r="C923" s="38" t="s">
        <v>10</v>
      </c>
      <c r="D923" s="27" t="s">
        <v>164</v>
      </c>
      <c r="E923" s="6" t="s">
        <v>75</v>
      </c>
      <c r="F923" s="6" t="s">
        <v>117</v>
      </c>
      <c r="G923" s="131" t="s">
        <v>401</v>
      </c>
      <c r="H923" s="3">
        <v>119</v>
      </c>
      <c r="I923" s="3">
        <v>194.14</v>
      </c>
    </row>
    <row r="924" spans="3:9" ht="79.5" thickBot="1" x14ac:dyDescent="0.25">
      <c r="C924" s="108" t="s">
        <v>399</v>
      </c>
      <c r="D924" s="231" t="s">
        <v>164</v>
      </c>
      <c r="E924" s="231" t="s">
        <v>75</v>
      </c>
      <c r="F924" s="231" t="s">
        <v>117</v>
      </c>
      <c r="G924" s="128" t="s">
        <v>400</v>
      </c>
      <c r="H924" s="232"/>
      <c r="I924" s="232">
        <v>568.00599999999997</v>
      </c>
    </row>
    <row r="925" spans="3:9" ht="32.25" thickBot="1" x14ac:dyDescent="0.25">
      <c r="C925" s="38" t="s">
        <v>13</v>
      </c>
      <c r="D925" s="27" t="s">
        <v>164</v>
      </c>
      <c r="E925" s="6" t="s">
        <v>75</v>
      </c>
      <c r="F925" s="6" t="s">
        <v>117</v>
      </c>
      <c r="G925" s="131" t="s">
        <v>400</v>
      </c>
      <c r="H925" s="3">
        <v>244</v>
      </c>
      <c r="I925" s="233">
        <v>568.00599999999997</v>
      </c>
    </row>
    <row r="926" spans="3:9" ht="16.5" thickBot="1" x14ac:dyDescent="0.25">
      <c r="C926" s="275" t="s">
        <v>480</v>
      </c>
      <c r="D926" s="143" t="s">
        <v>164</v>
      </c>
      <c r="E926" s="119" t="s">
        <v>75</v>
      </c>
      <c r="F926" s="119" t="s">
        <v>117</v>
      </c>
      <c r="G926" s="128">
        <v>9990020680</v>
      </c>
      <c r="H926" s="118"/>
      <c r="I926" s="247">
        <f>SUM(I927:I928)</f>
        <v>105</v>
      </c>
    </row>
    <row r="927" spans="3:9" ht="48" thickBot="1" x14ac:dyDescent="0.25">
      <c r="C927" s="38" t="s">
        <v>230</v>
      </c>
      <c r="D927" s="27" t="s">
        <v>164</v>
      </c>
      <c r="E927" s="6" t="s">
        <v>75</v>
      </c>
      <c r="F927" s="6" t="s">
        <v>117</v>
      </c>
      <c r="G927" s="131">
        <v>9990020680</v>
      </c>
      <c r="H927" s="3">
        <v>111</v>
      </c>
      <c r="I927" s="233">
        <v>81</v>
      </c>
    </row>
    <row r="928" spans="3:9" ht="63.75" thickBot="1" x14ac:dyDescent="0.25">
      <c r="C928" s="38" t="s">
        <v>10</v>
      </c>
      <c r="D928" s="27" t="s">
        <v>164</v>
      </c>
      <c r="E928" s="6" t="s">
        <v>75</v>
      </c>
      <c r="F928" s="6" t="s">
        <v>117</v>
      </c>
      <c r="G928" s="131">
        <v>9990020680</v>
      </c>
      <c r="H928" s="3">
        <v>119</v>
      </c>
      <c r="I928" s="233">
        <v>24</v>
      </c>
    </row>
    <row r="929" spans="3:9" ht="32.25" thickBot="1" x14ac:dyDescent="0.25">
      <c r="C929" s="22" t="s">
        <v>66</v>
      </c>
      <c r="D929" s="28" t="s">
        <v>178</v>
      </c>
      <c r="E929" s="23" t="s">
        <v>75</v>
      </c>
      <c r="F929" s="23" t="s">
        <v>111</v>
      </c>
      <c r="G929" s="29">
        <v>1930606590</v>
      </c>
      <c r="H929" s="29"/>
      <c r="I929" s="24">
        <f>SUM(I931:I935)</f>
        <v>8539.5</v>
      </c>
    </row>
    <row r="930" spans="3:9" ht="16.5" thickBot="1" x14ac:dyDescent="0.25">
      <c r="C930" s="144" t="s">
        <v>169</v>
      </c>
      <c r="D930" s="145" t="s">
        <v>168</v>
      </c>
      <c r="E930" s="145" t="s">
        <v>75</v>
      </c>
      <c r="F930" s="145" t="s">
        <v>111</v>
      </c>
      <c r="G930" s="146"/>
      <c r="H930" s="146"/>
      <c r="I930" s="147">
        <f>SUM(I931:I935)</f>
        <v>8539.5</v>
      </c>
    </row>
    <row r="931" spans="3:9" ht="48" thickBot="1" x14ac:dyDescent="0.25">
      <c r="C931" s="5" t="s">
        <v>56</v>
      </c>
      <c r="D931" s="27" t="s">
        <v>168</v>
      </c>
      <c r="E931" s="6" t="s">
        <v>75</v>
      </c>
      <c r="F931" s="6" t="s">
        <v>111</v>
      </c>
      <c r="G931" s="3">
        <v>1930606590</v>
      </c>
      <c r="H931" s="3">
        <v>111</v>
      </c>
      <c r="I931" s="3">
        <v>6292</v>
      </c>
    </row>
    <row r="932" spans="3:9" ht="63.75" thickBot="1" x14ac:dyDescent="0.25">
      <c r="C932" s="38" t="s">
        <v>10</v>
      </c>
      <c r="D932" s="27" t="s">
        <v>168</v>
      </c>
      <c r="E932" s="6" t="s">
        <v>75</v>
      </c>
      <c r="F932" s="6" t="s">
        <v>111</v>
      </c>
      <c r="G932" s="3">
        <v>1930606590</v>
      </c>
      <c r="H932" s="3">
        <v>119</v>
      </c>
      <c r="I932" s="3">
        <v>1900</v>
      </c>
    </row>
    <row r="933" spans="3:9" ht="32.25" thickBot="1" x14ac:dyDescent="0.25">
      <c r="C933" s="38" t="s">
        <v>13</v>
      </c>
      <c r="D933" s="27" t="s">
        <v>168</v>
      </c>
      <c r="E933" s="6" t="s">
        <v>75</v>
      </c>
      <c r="F933" s="6" t="s">
        <v>111</v>
      </c>
      <c r="G933" s="3">
        <v>1930606590</v>
      </c>
      <c r="H933" s="3">
        <v>244</v>
      </c>
      <c r="I933" s="3">
        <v>186.5</v>
      </c>
    </row>
    <row r="934" spans="3:9" ht="16.5" thickBot="1" x14ac:dyDescent="0.25">
      <c r="C934" s="38" t="s">
        <v>394</v>
      </c>
      <c r="D934" s="27" t="s">
        <v>168</v>
      </c>
      <c r="E934" s="6" t="s">
        <v>75</v>
      </c>
      <c r="F934" s="6" t="s">
        <v>111</v>
      </c>
      <c r="G934" s="3">
        <v>1930606590</v>
      </c>
      <c r="H934" s="3">
        <v>247</v>
      </c>
      <c r="I934" s="3">
        <v>156</v>
      </c>
    </row>
    <row r="935" spans="3:9" ht="16.5" thickBot="1" x14ac:dyDescent="0.25">
      <c r="C935" s="91" t="s">
        <v>48</v>
      </c>
      <c r="D935" s="27" t="s">
        <v>168</v>
      </c>
      <c r="E935" s="6" t="s">
        <v>75</v>
      </c>
      <c r="F935" s="6" t="s">
        <v>111</v>
      </c>
      <c r="G935" s="3">
        <v>1930606590</v>
      </c>
      <c r="H935" s="3">
        <v>850</v>
      </c>
      <c r="I935" s="3">
        <v>5</v>
      </c>
    </row>
    <row r="936" spans="3:9" ht="16.5" thickBot="1" x14ac:dyDescent="0.25">
      <c r="C936" s="76" t="s">
        <v>28</v>
      </c>
      <c r="D936" s="79">
        <v>101</v>
      </c>
      <c r="E936" s="77" t="s">
        <v>75</v>
      </c>
      <c r="F936" s="77" t="s">
        <v>112</v>
      </c>
      <c r="G936" s="86"/>
      <c r="H936" s="86"/>
      <c r="I936" s="79">
        <f>SUM(I938:I943)</f>
        <v>8347.5</v>
      </c>
    </row>
    <row r="937" spans="3:9" ht="16.5" thickBot="1" x14ac:dyDescent="0.25">
      <c r="C937" s="76" t="s">
        <v>171</v>
      </c>
      <c r="D937" s="79">
        <v>101</v>
      </c>
      <c r="E937" s="77" t="s">
        <v>75</v>
      </c>
      <c r="F937" s="77" t="s">
        <v>112</v>
      </c>
      <c r="G937" s="79">
        <v>1921110590</v>
      </c>
      <c r="H937" s="86"/>
      <c r="I937" s="79">
        <f>SUM(I938:I943)</f>
        <v>8347.5</v>
      </c>
    </row>
    <row r="938" spans="3:9" ht="48" thickBot="1" x14ac:dyDescent="0.25">
      <c r="C938" s="5" t="s">
        <v>56</v>
      </c>
      <c r="D938" s="3">
        <v>101</v>
      </c>
      <c r="E938" s="6" t="s">
        <v>75</v>
      </c>
      <c r="F938" s="6" t="s">
        <v>112</v>
      </c>
      <c r="G938" s="3">
        <v>1921110590</v>
      </c>
      <c r="H938" s="3">
        <v>111</v>
      </c>
      <c r="I938" s="3">
        <v>5825</v>
      </c>
    </row>
    <row r="939" spans="3:9" ht="32.25" thickBot="1" x14ac:dyDescent="0.25">
      <c r="C939" s="5" t="s">
        <v>47</v>
      </c>
      <c r="D939" s="3">
        <v>101</v>
      </c>
      <c r="E939" s="6" t="s">
        <v>75</v>
      </c>
      <c r="F939" s="6" t="s">
        <v>112</v>
      </c>
      <c r="G939" s="3">
        <v>1921110590</v>
      </c>
      <c r="H939" s="3">
        <v>112</v>
      </c>
      <c r="I939" s="3">
        <v>33</v>
      </c>
    </row>
    <row r="940" spans="3:9" ht="63.75" thickBot="1" x14ac:dyDescent="0.25">
      <c r="C940" s="38" t="s">
        <v>10</v>
      </c>
      <c r="D940" s="3">
        <v>101</v>
      </c>
      <c r="E940" s="6" t="s">
        <v>75</v>
      </c>
      <c r="F940" s="6" t="s">
        <v>112</v>
      </c>
      <c r="G940" s="3">
        <v>1921110590</v>
      </c>
      <c r="H940" s="3">
        <v>119</v>
      </c>
      <c r="I940" s="3">
        <v>1759</v>
      </c>
    </row>
    <row r="941" spans="3:9" ht="32.25" thickBot="1" x14ac:dyDescent="0.25">
      <c r="C941" s="38" t="s">
        <v>13</v>
      </c>
      <c r="D941" s="3">
        <v>101</v>
      </c>
      <c r="E941" s="6" t="s">
        <v>75</v>
      </c>
      <c r="F941" s="6" t="s">
        <v>112</v>
      </c>
      <c r="G941" s="3">
        <v>1921110590</v>
      </c>
      <c r="H941" s="3">
        <v>244</v>
      </c>
      <c r="I941" s="3">
        <v>353.5</v>
      </c>
    </row>
    <row r="942" spans="3:9" ht="16.5" thickBot="1" x14ac:dyDescent="0.25">
      <c r="C942" s="38" t="s">
        <v>394</v>
      </c>
      <c r="D942" s="3">
        <v>101</v>
      </c>
      <c r="E942" s="6" t="s">
        <v>75</v>
      </c>
      <c r="F942" s="6" t="s">
        <v>112</v>
      </c>
      <c r="G942" s="3">
        <v>1921110590</v>
      </c>
      <c r="H942" s="3">
        <v>247</v>
      </c>
      <c r="I942" s="3">
        <v>367</v>
      </c>
    </row>
    <row r="943" spans="3:9" ht="16.5" thickBot="1" x14ac:dyDescent="0.25">
      <c r="C943" s="91" t="s">
        <v>48</v>
      </c>
      <c r="D943" s="27" t="s">
        <v>170</v>
      </c>
      <c r="E943" s="6" t="s">
        <v>75</v>
      </c>
      <c r="F943" s="6" t="s">
        <v>112</v>
      </c>
      <c r="G943" s="3">
        <v>1921110590</v>
      </c>
      <c r="H943" s="3">
        <v>850</v>
      </c>
      <c r="I943" s="3">
        <v>10</v>
      </c>
    </row>
    <row r="944" spans="3:9" ht="16.5" thickBot="1" x14ac:dyDescent="0.25">
      <c r="C944" s="76" t="s">
        <v>61</v>
      </c>
      <c r="D944" s="81" t="s">
        <v>178</v>
      </c>
      <c r="E944" s="77" t="s">
        <v>172</v>
      </c>
      <c r="F944" s="77"/>
      <c r="G944" s="78"/>
      <c r="H944" s="78"/>
      <c r="I944" s="79">
        <f>SUM(I945+I955+I965)</f>
        <v>40995.535829999993</v>
      </c>
    </row>
    <row r="945" spans="3:9" ht="16.5" thickBot="1" x14ac:dyDescent="0.25">
      <c r="C945" s="76" t="s">
        <v>259</v>
      </c>
      <c r="D945" s="81" t="s">
        <v>173</v>
      </c>
      <c r="E945" s="77" t="s">
        <v>172</v>
      </c>
      <c r="F945" s="77" t="s">
        <v>76</v>
      </c>
      <c r="G945" s="78"/>
      <c r="H945" s="78"/>
      <c r="I945" s="79">
        <f>SUM(I946+I948+I949+I950+I951+I952+I953)</f>
        <v>22910.346309999997</v>
      </c>
    </row>
    <row r="946" spans="3:9" ht="48" thickBot="1" x14ac:dyDescent="0.25">
      <c r="C946" s="104" t="s">
        <v>441</v>
      </c>
      <c r="D946" s="231" t="s">
        <v>173</v>
      </c>
      <c r="E946" s="105" t="s">
        <v>172</v>
      </c>
      <c r="F946" s="105" t="s">
        <v>76</v>
      </c>
      <c r="G946" s="160" t="s">
        <v>485</v>
      </c>
      <c r="H946" s="118"/>
      <c r="I946" s="110">
        <v>2770.0830999999998</v>
      </c>
    </row>
    <row r="947" spans="3:9" ht="32.25" thickBot="1" x14ac:dyDescent="0.25">
      <c r="C947" s="38" t="s">
        <v>13</v>
      </c>
      <c r="D947" s="27" t="s">
        <v>173</v>
      </c>
      <c r="E947" s="18" t="s">
        <v>172</v>
      </c>
      <c r="F947" s="18" t="s">
        <v>76</v>
      </c>
      <c r="G947" s="131" t="s">
        <v>485</v>
      </c>
      <c r="H947" s="19">
        <v>244</v>
      </c>
      <c r="I947" s="19">
        <v>2770.0830999999998</v>
      </c>
    </row>
    <row r="948" spans="3:9" ht="48" thickBot="1" x14ac:dyDescent="0.25">
      <c r="C948" s="5" t="s">
        <v>30</v>
      </c>
      <c r="D948" s="27" t="s">
        <v>173</v>
      </c>
      <c r="E948" s="6" t="s">
        <v>172</v>
      </c>
      <c r="F948" s="6" t="s">
        <v>76</v>
      </c>
      <c r="G948" s="3">
        <v>2020100590</v>
      </c>
      <c r="H948" s="3">
        <v>111</v>
      </c>
      <c r="I948" s="3">
        <v>14328</v>
      </c>
    </row>
    <row r="949" spans="3:9" ht="63.75" thickBot="1" x14ac:dyDescent="0.25">
      <c r="C949" s="38" t="s">
        <v>10</v>
      </c>
      <c r="D949" s="27" t="s">
        <v>173</v>
      </c>
      <c r="E949" s="6" t="s">
        <v>172</v>
      </c>
      <c r="F949" s="6" t="s">
        <v>76</v>
      </c>
      <c r="G949" s="3">
        <v>2020100590</v>
      </c>
      <c r="H949" s="3">
        <v>119</v>
      </c>
      <c r="I949" s="3">
        <v>4327</v>
      </c>
    </row>
    <row r="950" spans="3:9" ht="32.25" thickBot="1" x14ac:dyDescent="0.25">
      <c r="C950" s="38" t="s">
        <v>13</v>
      </c>
      <c r="D950" s="27" t="s">
        <v>173</v>
      </c>
      <c r="E950" s="6" t="s">
        <v>172</v>
      </c>
      <c r="F950" s="6" t="s">
        <v>76</v>
      </c>
      <c r="G950" s="3">
        <v>2020100590</v>
      </c>
      <c r="H950" s="3">
        <v>244</v>
      </c>
      <c r="I950" s="3">
        <v>950.1</v>
      </c>
    </row>
    <row r="951" spans="3:9" ht="16.5" thickBot="1" x14ac:dyDescent="0.25">
      <c r="C951" s="38" t="s">
        <v>394</v>
      </c>
      <c r="D951" s="27" t="s">
        <v>173</v>
      </c>
      <c r="E951" s="6" t="s">
        <v>172</v>
      </c>
      <c r="F951" s="6" t="s">
        <v>76</v>
      </c>
      <c r="G951" s="3">
        <v>2020100590</v>
      </c>
      <c r="H951" s="3">
        <v>247</v>
      </c>
      <c r="I951" s="3">
        <v>217</v>
      </c>
    </row>
    <row r="952" spans="3:9" ht="16.5" thickBot="1" x14ac:dyDescent="0.25">
      <c r="C952" s="91" t="s">
        <v>48</v>
      </c>
      <c r="D952" s="27" t="s">
        <v>173</v>
      </c>
      <c r="E952" s="6" t="s">
        <v>172</v>
      </c>
      <c r="F952" s="6" t="s">
        <v>76</v>
      </c>
      <c r="G952" s="3">
        <v>2020100590</v>
      </c>
      <c r="H952" s="3">
        <v>850</v>
      </c>
      <c r="I952" s="3">
        <v>265</v>
      </c>
    </row>
    <row r="953" spans="3:9" ht="16.5" thickBot="1" x14ac:dyDescent="0.25">
      <c r="C953" s="270" t="s">
        <v>486</v>
      </c>
      <c r="D953" s="25" t="s">
        <v>173</v>
      </c>
      <c r="E953" s="7" t="s">
        <v>172</v>
      </c>
      <c r="F953" s="7" t="s">
        <v>76</v>
      </c>
      <c r="G953" s="15" t="s">
        <v>484</v>
      </c>
      <c r="H953" s="1"/>
      <c r="I953" s="1">
        <v>53.163209999999999</v>
      </c>
    </row>
    <row r="954" spans="3:9" ht="32.25" thickBot="1" x14ac:dyDescent="0.25">
      <c r="C954" s="5" t="s">
        <v>47</v>
      </c>
      <c r="D954" s="27" t="s">
        <v>173</v>
      </c>
      <c r="E954" s="6" t="s">
        <v>172</v>
      </c>
      <c r="F954" s="6" t="s">
        <v>76</v>
      </c>
      <c r="G954" s="19" t="s">
        <v>484</v>
      </c>
      <c r="H954" s="3">
        <v>112</v>
      </c>
      <c r="I954" s="3">
        <v>53.163209999999999</v>
      </c>
    </row>
    <row r="955" spans="3:9" ht="16.5" thickBot="1" x14ac:dyDescent="0.25">
      <c r="C955" s="76" t="s">
        <v>174</v>
      </c>
      <c r="D955" s="81" t="s">
        <v>175</v>
      </c>
      <c r="E955" s="77" t="s">
        <v>172</v>
      </c>
      <c r="F955" s="77" t="s">
        <v>76</v>
      </c>
      <c r="G955" s="78"/>
      <c r="H955" s="78"/>
      <c r="I955" s="79">
        <f>SUM(I956+I958+I959+I960+I961+I962+I963)</f>
        <v>13269.18952</v>
      </c>
    </row>
    <row r="956" spans="3:9" ht="32.25" thickBot="1" x14ac:dyDescent="0.25">
      <c r="C956" s="104" t="s">
        <v>436</v>
      </c>
      <c r="D956" s="231" t="s">
        <v>175</v>
      </c>
      <c r="E956" s="105" t="s">
        <v>172</v>
      </c>
      <c r="F956" s="105" t="s">
        <v>76</v>
      </c>
      <c r="G956" s="110" t="s">
        <v>356</v>
      </c>
      <c r="H956" s="118"/>
      <c r="I956" s="110">
        <v>210.52631</v>
      </c>
    </row>
    <row r="957" spans="3:9" ht="32.25" thickBot="1" x14ac:dyDescent="0.25">
      <c r="C957" s="38" t="s">
        <v>13</v>
      </c>
      <c r="D957" s="27" t="s">
        <v>175</v>
      </c>
      <c r="E957" s="6" t="s">
        <v>172</v>
      </c>
      <c r="F957" s="6" t="s">
        <v>76</v>
      </c>
      <c r="G957" s="19" t="s">
        <v>356</v>
      </c>
      <c r="H957" s="19">
        <v>244</v>
      </c>
      <c r="I957" s="19">
        <v>210.52631</v>
      </c>
    </row>
    <row r="958" spans="3:9" ht="48" thickBot="1" x14ac:dyDescent="0.25">
      <c r="C958" s="5" t="s">
        <v>30</v>
      </c>
      <c r="D958" s="27" t="s">
        <v>175</v>
      </c>
      <c r="E958" s="6" t="s">
        <v>172</v>
      </c>
      <c r="F958" s="6" t="s">
        <v>76</v>
      </c>
      <c r="G958" s="3">
        <v>2020500590</v>
      </c>
      <c r="H958" s="3">
        <v>111</v>
      </c>
      <c r="I958" s="3">
        <v>9470</v>
      </c>
    </row>
    <row r="959" spans="3:9" ht="63.75" thickBot="1" x14ac:dyDescent="0.25">
      <c r="C959" s="38" t="s">
        <v>10</v>
      </c>
      <c r="D959" s="27" t="s">
        <v>175</v>
      </c>
      <c r="E959" s="6" t="s">
        <v>172</v>
      </c>
      <c r="F959" s="6" t="s">
        <v>76</v>
      </c>
      <c r="G959" s="3">
        <v>2020500590</v>
      </c>
      <c r="H959" s="3">
        <v>119</v>
      </c>
      <c r="I959" s="3">
        <v>2860</v>
      </c>
    </row>
    <row r="960" spans="3:9" ht="32.25" thickBot="1" x14ac:dyDescent="0.25">
      <c r="C960" s="38" t="s">
        <v>13</v>
      </c>
      <c r="D960" s="27" t="s">
        <v>175</v>
      </c>
      <c r="E960" s="6" t="s">
        <v>172</v>
      </c>
      <c r="F960" s="6" t="s">
        <v>76</v>
      </c>
      <c r="G960" s="3">
        <v>2020500590</v>
      </c>
      <c r="H960" s="3">
        <v>244</v>
      </c>
      <c r="I960" s="3">
        <v>258.5</v>
      </c>
    </row>
    <row r="961" spans="3:9" ht="16.5" thickBot="1" x14ac:dyDescent="0.25">
      <c r="C961" s="38" t="s">
        <v>394</v>
      </c>
      <c r="D961" s="27" t="s">
        <v>175</v>
      </c>
      <c r="E961" s="6" t="s">
        <v>172</v>
      </c>
      <c r="F961" s="6" t="s">
        <v>76</v>
      </c>
      <c r="G961" s="3">
        <v>2020500590</v>
      </c>
      <c r="H961" s="3">
        <v>247</v>
      </c>
      <c r="I961" s="3">
        <v>400</v>
      </c>
    </row>
    <row r="962" spans="3:9" ht="16.5" thickBot="1" x14ac:dyDescent="0.25">
      <c r="C962" s="91" t="s">
        <v>48</v>
      </c>
      <c r="D962" s="27" t="s">
        <v>175</v>
      </c>
      <c r="E962" s="6" t="s">
        <v>172</v>
      </c>
      <c r="F962" s="6" t="s">
        <v>76</v>
      </c>
      <c r="G962" s="3">
        <v>2020500590</v>
      </c>
      <c r="H962" s="3">
        <v>850</v>
      </c>
      <c r="I962" s="3">
        <v>17</v>
      </c>
    </row>
    <row r="963" spans="3:9" ht="32.25" thickBot="1" x14ac:dyDescent="0.25">
      <c r="C963" s="270" t="s">
        <v>483</v>
      </c>
      <c r="D963" s="25" t="s">
        <v>175</v>
      </c>
      <c r="E963" s="7" t="s">
        <v>172</v>
      </c>
      <c r="F963" s="7" t="s">
        <v>76</v>
      </c>
      <c r="G963" s="15" t="s">
        <v>484</v>
      </c>
      <c r="H963" s="1"/>
      <c r="I963" s="1">
        <v>53.163209999999999</v>
      </c>
    </row>
    <row r="964" spans="3:9" ht="30.75" customHeight="1" thickBot="1" x14ac:dyDescent="0.25">
      <c r="C964" s="5" t="s">
        <v>47</v>
      </c>
      <c r="D964" s="27" t="s">
        <v>175</v>
      </c>
      <c r="E964" s="6" t="s">
        <v>172</v>
      </c>
      <c r="F964" s="6" t="s">
        <v>76</v>
      </c>
      <c r="G964" s="19" t="s">
        <v>484</v>
      </c>
      <c r="H964" s="3">
        <v>112</v>
      </c>
      <c r="I964" s="3">
        <v>53.163209999999999</v>
      </c>
    </row>
    <row r="965" spans="3:9" ht="16.5" thickBot="1" x14ac:dyDescent="0.25">
      <c r="C965" s="87" t="s">
        <v>176</v>
      </c>
      <c r="D965" s="81" t="s">
        <v>177</v>
      </c>
      <c r="E965" s="77" t="s">
        <v>172</v>
      </c>
      <c r="F965" s="77" t="s">
        <v>73</v>
      </c>
      <c r="G965" s="78"/>
      <c r="H965" s="78"/>
      <c r="I965" s="79">
        <f>SUM(I966:I970)</f>
        <v>4816</v>
      </c>
    </row>
    <row r="966" spans="3:9" ht="48" thickBot="1" x14ac:dyDescent="0.25">
      <c r="C966" s="5" t="s">
        <v>30</v>
      </c>
      <c r="D966" s="27" t="s">
        <v>177</v>
      </c>
      <c r="E966" s="6" t="s">
        <v>172</v>
      </c>
      <c r="F966" s="6" t="s">
        <v>73</v>
      </c>
      <c r="G966" s="3">
        <v>2030120000</v>
      </c>
      <c r="H966" s="3">
        <v>111</v>
      </c>
      <c r="I966" s="3">
        <v>3505</v>
      </c>
    </row>
    <row r="967" spans="3:9" ht="32.25" thickBot="1" x14ac:dyDescent="0.25">
      <c r="C967" s="5" t="s">
        <v>47</v>
      </c>
      <c r="D967" s="27" t="s">
        <v>177</v>
      </c>
      <c r="E967" s="6" t="s">
        <v>172</v>
      </c>
      <c r="F967" s="6" t="s">
        <v>73</v>
      </c>
      <c r="G967" s="3">
        <v>2030120000</v>
      </c>
      <c r="H967" s="3">
        <v>112</v>
      </c>
      <c r="I967" s="3">
        <v>29</v>
      </c>
    </row>
    <row r="968" spans="3:9" ht="63.75" thickBot="1" x14ac:dyDescent="0.25">
      <c r="C968" s="38" t="s">
        <v>10</v>
      </c>
      <c r="D968" s="27" t="s">
        <v>177</v>
      </c>
      <c r="E968" s="6" t="s">
        <v>172</v>
      </c>
      <c r="F968" s="6" t="s">
        <v>73</v>
      </c>
      <c r="G968" s="3">
        <v>2030120000</v>
      </c>
      <c r="H968" s="3">
        <v>119</v>
      </c>
      <c r="I968" s="3">
        <v>1059</v>
      </c>
    </row>
    <row r="969" spans="3:9" ht="32.25" thickBot="1" x14ac:dyDescent="0.25">
      <c r="C969" s="38" t="s">
        <v>13</v>
      </c>
      <c r="D969" s="27" t="s">
        <v>177</v>
      </c>
      <c r="E969" s="6" t="s">
        <v>172</v>
      </c>
      <c r="F969" s="6" t="s">
        <v>73</v>
      </c>
      <c r="G969" s="3">
        <v>2030120000</v>
      </c>
      <c r="H969" s="3">
        <v>244</v>
      </c>
      <c r="I969" s="3">
        <v>223</v>
      </c>
    </row>
    <row r="970" spans="3:9" ht="16.5" thickBot="1" x14ac:dyDescent="0.25">
      <c r="C970" s="91" t="s">
        <v>48</v>
      </c>
      <c r="D970" s="27" t="s">
        <v>177</v>
      </c>
      <c r="E970" s="6" t="s">
        <v>172</v>
      </c>
      <c r="F970" s="6" t="s">
        <v>73</v>
      </c>
      <c r="G970" s="3">
        <v>2030120000</v>
      </c>
      <c r="H970" s="3">
        <v>850</v>
      </c>
      <c r="I970" s="3"/>
    </row>
    <row r="971" spans="3:9" ht="27.75" customHeight="1" thickBot="1" x14ac:dyDescent="0.25">
      <c r="C971" s="108" t="s">
        <v>454</v>
      </c>
      <c r="D971" s="266"/>
      <c r="E971" s="267" t="s">
        <v>325</v>
      </c>
      <c r="F971" s="267" t="s">
        <v>111</v>
      </c>
      <c r="G971" s="266"/>
      <c r="H971" s="266"/>
      <c r="I971" s="268">
        <f>SUM(I972+I979)</f>
        <v>23214.3</v>
      </c>
    </row>
    <row r="972" spans="3:9" ht="32.25" thickBot="1" x14ac:dyDescent="0.25">
      <c r="C972" s="144" t="s">
        <v>163</v>
      </c>
      <c r="D972" s="145" t="s">
        <v>165</v>
      </c>
      <c r="E972" s="145" t="s">
        <v>325</v>
      </c>
      <c r="F972" s="145" t="s">
        <v>111</v>
      </c>
      <c r="G972" s="146"/>
      <c r="H972" s="146"/>
      <c r="I972" s="147">
        <f>SUM(I973:I978)</f>
        <v>14589.3</v>
      </c>
    </row>
    <row r="973" spans="3:9" ht="48" thickBot="1" x14ac:dyDescent="0.25">
      <c r="C973" s="5" t="s">
        <v>56</v>
      </c>
      <c r="D973" s="27" t="s">
        <v>165</v>
      </c>
      <c r="E973" s="6" t="s">
        <v>325</v>
      </c>
      <c r="F973" s="6" t="s">
        <v>111</v>
      </c>
      <c r="G973" s="3">
        <v>1930606590</v>
      </c>
      <c r="H973" s="3">
        <v>111</v>
      </c>
      <c r="I973" s="3">
        <v>10754</v>
      </c>
    </row>
    <row r="974" spans="3:9" ht="32.25" thickBot="1" x14ac:dyDescent="0.25">
      <c r="C974" s="5" t="s">
        <v>47</v>
      </c>
      <c r="D974" s="27" t="s">
        <v>165</v>
      </c>
      <c r="E974" s="6" t="s">
        <v>325</v>
      </c>
      <c r="F974" s="6" t="s">
        <v>111</v>
      </c>
      <c r="G974" s="3">
        <v>1930606590</v>
      </c>
      <c r="H974" s="3">
        <v>112</v>
      </c>
      <c r="I974" s="3">
        <v>105.6</v>
      </c>
    </row>
    <row r="975" spans="3:9" ht="63.75" thickBot="1" x14ac:dyDescent="0.25">
      <c r="C975" s="38" t="s">
        <v>10</v>
      </c>
      <c r="D975" s="27" t="s">
        <v>165</v>
      </c>
      <c r="E975" s="6" t="s">
        <v>325</v>
      </c>
      <c r="F975" s="6" t="s">
        <v>111</v>
      </c>
      <c r="G975" s="3">
        <v>1930606590</v>
      </c>
      <c r="H975" s="3">
        <v>119</v>
      </c>
      <c r="I975" s="3">
        <v>3248</v>
      </c>
    </row>
    <row r="976" spans="3:9" ht="32.25" thickBot="1" x14ac:dyDescent="0.25">
      <c r="C976" s="38" t="s">
        <v>13</v>
      </c>
      <c r="D976" s="27" t="s">
        <v>165</v>
      </c>
      <c r="E976" s="6" t="s">
        <v>325</v>
      </c>
      <c r="F976" s="6" t="s">
        <v>111</v>
      </c>
      <c r="G976" s="3">
        <v>1930606590</v>
      </c>
      <c r="H976" s="3">
        <v>244</v>
      </c>
      <c r="I976" s="3">
        <v>140.30000000000001</v>
      </c>
    </row>
    <row r="977" spans="3:9" ht="16.5" thickBot="1" x14ac:dyDescent="0.25">
      <c r="C977" s="38" t="s">
        <v>394</v>
      </c>
      <c r="D977" s="27" t="s">
        <v>165</v>
      </c>
      <c r="E977" s="6" t="s">
        <v>325</v>
      </c>
      <c r="F977" s="6" t="s">
        <v>111</v>
      </c>
      <c r="G977" s="3">
        <v>1930606590</v>
      </c>
      <c r="H977" s="3">
        <v>247</v>
      </c>
      <c r="I977" s="3">
        <v>291.39999999999998</v>
      </c>
    </row>
    <row r="978" spans="3:9" ht="16.5" thickBot="1" x14ac:dyDescent="0.25">
      <c r="C978" s="91" t="s">
        <v>48</v>
      </c>
      <c r="D978" s="27" t="s">
        <v>165</v>
      </c>
      <c r="E978" s="6" t="s">
        <v>325</v>
      </c>
      <c r="F978" s="6" t="s">
        <v>111</v>
      </c>
      <c r="G978" s="3">
        <v>1930606590</v>
      </c>
      <c r="H978" s="3">
        <v>850</v>
      </c>
      <c r="I978" s="3">
        <v>50</v>
      </c>
    </row>
    <row r="979" spans="3:9" ht="16.5" thickBot="1" x14ac:dyDescent="0.25">
      <c r="C979" s="144" t="s">
        <v>167</v>
      </c>
      <c r="D979" s="145" t="s">
        <v>166</v>
      </c>
      <c r="E979" s="145" t="s">
        <v>325</v>
      </c>
      <c r="F979" s="145" t="s">
        <v>111</v>
      </c>
      <c r="G979" s="146"/>
      <c r="H979" s="146"/>
      <c r="I979" s="148">
        <f>SUM(I980:I984)</f>
        <v>8625</v>
      </c>
    </row>
    <row r="980" spans="3:9" ht="48" thickBot="1" x14ac:dyDescent="0.25">
      <c r="C980" s="5" t="s">
        <v>56</v>
      </c>
      <c r="D980" s="27" t="s">
        <v>166</v>
      </c>
      <c r="E980" s="6" t="s">
        <v>325</v>
      </c>
      <c r="F980" s="6" t="s">
        <v>111</v>
      </c>
      <c r="G980" s="3">
        <v>1930606590</v>
      </c>
      <c r="H980" s="3">
        <v>111</v>
      </c>
      <c r="I980" s="3">
        <v>5883</v>
      </c>
    </row>
    <row r="981" spans="3:9" ht="63.75" thickBot="1" x14ac:dyDescent="0.25">
      <c r="C981" s="38" t="s">
        <v>10</v>
      </c>
      <c r="D981" s="27" t="s">
        <v>166</v>
      </c>
      <c r="E981" s="6" t="s">
        <v>325</v>
      </c>
      <c r="F981" s="6" t="s">
        <v>111</v>
      </c>
      <c r="G981" s="3">
        <v>1930606590</v>
      </c>
      <c r="H981" s="3">
        <v>119</v>
      </c>
      <c r="I981" s="3">
        <v>1777</v>
      </c>
    </row>
    <row r="982" spans="3:9" ht="32.25" thickBot="1" x14ac:dyDescent="0.25">
      <c r="C982" s="38" t="s">
        <v>13</v>
      </c>
      <c r="D982" s="27" t="s">
        <v>166</v>
      </c>
      <c r="E982" s="6" t="s">
        <v>325</v>
      </c>
      <c r="F982" s="6" t="s">
        <v>111</v>
      </c>
      <c r="G982" s="3">
        <v>1930606590</v>
      </c>
      <c r="H982" s="3">
        <v>244</v>
      </c>
      <c r="I982" s="3">
        <v>120</v>
      </c>
    </row>
    <row r="983" spans="3:9" ht="16.5" thickBot="1" x14ac:dyDescent="0.25">
      <c r="C983" s="38" t="s">
        <v>394</v>
      </c>
      <c r="D983" s="27" t="s">
        <v>166</v>
      </c>
      <c r="E983" s="6" t="s">
        <v>325</v>
      </c>
      <c r="F983" s="6" t="s">
        <v>111</v>
      </c>
      <c r="G983" s="3">
        <v>1930606590</v>
      </c>
      <c r="H983" s="3">
        <v>247</v>
      </c>
      <c r="I983" s="3">
        <v>350</v>
      </c>
    </row>
    <row r="984" spans="3:9" ht="16.5" thickBot="1" x14ac:dyDescent="0.25">
      <c r="C984" s="91" t="s">
        <v>48</v>
      </c>
      <c r="D984" s="27" t="s">
        <v>166</v>
      </c>
      <c r="E984" s="6" t="s">
        <v>325</v>
      </c>
      <c r="F984" s="6" t="s">
        <v>111</v>
      </c>
      <c r="G984" s="3">
        <v>1930606590</v>
      </c>
      <c r="H984" s="3">
        <v>850</v>
      </c>
      <c r="I984" s="3">
        <v>495</v>
      </c>
    </row>
    <row r="985" spans="3:9" ht="16.5" thickBot="1" x14ac:dyDescent="0.25">
      <c r="C985" s="104" t="s">
        <v>67</v>
      </c>
      <c r="D985" s="106"/>
      <c r="E985" s="106"/>
      <c r="F985" s="106"/>
      <c r="G985" s="110"/>
      <c r="H985" s="106"/>
      <c r="I985" s="252">
        <f>SUM(I12+I124+I131+I138+I145+I944+I971)</f>
        <v>975450.66744999983</v>
      </c>
    </row>
  </sheetData>
  <mergeCells count="13">
    <mergeCell ref="C5:H5"/>
    <mergeCell ref="C6:I6"/>
    <mergeCell ref="C1:I1"/>
    <mergeCell ref="C2:I2"/>
    <mergeCell ref="C3:I3"/>
    <mergeCell ref="C4:I4"/>
    <mergeCell ref="H9:H10"/>
    <mergeCell ref="I9:I10"/>
    <mergeCell ref="C9:C10"/>
    <mergeCell ref="D9:D10"/>
    <mergeCell ref="E9:E10"/>
    <mergeCell ref="F9:F10"/>
    <mergeCell ref="G9:G10"/>
  </mergeCells>
  <pageMargins left="0.31496062992125984" right="0.11811023622047245" top="0.55118110236220474" bottom="0" header="0.31496062992125984" footer="0.31496062992125984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60"/>
  <sheetViews>
    <sheetView topLeftCell="A188" workbookViewId="0">
      <selection activeCell="B188" sqref="B188"/>
    </sheetView>
  </sheetViews>
  <sheetFormatPr defaultRowHeight="12.75" x14ac:dyDescent="0.2"/>
  <cols>
    <col min="2" max="2" width="38" customWidth="1"/>
    <col min="4" max="4" width="7.85546875" customWidth="1"/>
    <col min="5" max="5" width="15.42578125" customWidth="1"/>
    <col min="7" max="7" width="17.140625" customWidth="1"/>
    <col min="9" max="9" width="10.42578125" bestFit="1" customWidth="1"/>
    <col min="10" max="10" width="22" customWidth="1"/>
  </cols>
  <sheetData>
    <row r="2" spans="2:7" ht="18.75" x14ac:dyDescent="0.2">
      <c r="B2" s="320" t="s">
        <v>402</v>
      </c>
      <c r="C2" s="320"/>
      <c r="D2" s="320"/>
      <c r="E2" s="320"/>
      <c r="F2" s="320"/>
      <c r="G2" s="320"/>
    </row>
    <row r="3" spans="2:7" ht="15.75" x14ac:dyDescent="0.2">
      <c r="B3" s="321" t="s">
        <v>179</v>
      </c>
      <c r="C3" s="321"/>
      <c r="D3" s="321"/>
      <c r="E3" s="321"/>
      <c r="F3" s="321"/>
      <c r="G3" s="321"/>
    </row>
    <row r="4" spans="2:7" ht="15.75" x14ac:dyDescent="0.2">
      <c r="B4" s="321" t="s">
        <v>180</v>
      </c>
      <c r="C4" s="321"/>
      <c r="D4" s="321"/>
      <c r="E4" s="321"/>
      <c r="F4" s="321"/>
      <c r="G4" s="321"/>
    </row>
    <row r="5" spans="2:7" ht="15.75" x14ac:dyDescent="0.2">
      <c r="B5" s="321" t="s">
        <v>476</v>
      </c>
      <c r="C5" s="321"/>
      <c r="D5" s="321"/>
      <c r="E5" s="321"/>
      <c r="F5" s="321"/>
      <c r="G5" s="321"/>
    </row>
    <row r="6" spans="2:7" ht="15.75" x14ac:dyDescent="0.2">
      <c r="B6" s="35"/>
    </row>
    <row r="7" spans="2:7" ht="18" x14ac:dyDescent="0.2">
      <c r="B7" s="322" t="s">
        <v>181</v>
      </c>
      <c r="C7" s="322"/>
      <c r="D7" s="322"/>
      <c r="E7" s="322"/>
      <c r="F7" s="322"/>
      <c r="G7" s="322"/>
    </row>
    <row r="8" spans="2:7" ht="55.5" customHeight="1" x14ac:dyDescent="0.2">
      <c r="B8" s="328" t="s">
        <v>406</v>
      </c>
      <c r="C8" s="328"/>
      <c r="D8" s="328"/>
      <c r="E8" s="328"/>
      <c r="F8" s="328"/>
      <c r="G8" s="328"/>
    </row>
    <row r="9" spans="2:7" ht="15.75" x14ac:dyDescent="0.2">
      <c r="B9" s="321"/>
      <c r="C9" s="321"/>
      <c r="D9" s="321"/>
      <c r="E9" s="321"/>
      <c r="F9" s="321"/>
      <c r="G9" s="321"/>
    </row>
    <row r="11" spans="2:7" ht="16.5" thickBot="1" x14ac:dyDescent="0.25">
      <c r="B11" s="335" t="s">
        <v>182</v>
      </c>
      <c r="C11" s="335"/>
      <c r="D11" s="335"/>
      <c r="E11" s="335"/>
      <c r="F11" s="335"/>
      <c r="G11" s="335"/>
    </row>
    <row r="12" spans="2:7" ht="15.75" x14ac:dyDescent="0.2">
      <c r="B12" s="95" t="s">
        <v>183</v>
      </c>
      <c r="C12" s="325" t="s">
        <v>1</v>
      </c>
      <c r="D12" s="325" t="s">
        <v>2</v>
      </c>
      <c r="E12" s="325" t="s">
        <v>3</v>
      </c>
      <c r="F12" s="325" t="s">
        <v>4</v>
      </c>
      <c r="G12" s="325" t="s">
        <v>260</v>
      </c>
    </row>
    <row r="13" spans="2:7" ht="16.5" thickBot="1" x14ac:dyDescent="0.25">
      <c r="B13" s="96" t="s">
        <v>184</v>
      </c>
      <c r="C13" s="326"/>
      <c r="D13" s="326"/>
      <c r="E13" s="326"/>
      <c r="F13" s="326"/>
      <c r="G13" s="326"/>
    </row>
    <row r="14" spans="2:7" ht="16.5" thickBot="1" x14ac:dyDescent="0.25">
      <c r="B14" s="96">
        <v>1</v>
      </c>
      <c r="C14" s="1">
        <v>2</v>
      </c>
      <c r="D14" s="1">
        <v>3</v>
      </c>
      <c r="E14" s="1">
        <v>4</v>
      </c>
      <c r="F14" s="1">
        <v>5</v>
      </c>
      <c r="G14" s="1">
        <v>8</v>
      </c>
    </row>
    <row r="15" spans="2:7" ht="30.75" thickBot="1" x14ac:dyDescent="0.25">
      <c r="B15" s="151" t="s">
        <v>6</v>
      </c>
      <c r="C15" s="152" t="s">
        <v>76</v>
      </c>
      <c r="D15" s="153"/>
      <c r="E15" s="154"/>
      <c r="F15" s="154"/>
      <c r="G15" s="251">
        <f>SUM(G16+G22+G45+G61+G63+G41)</f>
        <v>29777.735199999999</v>
      </c>
    </row>
    <row r="16" spans="2:7" ht="26.25" thickBot="1" x14ac:dyDescent="0.25">
      <c r="B16" s="155" t="s">
        <v>185</v>
      </c>
      <c r="C16" s="152" t="s">
        <v>76</v>
      </c>
      <c r="D16" s="156" t="s">
        <v>117</v>
      </c>
      <c r="E16" s="154"/>
      <c r="F16" s="154"/>
      <c r="G16" s="110">
        <v>1563</v>
      </c>
    </row>
    <row r="17" spans="2:7" ht="48" thickBot="1" x14ac:dyDescent="0.25">
      <c r="B17" s="38" t="s">
        <v>186</v>
      </c>
      <c r="C17" s="43" t="s">
        <v>76</v>
      </c>
      <c r="D17" s="43" t="s">
        <v>117</v>
      </c>
      <c r="E17" s="94">
        <v>88</v>
      </c>
      <c r="F17" s="44"/>
      <c r="G17" s="3">
        <v>1563</v>
      </c>
    </row>
    <row r="18" spans="2:7" ht="16.5" thickBot="1" x14ac:dyDescent="0.25">
      <c r="B18" s="157" t="s">
        <v>8</v>
      </c>
      <c r="C18" s="152" t="s">
        <v>76</v>
      </c>
      <c r="D18" s="156" t="s">
        <v>117</v>
      </c>
      <c r="E18" s="128" t="s">
        <v>187</v>
      </c>
      <c r="F18" s="154"/>
      <c r="G18" s="118">
        <v>1563</v>
      </c>
    </row>
    <row r="19" spans="2:7" ht="30.75" thickBot="1" x14ac:dyDescent="0.25">
      <c r="B19" s="116" t="s">
        <v>188</v>
      </c>
      <c r="C19" s="43" t="s">
        <v>76</v>
      </c>
      <c r="D19" s="43" t="s">
        <v>117</v>
      </c>
      <c r="E19" s="94" t="s">
        <v>189</v>
      </c>
      <c r="F19" s="44"/>
      <c r="G19" s="3">
        <v>1563</v>
      </c>
    </row>
    <row r="20" spans="2:7" ht="30.75" thickBot="1" x14ac:dyDescent="0.25">
      <c r="B20" s="158" t="s">
        <v>359</v>
      </c>
      <c r="C20" s="43" t="s">
        <v>76</v>
      </c>
      <c r="D20" s="43" t="s">
        <v>117</v>
      </c>
      <c r="E20" s="94" t="s">
        <v>189</v>
      </c>
      <c r="F20" s="94">
        <v>121</v>
      </c>
      <c r="G20" s="3">
        <v>1200</v>
      </c>
    </row>
    <row r="21" spans="2:7" ht="45.75" thickBot="1" x14ac:dyDescent="0.25">
      <c r="B21" s="116" t="s">
        <v>360</v>
      </c>
      <c r="C21" s="43" t="s">
        <v>76</v>
      </c>
      <c r="D21" s="43" t="s">
        <v>117</v>
      </c>
      <c r="E21" s="94" t="s">
        <v>189</v>
      </c>
      <c r="F21" s="94">
        <v>129</v>
      </c>
      <c r="G21" s="3">
        <v>363</v>
      </c>
    </row>
    <row r="22" spans="2:7" ht="16.5" thickBot="1" x14ac:dyDescent="0.25">
      <c r="B22" s="155" t="s">
        <v>11</v>
      </c>
      <c r="C22" s="152" t="s">
        <v>76</v>
      </c>
      <c r="D22" s="152" t="s">
        <v>73</v>
      </c>
      <c r="E22" s="154"/>
      <c r="F22" s="154"/>
      <c r="G22" s="170">
        <f>SUM(G23+G31)</f>
        <v>16974.5</v>
      </c>
    </row>
    <row r="23" spans="2:7" ht="32.25" thickBot="1" x14ac:dyDescent="0.25">
      <c r="B23" s="159" t="s">
        <v>190</v>
      </c>
      <c r="C23" s="152" t="s">
        <v>76</v>
      </c>
      <c r="D23" s="152" t="s">
        <v>73</v>
      </c>
      <c r="E23" s="160" t="s">
        <v>191</v>
      </c>
      <c r="F23" s="161"/>
      <c r="G23" s="170">
        <f>SUM(G25:G30)</f>
        <v>16198.5</v>
      </c>
    </row>
    <row r="24" spans="2:7" ht="30.75" thickBot="1" x14ac:dyDescent="0.25">
      <c r="B24" s="116" t="s">
        <v>188</v>
      </c>
      <c r="C24" s="43" t="s">
        <v>76</v>
      </c>
      <c r="D24" s="43" t="s">
        <v>73</v>
      </c>
      <c r="E24" s="94" t="s">
        <v>192</v>
      </c>
      <c r="F24" s="44"/>
      <c r="G24" s="57">
        <f>SUM(G25:G30)</f>
        <v>16198.5</v>
      </c>
    </row>
    <row r="25" spans="2:7" ht="45.75" thickBot="1" x14ac:dyDescent="0.25">
      <c r="B25" s="116" t="s">
        <v>193</v>
      </c>
      <c r="C25" s="43" t="s">
        <v>76</v>
      </c>
      <c r="D25" s="43" t="s">
        <v>73</v>
      </c>
      <c r="E25" s="94" t="s">
        <v>192</v>
      </c>
      <c r="F25" s="94">
        <v>121</v>
      </c>
      <c r="G25" s="57">
        <v>9548</v>
      </c>
    </row>
    <row r="26" spans="2:7" ht="30.75" thickBot="1" x14ac:dyDescent="0.25">
      <c r="B26" s="115" t="s">
        <v>206</v>
      </c>
      <c r="C26" s="43" t="s">
        <v>76</v>
      </c>
      <c r="D26" s="43" t="s">
        <v>73</v>
      </c>
      <c r="E26" s="94" t="s">
        <v>192</v>
      </c>
      <c r="F26" s="94">
        <v>122</v>
      </c>
      <c r="G26" s="57">
        <v>360</v>
      </c>
    </row>
    <row r="27" spans="2:7" ht="45.75" thickBot="1" x14ac:dyDescent="0.25">
      <c r="B27" s="116" t="s">
        <v>361</v>
      </c>
      <c r="C27" s="43" t="s">
        <v>76</v>
      </c>
      <c r="D27" s="43" t="s">
        <v>73</v>
      </c>
      <c r="E27" s="94" t="s">
        <v>192</v>
      </c>
      <c r="F27" s="94">
        <v>129</v>
      </c>
      <c r="G27" s="57">
        <v>2884</v>
      </c>
    </row>
    <row r="28" spans="2:7" ht="30.75" thickBot="1" x14ac:dyDescent="0.25">
      <c r="B28" s="116" t="s">
        <v>13</v>
      </c>
      <c r="C28" s="43" t="s">
        <v>76</v>
      </c>
      <c r="D28" s="43" t="s">
        <v>73</v>
      </c>
      <c r="E28" s="94" t="s">
        <v>192</v>
      </c>
      <c r="F28" s="94">
        <v>244</v>
      </c>
      <c r="G28" s="57">
        <v>2448.5</v>
      </c>
    </row>
    <row r="29" spans="2:7" ht="16.5" thickBot="1" x14ac:dyDescent="0.25">
      <c r="B29" s="38" t="s">
        <v>394</v>
      </c>
      <c r="C29" s="43" t="s">
        <v>76</v>
      </c>
      <c r="D29" s="43" t="s">
        <v>73</v>
      </c>
      <c r="E29" s="199" t="s">
        <v>192</v>
      </c>
      <c r="F29" s="199">
        <v>247</v>
      </c>
      <c r="G29" s="57">
        <v>227</v>
      </c>
    </row>
    <row r="30" spans="2:7" ht="32.25" thickBot="1" x14ac:dyDescent="0.25">
      <c r="B30" s="101" t="s">
        <v>48</v>
      </c>
      <c r="C30" s="43" t="s">
        <v>76</v>
      </c>
      <c r="D30" s="43" t="s">
        <v>73</v>
      </c>
      <c r="E30" s="94" t="s">
        <v>192</v>
      </c>
      <c r="F30" s="94">
        <v>850</v>
      </c>
      <c r="G30" s="57">
        <v>731</v>
      </c>
    </row>
    <row r="31" spans="2:7" ht="48" thickBot="1" x14ac:dyDescent="0.25">
      <c r="B31" s="108" t="s">
        <v>194</v>
      </c>
      <c r="C31" s="152" t="s">
        <v>76</v>
      </c>
      <c r="D31" s="152" t="s">
        <v>73</v>
      </c>
      <c r="E31" s="128">
        <v>99</v>
      </c>
      <c r="F31" s="154"/>
      <c r="G31" s="177">
        <f>SUM(G32+G36)</f>
        <v>776</v>
      </c>
    </row>
    <row r="32" spans="2:7" ht="95.25" thickBot="1" x14ac:dyDescent="0.25">
      <c r="B32" s="108" t="s">
        <v>195</v>
      </c>
      <c r="C32" s="152" t="s">
        <v>76</v>
      </c>
      <c r="D32" s="152" t="s">
        <v>73</v>
      </c>
      <c r="E32" s="160" t="s">
        <v>196</v>
      </c>
      <c r="F32" s="154"/>
      <c r="G32" s="170">
        <f>SUM(G33:G35)</f>
        <v>388</v>
      </c>
    </row>
    <row r="33" spans="2:7" ht="48" thickBot="1" x14ac:dyDescent="0.25">
      <c r="B33" s="38" t="s">
        <v>15</v>
      </c>
      <c r="C33" s="43" t="s">
        <v>76</v>
      </c>
      <c r="D33" s="43" t="s">
        <v>73</v>
      </c>
      <c r="E33" s="94" t="s">
        <v>196</v>
      </c>
      <c r="F33" s="94">
        <v>121</v>
      </c>
      <c r="G33" s="57">
        <v>238</v>
      </c>
    </row>
    <row r="34" spans="2:7" ht="79.5" thickBot="1" x14ac:dyDescent="0.25">
      <c r="B34" s="38" t="s">
        <v>10</v>
      </c>
      <c r="C34" s="43" t="s">
        <v>76</v>
      </c>
      <c r="D34" s="43" t="s">
        <v>73</v>
      </c>
      <c r="E34" s="94" t="s">
        <v>196</v>
      </c>
      <c r="F34" s="94">
        <v>129</v>
      </c>
      <c r="G34" s="57">
        <v>72</v>
      </c>
    </row>
    <row r="35" spans="2:7" ht="30.75" thickBot="1" x14ac:dyDescent="0.25">
      <c r="B35" s="116" t="s">
        <v>13</v>
      </c>
      <c r="C35" s="43" t="s">
        <v>76</v>
      </c>
      <c r="D35" s="43" t="s">
        <v>73</v>
      </c>
      <c r="E35" s="238" t="s">
        <v>196</v>
      </c>
      <c r="F35" s="248">
        <v>244</v>
      </c>
      <c r="G35" s="249">
        <v>78</v>
      </c>
    </row>
    <row r="36" spans="2:7" ht="78.75" x14ac:dyDescent="0.2">
      <c r="B36" s="162" t="s">
        <v>261</v>
      </c>
      <c r="C36" s="336" t="s">
        <v>76</v>
      </c>
      <c r="D36" s="336" t="s">
        <v>73</v>
      </c>
      <c r="E36" s="338" t="s">
        <v>197</v>
      </c>
      <c r="F36" s="340"/>
      <c r="G36" s="342">
        <f>SUM(G38:G40)</f>
        <v>388</v>
      </c>
    </row>
    <row r="37" spans="2:7" ht="32.25" thickBot="1" x14ac:dyDescent="0.25">
      <c r="B37" s="108" t="s">
        <v>262</v>
      </c>
      <c r="C37" s="337"/>
      <c r="D37" s="337"/>
      <c r="E37" s="339"/>
      <c r="F37" s="341"/>
      <c r="G37" s="343"/>
    </row>
    <row r="38" spans="2:7" ht="48" thickBot="1" x14ac:dyDescent="0.25">
      <c r="B38" s="38" t="s">
        <v>15</v>
      </c>
      <c r="C38" s="43" t="s">
        <v>76</v>
      </c>
      <c r="D38" s="43" t="s">
        <v>73</v>
      </c>
      <c r="E38" s="94" t="s">
        <v>197</v>
      </c>
      <c r="F38" s="94">
        <v>121</v>
      </c>
      <c r="G38" s="178">
        <v>238</v>
      </c>
    </row>
    <row r="39" spans="2:7" ht="79.5" thickBot="1" x14ac:dyDescent="0.25">
      <c r="B39" s="38" t="s">
        <v>10</v>
      </c>
      <c r="C39" s="43" t="s">
        <v>76</v>
      </c>
      <c r="D39" s="43" t="s">
        <v>73</v>
      </c>
      <c r="E39" s="94" t="s">
        <v>197</v>
      </c>
      <c r="F39" s="94">
        <v>129</v>
      </c>
      <c r="G39" s="178">
        <v>72</v>
      </c>
    </row>
    <row r="40" spans="2:7" ht="30.75" thickBot="1" x14ac:dyDescent="0.25">
      <c r="B40" s="116" t="s">
        <v>13</v>
      </c>
      <c r="C40" s="43" t="s">
        <v>76</v>
      </c>
      <c r="D40" s="43" t="s">
        <v>73</v>
      </c>
      <c r="E40" s="238" t="s">
        <v>197</v>
      </c>
      <c r="F40" s="238">
        <v>244</v>
      </c>
      <c r="G40" s="178">
        <v>78</v>
      </c>
    </row>
    <row r="41" spans="2:7" ht="16.5" thickBot="1" x14ac:dyDescent="0.3">
      <c r="B41" s="117" t="s">
        <v>318</v>
      </c>
      <c r="C41" s="152" t="s">
        <v>76</v>
      </c>
      <c r="D41" s="152" t="s">
        <v>74</v>
      </c>
      <c r="E41" s="128"/>
      <c r="F41" s="128"/>
      <c r="G41" s="179">
        <v>1.07</v>
      </c>
    </row>
    <row r="42" spans="2:7" ht="48" thickBot="1" x14ac:dyDescent="0.3">
      <c r="B42" s="46" t="s">
        <v>194</v>
      </c>
      <c r="C42" s="43" t="s">
        <v>76</v>
      </c>
      <c r="D42" s="43" t="s">
        <v>74</v>
      </c>
      <c r="E42" s="94">
        <v>99</v>
      </c>
      <c r="F42" s="94"/>
      <c r="G42" s="178">
        <v>1.07</v>
      </c>
    </row>
    <row r="43" spans="2:7" ht="111" thickBot="1" x14ac:dyDescent="0.3">
      <c r="B43" s="68" t="s">
        <v>319</v>
      </c>
      <c r="C43" s="43" t="s">
        <v>76</v>
      </c>
      <c r="D43" s="43" t="s">
        <v>74</v>
      </c>
      <c r="E43" s="94" t="s">
        <v>320</v>
      </c>
      <c r="F43" s="94"/>
      <c r="G43" s="178">
        <v>1.07</v>
      </c>
    </row>
    <row r="44" spans="2:7" ht="32.25" thickBot="1" x14ac:dyDescent="0.3">
      <c r="B44" s="46" t="s">
        <v>13</v>
      </c>
      <c r="C44" s="43" t="s">
        <v>76</v>
      </c>
      <c r="D44" s="43" t="s">
        <v>74</v>
      </c>
      <c r="E44" s="94" t="s">
        <v>320</v>
      </c>
      <c r="F44" s="94">
        <v>244</v>
      </c>
      <c r="G44" s="178">
        <v>1.07</v>
      </c>
    </row>
    <row r="45" spans="2:7" ht="48" thickBot="1" x14ac:dyDescent="0.25">
      <c r="B45" s="108" t="s">
        <v>198</v>
      </c>
      <c r="C45" s="152" t="s">
        <v>76</v>
      </c>
      <c r="D45" s="152" t="s">
        <v>114</v>
      </c>
      <c r="E45" s="154"/>
      <c r="F45" s="154"/>
      <c r="G45" s="120">
        <f>SUM(G46+G53)</f>
        <v>5574</v>
      </c>
    </row>
    <row r="46" spans="2:7" ht="32.25" thickBot="1" x14ac:dyDescent="0.25">
      <c r="B46" s="108" t="s">
        <v>18</v>
      </c>
      <c r="C46" s="152" t="s">
        <v>76</v>
      </c>
      <c r="D46" s="152" t="s">
        <v>114</v>
      </c>
      <c r="E46" s="160">
        <v>93</v>
      </c>
      <c r="F46" s="161"/>
      <c r="G46" s="110">
        <f>SUM(G49:G52)</f>
        <v>737</v>
      </c>
    </row>
    <row r="47" spans="2:7" ht="32.25" thickBot="1" x14ac:dyDescent="0.25">
      <c r="B47" s="101" t="s">
        <v>199</v>
      </c>
      <c r="C47" s="43" t="s">
        <v>76</v>
      </c>
      <c r="D47" s="43" t="s">
        <v>114</v>
      </c>
      <c r="E47" s="94" t="s">
        <v>200</v>
      </c>
      <c r="F47" s="44"/>
      <c r="G47" s="3">
        <f>SUM(G49:G52)</f>
        <v>737</v>
      </c>
    </row>
    <row r="48" spans="2:7" ht="48" thickBot="1" x14ac:dyDescent="0.25">
      <c r="B48" s="38" t="s">
        <v>188</v>
      </c>
      <c r="C48" s="43" t="s">
        <v>76</v>
      </c>
      <c r="D48" s="43" t="s">
        <v>114</v>
      </c>
      <c r="E48" s="94" t="s">
        <v>201</v>
      </c>
      <c r="F48" s="44"/>
      <c r="G48" s="3">
        <f>SUM(G49:G52)</f>
        <v>737</v>
      </c>
    </row>
    <row r="49" spans="2:7" ht="63.75" thickBot="1" x14ac:dyDescent="0.25">
      <c r="B49" s="38" t="s">
        <v>9</v>
      </c>
      <c r="C49" s="43" t="s">
        <v>76</v>
      </c>
      <c r="D49" s="43" t="s">
        <v>114</v>
      </c>
      <c r="E49" s="94" t="s">
        <v>201</v>
      </c>
      <c r="F49" s="94">
        <v>121</v>
      </c>
      <c r="G49" s="3">
        <v>505</v>
      </c>
    </row>
    <row r="50" spans="2:7" ht="30.75" thickBot="1" x14ac:dyDescent="0.25">
      <c r="B50" s="115" t="s">
        <v>206</v>
      </c>
      <c r="C50" s="43" t="s">
        <v>76</v>
      </c>
      <c r="D50" s="43" t="s">
        <v>114</v>
      </c>
      <c r="E50" s="191" t="s">
        <v>201</v>
      </c>
      <c r="F50" s="191">
        <v>122</v>
      </c>
      <c r="G50" s="3">
        <v>29</v>
      </c>
    </row>
    <row r="51" spans="2:7" ht="79.5" thickBot="1" x14ac:dyDescent="0.25">
      <c r="B51" s="38" t="s">
        <v>10</v>
      </c>
      <c r="C51" s="43" t="s">
        <v>76</v>
      </c>
      <c r="D51" s="43" t="s">
        <v>114</v>
      </c>
      <c r="E51" s="94" t="s">
        <v>201</v>
      </c>
      <c r="F51" s="94">
        <v>129</v>
      </c>
      <c r="G51" s="3">
        <v>153</v>
      </c>
    </row>
    <row r="52" spans="2:7" ht="32.25" thickBot="1" x14ac:dyDescent="0.3">
      <c r="B52" s="46" t="s">
        <v>13</v>
      </c>
      <c r="C52" s="43" t="s">
        <v>76</v>
      </c>
      <c r="D52" s="43" t="s">
        <v>114</v>
      </c>
      <c r="E52" s="94" t="s">
        <v>201</v>
      </c>
      <c r="F52" s="94">
        <v>244</v>
      </c>
      <c r="G52" s="3">
        <v>50</v>
      </c>
    </row>
    <row r="53" spans="2:7" ht="32.25" thickBot="1" x14ac:dyDescent="0.25">
      <c r="B53" s="108" t="s">
        <v>202</v>
      </c>
      <c r="C53" s="152" t="s">
        <v>76</v>
      </c>
      <c r="D53" s="152" t="s">
        <v>114</v>
      </c>
      <c r="E53" s="160">
        <v>99</v>
      </c>
      <c r="F53" s="154"/>
      <c r="G53" s="110">
        <f>SUM(G55:G60)</f>
        <v>4837</v>
      </c>
    </row>
    <row r="54" spans="2:7" ht="32.25" thickBot="1" x14ac:dyDescent="0.25">
      <c r="B54" s="38" t="s">
        <v>203</v>
      </c>
      <c r="C54" s="43" t="s">
        <v>76</v>
      </c>
      <c r="D54" s="43" t="s">
        <v>114</v>
      </c>
      <c r="E54" s="94" t="s">
        <v>204</v>
      </c>
      <c r="F54" s="44"/>
      <c r="G54" s="3">
        <f>SUM(G55:G60)</f>
        <v>4837</v>
      </c>
    </row>
    <row r="55" spans="2:7" ht="63.75" thickBot="1" x14ac:dyDescent="0.25">
      <c r="B55" s="38" t="s">
        <v>9</v>
      </c>
      <c r="C55" s="43" t="s">
        <v>76</v>
      </c>
      <c r="D55" s="43" t="s">
        <v>114</v>
      </c>
      <c r="E55" s="94" t="s">
        <v>205</v>
      </c>
      <c r="F55" s="94">
        <v>121</v>
      </c>
      <c r="G55" s="3">
        <v>3000</v>
      </c>
    </row>
    <row r="56" spans="2:7" ht="79.5" thickBot="1" x14ac:dyDescent="0.25">
      <c r="B56" s="38" t="s">
        <v>10</v>
      </c>
      <c r="C56" s="43" t="s">
        <v>76</v>
      </c>
      <c r="D56" s="43" t="s">
        <v>114</v>
      </c>
      <c r="E56" s="94" t="s">
        <v>205</v>
      </c>
      <c r="F56" s="94">
        <v>129</v>
      </c>
      <c r="G56" s="3">
        <v>906</v>
      </c>
    </row>
    <row r="57" spans="2:7" ht="48" thickBot="1" x14ac:dyDescent="0.25">
      <c r="B57" s="38" t="s">
        <v>539</v>
      </c>
      <c r="C57" s="43" t="s">
        <v>76</v>
      </c>
      <c r="D57" s="43" t="s">
        <v>114</v>
      </c>
      <c r="E57" s="274" t="s">
        <v>205</v>
      </c>
      <c r="F57" s="274">
        <v>243</v>
      </c>
      <c r="G57" s="3">
        <v>85</v>
      </c>
    </row>
    <row r="58" spans="2:7" ht="32.25" thickBot="1" x14ac:dyDescent="0.25">
      <c r="B58" s="38" t="s">
        <v>207</v>
      </c>
      <c r="C58" s="43" t="s">
        <v>76</v>
      </c>
      <c r="D58" s="43" t="s">
        <v>114</v>
      </c>
      <c r="E58" s="94" t="s">
        <v>205</v>
      </c>
      <c r="F58" s="94">
        <v>244</v>
      </c>
      <c r="G58" s="3">
        <v>681</v>
      </c>
    </row>
    <row r="59" spans="2:7" ht="16.5" thickBot="1" x14ac:dyDescent="0.25">
      <c r="B59" s="38" t="s">
        <v>394</v>
      </c>
      <c r="C59" s="43" t="s">
        <v>76</v>
      </c>
      <c r="D59" s="43" t="s">
        <v>114</v>
      </c>
      <c r="E59" s="199" t="s">
        <v>205</v>
      </c>
      <c r="F59" s="199">
        <v>247</v>
      </c>
      <c r="G59" s="3">
        <v>155</v>
      </c>
    </row>
    <row r="60" spans="2:7" ht="32.25" thickBot="1" x14ac:dyDescent="0.25">
      <c r="B60" s="101" t="s">
        <v>48</v>
      </c>
      <c r="C60" s="43" t="s">
        <v>76</v>
      </c>
      <c r="D60" s="43" t="s">
        <v>114</v>
      </c>
      <c r="E60" s="94" t="s">
        <v>205</v>
      </c>
      <c r="F60" s="94">
        <v>850</v>
      </c>
      <c r="G60" s="3">
        <v>10</v>
      </c>
    </row>
    <row r="61" spans="2:7" ht="16.5" thickBot="1" x14ac:dyDescent="0.25">
      <c r="B61" s="101" t="s">
        <v>309</v>
      </c>
      <c r="C61" s="45" t="s">
        <v>76</v>
      </c>
      <c r="D61" s="45" t="s">
        <v>325</v>
      </c>
      <c r="E61" s="94"/>
      <c r="F61" s="94"/>
      <c r="G61" s="3">
        <v>3700</v>
      </c>
    </row>
    <row r="62" spans="2:7" ht="16.5" thickBot="1" x14ac:dyDescent="0.25">
      <c r="B62" s="101" t="s">
        <v>327</v>
      </c>
      <c r="C62" s="45" t="s">
        <v>76</v>
      </c>
      <c r="D62" s="45" t="s">
        <v>325</v>
      </c>
      <c r="E62" s="94" t="s">
        <v>326</v>
      </c>
      <c r="F62" s="94">
        <v>870</v>
      </c>
      <c r="G62" s="3">
        <v>3700</v>
      </c>
    </row>
    <row r="63" spans="2:7" ht="32.25" thickBot="1" x14ac:dyDescent="0.25">
      <c r="B63" s="108" t="s">
        <v>19</v>
      </c>
      <c r="C63" s="152" t="s">
        <v>76</v>
      </c>
      <c r="D63" s="152">
        <v>13</v>
      </c>
      <c r="E63" s="154"/>
      <c r="F63" s="154"/>
      <c r="G63" s="120">
        <f>SUM(G68+G74+G72+G66+G64)</f>
        <v>1965.1652000000001</v>
      </c>
    </row>
    <row r="64" spans="2:7" ht="16.5" thickBot="1" x14ac:dyDescent="0.25">
      <c r="B64" s="104" t="s">
        <v>477</v>
      </c>
      <c r="C64" s="156" t="s">
        <v>76</v>
      </c>
      <c r="D64" s="156" t="s">
        <v>331</v>
      </c>
      <c r="E64" s="110" t="s">
        <v>478</v>
      </c>
      <c r="F64" s="110"/>
      <c r="G64" s="120">
        <v>30.2652</v>
      </c>
    </row>
    <row r="65" spans="2:7" ht="32.25" thickBot="1" x14ac:dyDescent="0.25">
      <c r="B65" s="38" t="s">
        <v>207</v>
      </c>
      <c r="C65" s="189" t="s">
        <v>76</v>
      </c>
      <c r="D65" s="189" t="s">
        <v>331</v>
      </c>
      <c r="E65" s="19" t="s">
        <v>478</v>
      </c>
      <c r="F65" s="19">
        <v>244</v>
      </c>
      <c r="G65" s="31">
        <v>30.2652</v>
      </c>
    </row>
    <row r="66" spans="2:7" ht="16.5" thickBot="1" x14ac:dyDescent="0.25">
      <c r="B66" s="13" t="s">
        <v>367</v>
      </c>
      <c r="C66" s="189" t="s">
        <v>76</v>
      </c>
      <c r="D66" s="189" t="s">
        <v>331</v>
      </c>
      <c r="E66" s="188" t="s">
        <v>366</v>
      </c>
      <c r="F66" s="190"/>
      <c r="G66" s="31">
        <v>1300</v>
      </c>
    </row>
    <row r="67" spans="2:7" ht="32.25" thickBot="1" x14ac:dyDescent="0.25">
      <c r="B67" s="17" t="s">
        <v>43</v>
      </c>
      <c r="C67" s="189" t="s">
        <v>76</v>
      </c>
      <c r="D67" s="189" t="s">
        <v>331</v>
      </c>
      <c r="E67" s="188" t="s">
        <v>366</v>
      </c>
      <c r="F67" s="190">
        <v>611</v>
      </c>
      <c r="G67" s="31">
        <v>1300</v>
      </c>
    </row>
    <row r="68" spans="2:7" ht="79.5" thickBot="1" x14ac:dyDescent="0.25">
      <c r="B68" s="108" t="s">
        <v>357</v>
      </c>
      <c r="C68" s="152" t="s">
        <v>76</v>
      </c>
      <c r="D68" s="152">
        <v>13</v>
      </c>
      <c r="E68" s="118">
        <v>42</v>
      </c>
      <c r="F68" s="154"/>
      <c r="G68" s="120">
        <v>300</v>
      </c>
    </row>
    <row r="69" spans="2:7" ht="48" thickBot="1" x14ac:dyDescent="0.25">
      <c r="B69" s="47" t="s">
        <v>329</v>
      </c>
      <c r="C69" s="43" t="s">
        <v>76</v>
      </c>
      <c r="D69" s="43">
        <v>13</v>
      </c>
      <c r="E69" s="3" t="s">
        <v>333</v>
      </c>
      <c r="F69" s="44"/>
      <c r="G69" s="3">
        <v>300</v>
      </c>
    </row>
    <row r="70" spans="2:7" ht="63.75" thickBot="1" x14ac:dyDescent="0.25">
      <c r="B70" s="47" t="s">
        <v>330</v>
      </c>
      <c r="C70" s="43" t="s">
        <v>76</v>
      </c>
      <c r="D70" s="43">
        <v>13</v>
      </c>
      <c r="E70" s="3" t="s">
        <v>332</v>
      </c>
      <c r="F70" s="44"/>
      <c r="G70" s="3">
        <v>300</v>
      </c>
    </row>
    <row r="71" spans="2:7" ht="32.25" thickBot="1" x14ac:dyDescent="0.25">
      <c r="B71" s="47" t="s">
        <v>13</v>
      </c>
      <c r="C71" s="43" t="s">
        <v>76</v>
      </c>
      <c r="D71" s="43">
        <v>13</v>
      </c>
      <c r="E71" s="3" t="s">
        <v>332</v>
      </c>
      <c r="F71" s="3">
        <v>244</v>
      </c>
      <c r="G71" s="3">
        <v>300</v>
      </c>
    </row>
    <row r="72" spans="2:7" ht="32.25" thickBot="1" x14ac:dyDescent="0.25">
      <c r="B72" s="21" t="s">
        <v>350</v>
      </c>
      <c r="C72" s="10" t="s">
        <v>76</v>
      </c>
      <c r="D72" s="10" t="s">
        <v>331</v>
      </c>
      <c r="E72" s="1" t="s">
        <v>192</v>
      </c>
      <c r="F72" s="1"/>
      <c r="G72" s="1">
        <v>100</v>
      </c>
    </row>
    <row r="73" spans="2:7" ht="32.25" thickBot="1" x14ac:dyDescent="0.25">
      <c r="B73" s="38" t="s">
        <v>207</v>
      </c>
      <c r="C73" s="43" t="s">
        <v>76</v>
      </c>
      <c r="D73" s="43" t="s">
        <v>331</v>
      </c>
      <c r="E73" s="3" t="s">
        <v>192</v>
      </c>
      <c r="F73" s="3">
        <v>244</v>
      </c>
      <c r="G73" s="3">
        <v>100</v>
      </c>
    </row>
    <row r="74" spans="2:7" ht="16.5" thickBot="1" x14ac:dyDescent="0.25">
      <c r="B74" s="122" t="s">
        <v>20</v>
      </c>
      <c r="C74" s="152" t="s">
        <v>76</v>
      </c>
      <c r="D74" s="163">
        <v>13</v>
      </c>
      <c r="E74" s="128">
        <v>99</v>
      </c>
      <c r="F74" s="154"/>
      <c r="G74" s="120">
        <v>234.9</v>
      </c>
    </row>
    <row r="75" spans="2:7" ht="158.25" thickBot="1" x14ac:dyDescent="0.25">
      <c r="B75" s="102" t="s">
        <v>21</v>
      </c>
      <c r="C75" s="43" t="s">
        <v>76</v>
      </c>
      <c r="D75" s="43">
        <v>13</v>
      </c>
      <c r="E75" s="94" t="s">
        <v>208</v>
      </c>
      <c r="F75" s="44"/>
      <c r="G75" s="3">
        <v>234.9</v>
      </c>
    </row>
    <row r="76" spans="2:7" ht="32.25" thickBot="1" x14ac:dyDescent="0.25">
      <c r="B76" s="38" t="s">
        <v>207</v>
      </c>
      <c r="C76" s="43" t="s">
        <v>76</v>
      </c>
      <c r="D76" s="43">
        <v>13</v>
      </c>
      <c r="E76" s="94" t="s">
        <v>208</v>
      </c>
      <c r="F76" s="94">
        <v>244</v>
      </c>
      <c r="G76" s="3">
        <v>234.9</v>
      </c>
    </row>
    <row r="77" spans="2:7" ht="16.5" thickBot="1" x14ac:dyDescent="0.25">
      <c r="B77" s="108" t="s">
        <v>313</v>
      </c>
      <c r="C77" s="152" t="s">
        <v>117</v>
      </c>
      <c r="D77" s="163"/>
      <c r="E77" s="128"/>
      <c r="F77" s="128"/>
      <c r="G77" s="120">
        <v>2027.8</v>
      </c>
    </row>
    <row r="78" spans="2:7" ht="32.25" thickBot="1" x14ac:dyDescent="0.25">
      <c r="B78" s="38" t="s">
        <v>314</v>
      </c>
      <c r="C78" s="43" t="s">
        <v>117</v>
      </c>
      <c r="D78" s="43" t="s">
        <v>111</v>
      </c>
      <c r="E78" s="94"/>
      <c r="F78" s="94"/>
      <c r="G78" s="3">
        <v>2027.8</v>
      </c>
    </row>
    <row r="79" spans="2:7" ht="63.75" thickBot="1" x14ac:dyDescent="0.25">
      <c r="B79" s="38" t="s">
        <v>69</v>
      </c>
      <c r="C79" s="43" t="s">
        <v>117</v>
      </c>
      <c r="D79" s="43" t="s">
        <v>111</v>
      </c>
      <c r="E79" s="94" t="s">
        <v>257</v>
      </c>
      <c r="F79" s="94"/>
      <c r="G79" s="3">
        <v>2027.8</v>
      </c>
    </row>
    <row r="80" spans="2:7" ht="16.5" thickBot="1" x14ac:dyDescent="0.25">
      <c r="B80" s="38" t="s">
        <v>312</v>
      </c>
      <c r="C80" s="43" t="s">
        <v>117</v>
      </c>
      <c r="D80" s="43" t="s">
        <v>111</v>
      </c>
      <c r="E80" s="94" t="s">
        <v>257</v>
      </c>
      <c r="F80" s="94">
        <v>530</v>
      </c>
      <c r="G80" s="3">
        <v>2027.8</v>
      </c>
    </row>
    <row r="81" spans="2:7" ht="63.75" thickBot="1" x14ac:dyDescent="0.25">
      <c r="B81" s="108" t="s">
        <v>22</v>
      </c>
      <c r="C81" s="121" t="s">
        <v>111</v>
      </c>
      <c r="D81" s="153"/>
      <c r="E81" s="154"/>
      <c r="F81" s="154"/>
      <c r="G81" s="120">
        <f>SUM(G82+G88)</f>
        <v>9421.5</v>
      </c>
    </row>
    <row r="82" spans="2:7" ht="63.75" thickBot="1" x14ac:dyDescent="0.25">
      <c r="B82" s="108" t="s">
        <v>49</v>
      </c>
      <c r="C82" s="152" t="s">
        <v>111</v>
      </c>
      <c r="D82" s="152" t="s">
        <v>258</v>
      </c>
      <c r="E82" s="154"/>
      <c r="F82" s="154"/>
      <c r="G82" s="120">
        <f>SUM(G83:G87)</f>
        <v>9407</v>
      </c>
    </row>
    <row r="83" spans="2:7" ht="48" thickBot="1" x14ac:dyDescent="0.25">
      <c r="B83" s="38" t="s">
        <v>30</v>
      </c>
      <c r="C83" s="75" t="s">
        <v>111</v>
      </c>
      <c r="D83" s="75" t="s">
        <v>258</v>
      </c>
      <c r="E83" s="94" t="s">
        <v>209</v>
      </c>
      <c r="F83" s="94">
        <v>111</v>
      </c>
      <c r="G83" s="3">
        <v>4000</v>
      </c>
    </row>
    <row r="84" spans="2:7" ht="16.5" thickBot="1" x14ac:dyDescent="0.25">
      <c r="B84" s="38" t="s">
        <v>317</v>
      </c>
      <c r="C84" s="75" t="s">
        <v>111</v>
      </c>
      <c r="D84" s="75" t="s">
        <v>258</v>
      </c>
      <c r="E84" s="94" t="s">
        <v>209</v>
      </c>
      <c r="F84" s="94">
        <v>112</v>
      </c>
      <c r="G84" s="3">
        <v>52.8</v>
      </c>
    </row>
    <row r="85" spans="2:7" ht="79.5" thickBot="1" x14ac:dyDescent="0.25">
      <c r="B85" s="38" t="s">
        <v>10</v>
      </c>
      <c r="C85" s="75" t="s">
        <v>111</v>
      </c>
      <c r="D85" s="75" t="s">
        <v>258</v>
      </c>
      <c r="E85" s="94" t="s">
        <v>209</v>
      </c>
      <c r="F85" s="94">
        <v>119</v>
      </c>
      <c r="G85" s="3">
        <v>1208</v>
      </c>
    </row>
    <row r="86" spans="2:7" ht="32.25" thickBot="1" x14ac:dyDescent="0.25">
      <c r="B86" s="38" t="s">
        <v>207</v>
      </c>
      <c r="C86" s="75" t="s">
        <v>111</v>
      </c>
      <c r="D86" s="75" t="s">
        <v>258</v>
      </c>
      <c r="E86" s="94" t="s">
        <v>209</v>
      </c>
      <c r="F86" s="94">
        <v>244</v>
      </c>
      <c r="G86" s="3">
        <v>4143.2</v>
      </c>
    </row>
    <row r="87" spans="2:7" ht="32.25" thickBot="1" x14ac:dyDescent="0.25">
      <c r="B87" s="301" t="s">
        <v>48</v>
      </c>
      <c r="C87" s="75" t="s">
        <v>111</v>
      </c>
      <c r="D87" s="75" t="s">
        <v>258</v>
      </c>
      <c r="E87" s="94" t="s">
        <v>209</v>
      </c>
      <c r="F87" s="94">
        <v>850</v>
      </c>
      <c r="G87" s="3">
        <v>3</v>
      </c>
    </row>
    <row r="88" spans="2:7" ht="60.75" thickBot="1" x14ac:dyDescent="0.25">
      <c r="B88" s="302" t="s">
        <v>504</v>
      </c>
      <c r="C88" s="300" t="s">
        <v>111</v>
      </c>
      <c r="D88" s="300" t="s">
        <v>321</v>
      </c>
      <c r="E88" s="128"/>
      <c r="F88" s="128"/>
      <c r="G88" s="118">
        <v>14.5</v>
      </c>
    </row>
    <row r="89" spans="2:7" ht="79.5" thickBot="1" x14ac:dyDescent="0.25">
      <c r="B89" s="38" t="s">
        <v>505</v>
      </c>
      <c r="C89" s="75" t="s">
        <v>111</v>
      </c>
      <c r="D89" s="75" t="s">
        <v>321</v>
      </c>
      <c r="E89" s="274" t="s">
        <v>192</v>
      </c>
      <c r="F89" s="274">
        <v>244</v>
      </c>
      <c r="G89" s="3">
        <v>14.5</v>
      </c>
    </row>
    <row r="90" spans="2:7" ht="16.5" thickBot="1" x14ac:dyDescent="0.25">
      <c r="B90" s="108" t="s">
        <v>23</v>
      </c>
      <c r="C90" s="152" t="s">
        <v>73</v>
      </c>
      <c r="D90" s="153"/>
      <c r="E90" s="154"/>
      <c r="F90" s="154"/>
      <c r="G90" s="120">
        <f>SUM(G91+G97+G104)</f>
        <v>52801.677620000002</v>
      </c>
    </row>
    <row r="91" spans="2:7" ht="32.25" thickBot="1" x14ac:dyDescent="0.25">
      <c r="B91" s="104" t="s">
        <v>50</v>
      </c>
      <c r="C91" s="156" t="s">
        <v>73</v>
      </c>
      <c r="D91" s="156" t="s">
        <v>74</v>
      </c>
      <c r="E91" s="154"/>
      <c r="F91" s="154"/>
      <c r="G91" s="110">
        <f>SUM(G93:G96)</f>
        <v>1931</v>
      </c>
    </row>
    <row r="92" spans="2:7" ht="63.75" thickBot="1" x14ac:dyDescent="0.25">
      <c r="B92" s="38" t="s">
        <v>210</v>
      </c>
      <c r="C92" s="43" t="s">
        <v>73</v>
      </c>
      <c r="D92" s="43" t="s">
        <v>74</v>
      </c>
      <c r="E92" s="94" t="s">
        <v>211</v>
      </c>
      <c r="F92" s="44"/>
      <c r="G92" s="3">
        <f>SUM(G93:G96)</f>
        <v>1931</v>
      </c>
    </row>
    <row r="93" spans="2:7" ht="63.75" thickBot="1" x14ac:dyDescent="0.25">
      <c r="B93" s="38" t="s">
        <v>193</v>
      </c>
      <c r="C93" s="43" t="s">
        <v>73</v>
      </c>
      <c r="D93" s="43" t="s">
        <v>74</v>
      </c>
      <c r="E93" s="94" t="s">
        <v>211</v>
      </c>
      <c r="F93" s="94">
        <v>121</v>
      </c>
      <c r="G93" s="3">
        <v>1215</v>
      </c>
    </row>
    <row r="94" spans="2:7" ht="79.5" thickBot="1" x14ac:dyDescent="0.25">
      <c r="B94" s="38" t="s">
        <v>10</v>
      </c>
      <c r="C94" s="43" t="s">
        <v>73</v>
      </c>
      <c r="D94" s="43" t="s">
        <v>74</v>
      </c>
      <c r="E94" s="94" t="s">
        <v>211</v>
      </c>
      <c r="F94" s="94">
        <v>129</v>
      </c>
      <c r="G94" s="3">
        <v>367</v>
      </c>
    </row>
    <row r="95" spans="2:7" ht="32.25" thickBot="1" x14ac:dyDescent="0.25">
      <c r="B95" s="37" t="s">
        <v>207</v>
      </c>
      <c r="C95" s="99" t="s">
        <v>73</v>
      </c>
      <c r="D95" s="99" t="s">
        <v>74</v>
      </c>
      <c r="E95" s="97" t="s">
        <v>211</v>
      </c>
      <c r="F95" s="97">
        <v>244</v>
      </c>
      <c r="G95" s="100">
        <v>346</v>
      </c>
    </row>
    <row r="96" spans="2:7" ht="32.25" thickBot="1" x14ac:dyDescent="0.25">
      <c r="B96" s="40" t="s">
        <v>48</v>
      </c>
      <c r="C96" s="41" t="s">
        <v>73</v>
      </c>
      <c r="D96" s="41" t="s">
        <v>74</v>
      </c>
      <c r="E96" s="39" t="s">
        <v>211</v>
      </c>
      <c r="F96" s="39">
        <v>850</v>
      </c>
      <c r="G96" s="40">
        <v>3</v>
      </c>
    </row>
    <row r="97" spans="2:7" ht="16.5" thickBot="1" x14ac:dyDescent="0.25">
      <c r="B97" s="108" t="s">
        <v>311</v>
      </c>
      <c r="C97" s="152" t="s">
        <v>73</v>
      </c>
      <c r="D97" s="152" t="s">
        <v>112</v>
      </c>
      <c r="E97" s="164"/>
      <c r="F97" s="164"/>
      <c r="G97" s="120">
        <f>SUM(G100+G102+G99)</f>
        <v>50426</v>
      </c>
    </row>
    <row r="98" spans="2:7" ht="16.5" thickBot="1" x14ac:dyDescent="0.25">
      <c r="B98" s="108"/>
      <c r="C98" s="152"/>
      <c r="D98" s="152"/>
      <c r="E98" s="164"/>
      <c r="F98" s="164"/>
      <c r="G98" s="120"/>
    </row>
    <row r="99" spans="2:7" ht="32.25" thickBot="1" x14ac:dyDescent="0.25">
      <c r="B99" s="38" t="s">
        <v>13</v>
      </c>
      <c r="C99" s="189" t="s">
        <v>73</v>
      </c>
      <c r="D99" s="189" t="s">
        <v>112</v>
      </c>
      <c r="E99" s="277" t="s">
        <v>316</v>
      </c>
      <c r="F99" s="277">
        <v>244</v>
      </c>
      <c r="G99" s="31">
        <v>500</v>
      </c>
    </row>
    <row r="100" spans="2:7" ht="16.5" thickBot="1" x14ac:dyDescent="0.25">
      <c r="B100" s="104" t="s">
        <v>312</v>
      </c>
      <c r="C100" s="156" t="s">
        <v>73</v>
      </c>
      <c r="D100" s="156" t="s">
        <v>112</v>
      </c>
      <c r="E100" s="160" t="s">
        <v>316</v>
      </c>
      <c r="F100" s="160"/>
      <c r="G100" s="110">
        <v>19626</v>
      </c>
    </row>
    <row r="101" spans="2:7" ht="16.5" thickBot="1" x14ac:dyDescent="0.25">
      <c r="B101" s="101" t="s">
        <v>336</v>
      </c>
      <c r="C101" s="43" t="s">
        <v>73</v>
      </c>
      <c r="D101" s="43" t="s">
        <v>112</v>
      </c>
      <c r="E101" s="94" t="s">
        <v>316</v>
      </c>
      <c r="F101" s="94">
        <v>540</v>
      </c>
      <c r="G101" s="3">
        <v>19626</v>
      </c>
    </row>
    <row r="102" spans="2:7" ht="32.25" thickBot="1" x14ac:dyDescent="0.25">
      <c r="B102" s="108" t="s">
        <v>413</v>
      </c>
      <c r="C102" s="163" t="s">
        <v>73</v>
      </c>
      <c r="D102" s="163" t="s">
        <v>112</v>
      </c>
      <c r="E102" s="128" t="s">
        <v>414</v>
      </c>
      <c r="F102" s="128"/>
      <c r="G102" s="118">
        <v>30300</v>
      </c>
    </row>
    <row r="103" spans="2:7" ht="16.5" thickBot="1" x14ac:dyDescent="0.25">
      <c r="B103" s="239" t="s">
        <v>336</v>
      </c>
      <c r="C103" s="43" t="s">
        <v>73</v>
      </c>
      <c r="D103" s="43" t="s">
        <v>112</v>
      </c>
      <c r="E103" s="238" t="s">
        <v>414</v>
      </c>
      <c r="F103" s="238">
        <v>540</v>
      </c>
      <c r="G103" s="3">
        <v>30300</v>
      </c>
    </row>
    <row r="104" spans="2:7" ht="32.25" thickBot="1" x14ac:dyDescent="0.25">
      <c r="B104" s="104" t="s">
        <v>351</v>
      </c>
      <c r="C104" s="163" t="s">
        <v>73</v>
      </c>
      <c r="D104" s="163" t="s">
        <v>352</v>
      </c>
      <c r="E104" s="128"/>
      <c r="F104" s="128"/>
      <c r="G104" s="110">
        <v>444.67761999999999</v>
      </c>
    </row>
    <row r="105" spans="2:7" ht="79.5" thickBot="1" x14ac:dyDescent="0.25">
      <c r="B105" s="101" t="s">
        <v>353</v>
      </c>
      <c r="C105" s="43" t="s">
        <v>73</v>
      </c>
      <c r="D105" s="43" t="s">
        <v>352</v>
      </c>
      <c r="E105" s="94" t="s">
        <v>362</v>
      </c>
      <c r="F105" s="94">
        <v>245</v>
      </c>
      <c r="G105" s="3">
        <v>444.67761999999999</v>
      </c>
    </row>
    <row r="106" spans="2:7" ht="32.25" thickBot="1" x14ac:dyDescent="0.25">
      <c r="B106" s="108" t="s">
        <v>24</v>
      </c>
      <c r="C106" s="152" t="s">
        <v>74</v>
      </c>
      <c r="D106" s="153"/>
      <c r="E106" s="154"/>
      <c r="F106" s="154"/>
      <c r="G106" s="120">
        <f>SUM(G107+G109)</f>
        <v>13297.44</v>
      </c>
    </row>
    <row r="107" spans="2:7" ht="32.25" thickBot="1" x14ac:dyDescent="0.25">
      <c r="B107" s="126" t="s">
        <v>354</v>
      </c>
      <c r="C107" s="165" t="s">
        <v>74</v>
      </c>
      <c r="D107" s="123" t="s">
        <v>111</v>
      </c>
      <c r="E107" s="124" t="s">
        <v>363</v>
      </c>
      <c r="F107" s="166"/>
      <c r="G107" s="124">
        <v>11784.44</v>
      </c>
    </row>
    <row r="108" spans="2:7" ht="68.25" customHeight="1" thickBot="1" x14ac:dyDescent="0.25">
      <c r="B108" s="101" t="s">
        <v>337</v>
      </c>
      <c r="C108" s="167" t="s">
        <v>74</v>
      </c>
      <c r="D108" s="168" t="s">
        <v>111</v>
      </c>
      <c r="E108" s="19" t="s">
        <v>363</v>
      </c>
      <c r="F108" s="19">
        <v>244</v>
      </c>
      <c r="G108" s="19">
        <v>11784.44</v>
      </c>
    </row>
    <row r="109" spans="2:7" ht="19.5" customHeight="1" thickBot="1" x14ac:dyDescent="0.25">
      <c r="B109" s="122" t="s">
        <v>315</v>
      </c>
      <c r="C109" s="156" t="s">
        <v>74</v>
      </c>
      <c r="D109" s="156" t="s">
        <v>111</v>
      </c>
      <c r="E109" s="110"/>
      <c r="F109" s="110"/>
      <c r="G109" s="118">
        <v>1513</v>
      </c>
    </row>
    <row r="110" spans="2:7" ht="25.5" customHeight="1" thickBot="1" x14ac:dyDescent="0.25">
      <c r="B110" s="101" t="s">
        <v>312</v>
      </c>
      <c r="C110" s="43" t="s">
        <v>74</v>
      </c>
      <c r="D110" s="43" t="s">
        <v>111</v>
      </c>
      <c r="E110" s="3" t="s">
        <v>212</v>
      </c>
      <c r="F110" s="3"/>
      <c r="G110" s="3">
        <v>1513</v>
      </c>
    </row>
    <row r="111" spans="2:7" ht="20.25" customHeight="1" thickBot="1" x14ac:dyDescent="0.25">
      <c r="B111" s="101" t="s">
        <v>336</v>
      </c>
      <c r="C111" s="43" t="s">
        <v>74</v>
      </c>
      <c r="D111" s="43" t="s">
        <v>111</v>
      </c>
      <c r="E111" s="3" t="s">
        <v>212</v>
      </c>
      <c r="F111" s="3">
        <v>540</v>
      </c>
      <c r="G111" s="3">
        <v>1513</v>
      </c>
    </row>
    <row r="112" spans="2:7" ht="16.5" thickBot="1" x14ac:dyDescent="0.25">
      <c r="B112" s="108" t="s">
        <v>25</v>
      </c>
      <c r="C112" s="152" t="s">
        <v>75</v>
      </c>
      <c r="D112" s="153"/>
      <c r="E112" s="154"/>
      <c r="F112" s="154"/>
      <c r="G112" s="251">
        <f>SUM(G113+G129+G157+G170+G179)</f>
        <v>683741.81879999989</v>
      </c>
    </row>
    <row r="113" spans="2:7" ht="16.5" thickBot="1" x14ac:dyDescent="0.25">
      <c r="B113" s="122" t="s">
        <v>52</v>
      </c>
      <c r="C113" s="152" t="s">
        <v>75</v>
      </c>
      <c r="D113" s="152" t="s">
        <v>76</v>
      </c>
      <c r="E113" s="154"/>
      <c r="F113" s="154"/>
      <c r="G113" s="107">
        <f>SUM(G116+G120+G126)</f>
        <v>151836.60200000001</v>
      </c>
    </row>
    <row r="114" spans="2:7" ht="63.75" thickBot="1" x14ac:dyDescent="0.25">
      <c r="B114" s="169" t="s">
        <v>213</v>
      </c>
      <c r="C114" s="156" t="s">
        <v>75</v>
      </c>
      <c r="D114" s="156" t="s">
        <v>76</v>
      </c>
      <c r="E114" s="160">
        <v>19</v>
      </c>
      <c r="F114" s="154"/>
      <c r="G114" s="110">
        <f>SUM(G117:G119)</f>
        <v>87194</v>
      </c>
    </row>
    <row r="115" spans="2:7" ht="32.25" thickBot="1" x14ac:dyDescent="0.25">
      <c r="B115" s="98" t="s">
        <v>214</v>
      </c>
      <c r="C115" s="43" t="s">
        <v>75</v>
      </c>
      <c r="D115" s="43" t="s">
        <v>76</v>
      </c>
      <c r="E115" s="94" t="s">
        <v>215</v>
      </c>
      <c r="F115" s="44"/>
      <c r="G115" s="3">
        <f>SUM(G117:G119)</f>
        <v>87194</v>
      </c>
    </row>
    <row r="116" spans="2:7" ht="205.5" thickBot="1" x14ac:dyDescent="0.25">
      <c r="B116" s="98" t="s">
        <v>216</v>
      </c>
      <c r="C116" s="43" t="s">
        <v>75</v>
      </c>
      <c r="D116" s="43" t="s">
        <v>76</v>
      </c>
      <c r="E116" s="94" t="s">
        <v>217</v>
      </c>
      <c r="F116" s="44"/>
      <c r="G116" s="3">
        <f>SUM(G117:G119)</f>
        <v>87194</v>
      </c>
    </row>
    <row r="117" spans="2:7" ht="48" thickBot="1" x14ac:dyDescent="0.25">
      <c r="B117" s="38" t="s">
        <v>30</v>
      </c>
      <c r="C117" s="43" t="s">
        <v>75</v>
      </c>
      <c r="D117" s="43" t="s">
        <v>76</v>
      </c>
      <c r="E117" s="94" t="s">
        <v>217</v>
      </c>
      <c r="F117" s="94">
        <v>111</v>
      </c>
      <c r="G117" s="3">
        <v>65802</v>
      </c>
    </row>
    <row r="118" spans="2:7" ht="79.5" thickBot="1" x14ac:dyDescent="0.25">
      <c r="B118" s="38" t="s">
        <v>10</v>
      </c>
      <c r="C118" s="43" t="s">
        <v>75</v>
      </c>
      <c r="D118" s="43" t="s">
        <v>76</v>
      </c>
      <c r="E118" s="94" t="s">
        <v>217</v>
      </c>
      <c r="F118" s="94">
        <v>119</v>
      </c>
      <c r="G118" s="3">
        <v>19865</v>
      </c>
    </row>
    <row r="119" spans="2:7" ht="32.25" thickBot="1" x14ac:dyDescent="0.25">
      <c r="B119" s="38" t="s">
        <v>13</v>
      </c>
      <c r="C119" s="43" t="s">
        <v>75</v>
      </c>
      <c r="D119" s="43" t="s">
        <v>76</v>
      </c>
      <c r="E119" s="94" t="s">
        <v>217</v>
      </c>
      <c r="F119" s="94">
        <v>244</v>
      </c>
      <c r="G119" s="3">
        <v>1527</v>
      </c>
    </row>
    <row r="120" spans="2:7" ht="63.75" thickBot="1" x14ac:dyDescent="0.25">
      <c r="B120" s="108" t="s">
        <v>218</v>
      </c>
      <c r="C120" s="156" t="s">
        <v>75</v>
      </c>
      <c r="D120" s="156" t="s">
        <v>76</v>
      </c>
      <c r="E120" s="160" t="s">
        <v>219</v>
      </c>
      <c r="F120" s="154"/>
      <c r="G120" s="110">
        <f>SUM(G121:G125)</f>
        <v>64555.100000000006</v>
      </c>
    </row>
    <row r="121" spans="2:7" ht="48" thickBot="1" x14ac:dyDescent="0.25">
      <c r="B121" s="38" t="s">
        <v>30</v>
      </c>
      <c r="C121" s="43" t="s">
        <v>75</v>
      </c>
      <c r="D121" s="43" t="s">
        <v>76</v>
      </c>
      <c r="E121" s="94" t="s">
        <v>219</v>
      </c>
      <c r="F121" s="94">
        <v>111</v>
      </c>
      <c r="G121" s="3">
        <v>26102</v>
      </c>
    </row>
    <row r="122" spans="2:7" ht="79.5" thickBot="1" x14ac:dyDescent="0.25">
      <c r="B122" s="38" t="s">
        <v>10</v>
      </c>
      <c r="C122" s="43" t="s">
        <v>75</v>
      </c>
      <c r="D122" s="43" t="s">
        <v>76</v>
      </c>
      <c r="E122" s="94" t="s">
        <v>219</v>
      </c>
      <c r="F122" s="94">
        <v>119</v>
      </c>
      <c r="G122" s="3">
        <v>7882.3</v>
      </c>
    </row>
    <row r="123" spans="2:7" ht="32.25" thickBot="1" x14ac:dyDescent="0.25">
      <c r="B123" s="38" t="s">
        <v>13</v>
      </c>
      <c r="C123" s="43" t="s">
        <v>75</v>
      </c>
      <c r="D123" s="43" t="s">
        <v>76</v>
      </c>
      <c r="E123" s="94" t="s">
        <v>219</v>
      </c>
      <c r="F123" s="94">
        <v>244</v>
      </c>
      <c r="G123" s="3">
        <v>21546.400000000001</v>
      </c>
    </row>
    <row r="124" spans="2:7" ht="16.5" thickBot="1" x14ac:dyDescent="0.25">
      <c r="B124" s="38" t="s">
        <v>394</v>
      </c>
      <c r="C124" s="43" t="s">
        <v>75</v>
      </c>
      <c r="D124" s="43" t="s">
        <v>76</v>
      </c>
      <c r="E124" s="199" t="s">
        <v>219</v>
      </c>
      <c r="F124" s="199">
        <v>247</v>
      </c>
      <c r="G124" s="3">
        <v>5424</v>
      </c>
    </row>
    <row r="125" spans="2:7" ht="32.25" thickBot="1" x14ac:dyDescent="0.25">
      <c r="B125" s="51" t="s">
        <v>48</v>
      </c>
      <c r="C125" s="43" t="s">
        <v>75</v>
      </c>
      <c r="D125" s="43" t="s">
        <v>76</v>
      </c>
      <c r="E125" s="94" t="s">
        <v>219</v>
      </c>
      <c r="F125" s="94">
        <v>850</v>
      </c>
      <c r="G125" s="3">
        <v>3600.4</v>
      </c>
    </row>
    <row r="126" spans="2:7" ht="34.5" customHeight="1" thickBot="1" x14ac:dyDescent="0.25">
      <c r="B126" s="104" t="s">
        <v>487</v>
      </c>
      <c r="C126" s="156" t="s">
        <v>75</v>
      </c>
      <c r="D126" s="156" t="s">
        <v>76</v>
      </c>
      <c r="E126" s="160">
        <v>9990020680</v>
      </c>
      <c r="F126" s="160"/>
      <c r="G126" s="110">
        <v>87.501999999999995</v>
      </c>
    </row>
    <row r="127" spans="2:7" ht="48" thickBot="1" x14ac:dyDescent="0.25">
      <c r="B127" s="38" t="s">
        <v>30</v>
      </c>
      <c r="C127" s="43" t="s">
        <v>75</v>
      </c>
      <c r="D127" s="43" t="s">
        <v>76</v>
      </c>
      <c r="E127" s="131">
        <v>9990020680</v>
      </c>
      <c r="F127" s="269">
        <v>111</v>
      </c>
      <c r="G127" s="3">
        <v>25.302</v>
      </c>
    </row>
    <row r="128" spans="2:7" ht="79.5" thickBot="1" x14ac:dyDescent="0.25">
      <c r="B128" s="38" t="s">
        <v>10</v>
      </c>
      <c r="C128" s="43" t="s">
        <v>75</v>
      </c>
      <c r="D128" s="43" t="s">
        <v>76</v>
      </c>
      <c r="E128" s="131">
        <v>9990020680</v>
      </c>
      <c r="F128" s="269">
        <v>119</v>
      </c>
      <c r="G128" s="3">
        <v>62.2</v>
      </c>
    </row>
    <row r="129" spans="2:7" ht="16.5" thickBot="1" x14ac:dyDescent="0.25">
      <c r="B129" s="104" t="s">
        <v>63</v>
      </c>
      <c r="C129" s="156" t="s">
        <v>75</v>
      </c>
      <c r="D129" s="156" t="s">
        <v>117</v>
      </c>
      <c r="E129" s="154"/>
      <c r="F129" s="154"/>
      <c r="G129" s="132">
        <f>SUM(G130+G137+G143+G144+G147+G150+G152+G154)</f>
        <v>507944.85279999999</v>
      </c>
    </row>
    <row r="130" spans="2:7" ht="63.75" thickBot="1" x14ac:dyDescent="0.25">
      <c r="B130" s="122" t="s">
        <v>213</v>
      </c>
      <c r="C130" s="156" t="s">
        <v>75</v>
      </c>
      <c r="D130" s="156" t="s">
        <v>117</v>
      </c>
      <c r="E130" s="110">
        <v>19</v>
      </c>
      <c r="F130" s="161"/>
      <c r="G130" s="110">
        <f>SUM(G134:G136)</f>
        <v>378130</v>
      </c>
    </row>
    <row r="131" spans="2:7" ht="32.25" thickBot="1" x14ac:dyDescent="0.25">
      <c r="B131" s="98" t="s">
        <v>220</v>
      </c>
      <c r="C131" s="43" t="s">
        <v>75</v>
      </c>
      <c r="D131" s="43" t="s">
        <v>117</v>
      </c>
      <c r="E131" s="3" t="s">
        <v>221</v>
      </c>
      <c r="F131" s="44"/>
      <c r="G131" s="3">
        <f>SUM(G134:G136)</f>
        <v>378130</v>
      </c>
    </row>
    <row r="132" spans="2:7" ht="48" thickBot="1" x14ac:dyDescent="0.25">
      <c r="B132" s="98" t="s">
        <v>222</v>
      </c>
      <c r="C132" s="43" t="s">
        <v>75</v>
      </c>
      <c r="D132" s="43" t="s">
        <v>117</v>
      </c>
      <c r="E132" s="3" t="s">
        <v>223</v>
      </c>
      <c r="F132" s="44"/>
      <c r="G132" s="3">
        <f>SUM(G134:G136)</f>
        <v>378130</v>
      </c>
    </row>
    <row r="133" spans="2:7" ht="331.5" thickBot="1" x14ac:dyDescent="0.25">
      <c r="B133" s="98" t="s">
        <v>224</v>
      </c>
      <c r="C133" s="43" t="s">
        <v>75</v>
      </c>
      <c r="D133" s="43" t="s">
        <v>117</v>
      </c>
      <c r="E133" s="94" t="s">
        <v>225</v>
      </c>
      <c r="F133" s="44"/>
      <c r="G133" s="94">
        <f>SUM(G134:G136)</f>
        <v>378130</v>
      </c>
    </row>
    <row r="134" spans="2:7" ht="48" thickBot="1" x14ac:dyDescent="0.25">
      <c r="B134" s="50" t="s">
        <v>30</v>
      </c>
      <c r="C134" s="43" t="s">
        <v>75</v>
      </c>
      <c r="D134" s="43" t="s">
        <v>117</v>
      </c>
      <c r="E134" s="94" t="s">
        <v>225</v>
      </c>
      <c r="F134" s="94">
        <v>111</v>
      </c>
      <c r="G134" s="94">
        <v>286260</v>
      </c>
    </row>
    <row r="135" spans="2:7" ht="79.5" thickBot="1" x14ac:dyDescent="0.25">
      <c r="B135" s="38" t="s">
        <v>10</v>
      </c>
      <c r="C135" s="43" t="s">
        <v>75</v>
      </c>
      <c r="D135" s="43" t="s">
        <v>117</v>
      </c>
      <c r="E135" s="94" t="s">
        <v>225</v>
      </c>
      <c r="F135" s="94">
        <v>119</v>
      </c>
      <c r="G135" s="94">
        <v>86447</v>
      </c>
    </row>
    <row r="136" spans="2:7" ht="32.25" thickBot="1" x14ac:dyDescent="0.25">
      <c r="B136" s="38" t="s">
        <v>13</v>
      </c>
      <c r="C136" s="43" t="s">
        <v>75</v>
      </c>
      <c r="D136" s="43" t="s">
        <v>117</v>
      </c>
      <c r="E136" s="94" t="s">
        <v>225</v>
      </c>
      <c r="F136" s="94">
        <v>244</v>
      </c>
      <c r="G136" s="94">
        <v>5423</v>
      </c>
    </row>
    <row r="137" spans="2:7" ht="48" thickBot="1" x14ac:dyDescent="0.25">
      <c r="B137" s="108" t="s">
        <v>65</v>
      </c>
      <c r="C137" s="156" t="s">
        <v>75</v>
      </c>
      <c r="D137" s="156" t="s">
        <v>117</v>
      </c>
      <c r="E137" s="160" t="s">
        <v>226</v>
      </c>
      <c r="F137" s="154"/>
      <c r="G137" s="170">
        <f>SUM(G138:G142)</f>
        <v>47485.599999999999</v>
      </c>
    </row>
    <row r="138" spans="2:7" ht="48" thickBot="1" x14ac:dyDescent="0.25">
      <c r="B138" s="50" t="s">
        <v>30</v>
      </c>
      <c r="C138" s="43" t="s">
        <v>75</v>
      </c>
      <c r="D138" s="43" t="s">
        <v>117</v>
      </c>
      <c r="E138" s="185" t="s">
        <v>226</v>
      </c>
      <c r="F138" s="19">
        <v>111</v>
      </c>
      <c r="G138" s="187">
        <v>14812</v>
      </c>
    </row>
    <row r="139" spans="2:7" ht="79.5" thickBot="1" x14ac:dyDescent="0.25">
      <c r="B139" s="38" t="s">
        <v>10</v>
      </c>
      <c r="C139" s="43" t="s">
        <v>75</v>
      </c>
      <c r="D139" s="43" t="s">
        <v>117</v>
      </c>
      <c r="E139" s="94" t="s">
        <v>226</v>
      </c>
      <c r="F139" s="3">
        <v>119</v>
      </c>
      <c r="G139" s="3">
        <v>4477</v>
      </c>
    </row>
    <row r="140" spans="2:7" ht="48" thickBot="1" x14ac:dyDescent="0.25">
      <c r="B140" s="38" t="s">
        <v>227</v>
      </c>
      <c r="C140" s="43" t="s">
        <v>75</v>
      </c>
      <c r="D140" s="43" t="s">
        <v>117</v>
      </c>
      <c r="E140" s="94" t="s">
        <v>226</v>
      </c>
      <c r="F140" s="94">
        <v>244</v>
      </c>
      <c r="G140" s="3">
        <v>15030.6</v>
      </c>
    </row>
    <row r="141" spans="2:7" ht="16.5" thickBot="1" x14ac:dyDescent="0.25">
      <c r="B141" s="38" t="s">
        <v>394</v>
      </c>
      <c r="C141" s="43" t="s">
        <v>75</v>
      </c>
      <c r="D141" s="43" t="s">
        <v>117</v>
      </c>
      <c r="E141" s="199" t="s">
        <v>226</v>
      </c>
      <c r="F141" s="199">
        <v>247</v>
      </c>
      <c r="G141" s="3">
        <v>9175</v>
      </c>
    </row>
    <row r="142" spans="2:7" ht="32.25" thickBot="1" x14ac:dyDescent="0.25">
      <c r="B142" s="51" t="s">
        <v>48</v>
      </c>
      <c r="C142" s="43" t="s">
        <v>75</v>
      </c>
      <c r="D142" s="43" t="s">
        <v>117</v>
      </c>
      <c r="E142" s="94" t="s">
        <v>226</v>
      </c>
      <c r="F142" s="94">
        <v>850</v>
      </c>
      <c r="G142" s="3">
        <v>3991</v>
      </c>
    </row>
    <row r="143" spans="2:7" ht="48" thickBot="1" x14ac:dyDescent="0.25">
      <c r="B143" s="104" t="s">
        <v>377</v>
      </c>
      <c r="C143" s="156" t="s">
        <v>75</v>
      </c>
      <c r="D143" s="156" t="s">
        <v>117</v>
      </c>
      <c r="E143" s="160" t="s">
        <v>475</v>
      </c>
      <c r="F143" s="160">
        <v>321</v>
      </c>
      <c r="G143" s="110">
        <v>1109.1838</v>
      </c>
    </row>
    <row r="144" spans="2:7" ht="95.25" thickBot="1" x14ac:dyDescent="0.25">
      <c r="B144" s="230" t="s">
        <v>397</v>
      </c>
      <c r="C144" s="163" t="s">
        <v>75</v>
      </c>
      <c r="D144" s="163" t="s">
        <v>117</v>
      </c>
      <c r="E144" s="128" t="s">
        <v>398</v>
      </c>
      <c r="F144" s="128"/>
      <c r="G144" s="118">
        <f>SUM(G145:G146)</f>
        <v>21990</v>
      </c>
    </row>
    <row r="145" spans="2:7" ht="48" thickBot="1" x14ac:dyDescent="0.25">
      <c r="B145" s="38" t="s">
        <v>230</v>
      </c>
      <c r="C145" s="43" t="s">
        <v>75</v>
      </c>
      <c r="D145" s="43" t="s">
        <v>117</v>
      </c>
      <c r="E145" s="229" t="s">
        <v>398</v>
      </c>
      <c r="F145" s="229">
        <v>111</v>
      </c>
      <c r="G145" s="3">
        <v>16889.401000000002</v>
      </c>
    </row>
    <row r="146" spans="2:7" ht="79.5" thickBot="1" x14ac:dyDescent="0.25">
      <c r="B146" s="38" t="s">
        <v>10</v>
      </c>
      <c r="C146" s="43" t="s">
        <v>75</v>
      </c>
      <c r="D146" s="43" t="s">
        <v>117</v>
      </c>
      <c r="E146" s="229" t="s">
        <v>398</v>
      </c>
      <c r="F146" s="229">
        <v>119</v>
      </c>
      <c r="G146" s="3">
        <v>5100.5990000000002</v>
      </c>
    </row>
    <row r="147" spans="2:7" ht="63.75" thickBot="1" x14ac:dyDescent="0.3">
      <c r="B147" s="242" t="s">
        <v>418</v>
      </c>
      <c r="C147" s="156" t="s">
        <v>75</v>
      </c>
      <c r="D147" s="156" t="s">
        <v>117</v>
      </c>
      <c r="E147" s="160" t="s">
        <v>419</v>
      </c>
      <c r="F147" s="160"/>
      <c r="G147" s="110">
        <f>SUM(G148:G149)</f>
        <v>1304.3400000000001</v>
      </c>
    </row>
    <row r="148" spans="2:7" ht="48" thickBot="1" x14ac:dyDescent="0.25">
      <c r="B148" s="38" t="s">
        <v>230</v>
      </c>
      <c r="C148" s="43" t="s">
        <v>75</v>
      </c>
      <c r="D148" s="43" t="s">
        <v>117</v>
      </c>
      <c r="E148" s="238" t="s">
        <v>420</v>
      </c>
      <c r="F148" s="238">
        <v>111</v>
      </c>
      <c r="G148" s="3">
        <v>1001.7</v>
      </c>
    </row>
    <row r="149" spans="2:7" ht="79.5" thickBot="1" x14ac:dyDescent="0.25">
      <c r="B149" s="38" t="s">
        <v>10</v>
      </c>
      <c r="C149" s="43" t="s">
        <v>75</v>
      </c>
      <c r="D149" s="43" t="s">
        <v>117</v>
      </c>
      <c r="E149" s="238" t="s">
        <v>420</v>
      </c>
      <c r="F149" s="238">
        <v>119</v>
      </c>
      <c r="G149" s="3">
        <v>302.64</v>
      </c>
    </row>
    <row r="150" spans="2:7" ht="79.5" thickBot="1" x14ac:dyDescent="0.25">
      <c r="B150" s="108" t="s">
        <v>399</v>
      </c>
      <c r="C150" s="156" t="s">
        <v>75</v>
      </c>
      <c r="D150" s="156" t="s">
        <v>117</v>
      </c>
      <c r="E150" s="160" t="s">
        <v>400</v>
      </c>
      <c r="F150" s="160"/>
      <c r="G150" s="110">
        <v>21477.859</v>
      </c>
    </row>
    <row r="151" spans="2:7" ht="32.25" thickBot="1" x14ac:dyDescent="0.25">
      <c r="B151" s="38" t="s">
        <v>13</v>
      </c>
      <c r="C151" s="43" t="s">
        <v>75</v>
      </c>
      <c r="D151" s="43" t="s">
        <v>117</v>
      </c>
      <c r="E151" s="229" t="s">
        <v>400</v>
      </c>
      <c r="F151" s="229">
        <v>244</v>
      </c>
      <c r="G151" s="3">
        <v>21477.859</v>
      </c>
    </row>
    <row r="152" spans="2:7" ht="32.25" thickBot="1" x14ac:dyDescent="0.25">
      <c r="B152" s="240" t="s">
        <v>442</v>
      </c>
      <c r="C152" s="156" t="s">
        <v>75</v>
      </c>
      <c r="D152" s="156" t="s">
        <v>117</v>
      </c>
      <c r="E152" s="160" t="s">
        <v>443</v>
      </c>
      <c r="F152" s="160"/>
      <c r="G152" s="110">
        <v>32527.87</v>
      </c>
    </row>
    <row r="153" spans="2:7" ht="48" thickBot="1" x14ac:dyDescent="0.25">
      <c r="B153" s="38" t="s">
        <v>539</v>
      </c>
      <c r="C153" s="43" t="s">
        <v>75</v>
      </c>
      <c r="D153" s="43" t="s">
        <v>117</v>
      </c>
      <c r="E153" s="131" t="s">
        <v>443</v>
      </c>
      <c r="F153" s="238">
        <v>243</v>
      </c>
      <c r="G153" s="3">
        <v>32527.87</v>
      </c>
    </row>
    <row r="154" spans="2:7" ht="16.5" thickBot="1" x14ac:dyDescent="0.25">
      <c r="B154" s="275" t="s">
        <v>480</v>
      </c>
      <c r="C154" s="156" t="s">
        <v>75</v>
      </c>
      <c r="D154" s="156" t="s">
        <v>117</v>
      </c>
      <c r="E154" s="160">
        <v>9990020680</v>
      </c>
      <c r="F154" s="160"/>
      <c r="G154" s="110">
        <f>SUM(G155:G156)</f>
        <v>3920</v>
      </c>
    </row>
    <row r="155" spans="2:7" ht="48" thickBot="1" x14ac:dyDescent="0.25">
      <c r="B155" s="38" t="s">
        <v>230</v>
      </c>
      <c r="C155" s="43" t="s">
        <v>75</v>
      </c>
      <c r="D155" s="43" t="s">
        <v>117</v>
      </c>
      <c r="E155" s="131">
        <v>9990020680</v>
      </c>
      <c r="F155" s="269">
        <v>111</v>
      </c>
      <c r="G155" s="3">
        <v>3011</v>
      </c>
    </row>
    <row r="156" spans="2:7" ht="79.5" thickBot="1" x14ac:dyDescent="0.25">
      <c r="B156" s="38" t="s">
        <v>10</v>
      </c>
      <c r="C156" s="43" t="s">
        <v>75</v>
      </c>
      <c r="D156" s="43" t="s">
        <v>117</v>
      </c>
      <c r="E156" s="131">
        <v>9990020680</v>
      </c>
      <c r="F156" s="269">
        <v>119</v>
      </c>
      <c r="G156" s="3">
        <v>909</v>
      </c>
    </row>
    <row r="157" spans="2:7" ht="16.5" thickBot="1" x14ac:dyDescent="0.25">
      <c r="B157" s="38"/>
      <c r="C157" s="156" t="s">
        <v>75</v>
      </c>
      <c r="D157" s="156" t="s">
        <v>111</v>
      </c>
      <c r="E157" s="160" t="s">
        <v>228</v>
      </c>
      <c r="F157" s="154"/>
      <c r="G157" s="107">
        <f>SUM(G159:G169)</f>
        <v>14797.499999999998</v>
      </c>
    </row>
    <row r="158" spans="2:7" ht="32.25" thickBot="1" x14ac:dyDescent="0.25">
      <c r="B158" s="108" t="s">
        <v>66</v>
      </c>
      <c r="C158" s="43" t="s">
        <v>75</v>
      </c>
      <c r="D158" s="43" t="s">
        <v>111</v>
      </c>
      <c r="E158" s="94" t="s">
        <v>228</v>
      </c>
      <c r="F158" s="44"/>
      <c r="G158" s="3">
        <f>SUM(G159+G160+G161+G162+G163+G164+G165+G166+G167+G168+G169)</f>
        <v>14797.499999999998</v>
      </c>
    </row>
    <row r="159" spans="2:7" ht="48" thickBot="1" x14ac:dyDescent="0.25">
      <c r="B159" s="38" t="s">
        <v>230</v>
      </c>
      <c r="C159" s="43" t="s">
        <v>75</v>
      </c>
      <c r="D159" s="43" t="s">
        <v>111</v>
      </c>
      <c r="E159" s="94" t="s">
        <v>228</v>
      </c>
      <c r="F159" s="94">
        <v>111</v>
      </c>
      <c r="G159" s="3">
        <v>6292</v>
      </c>
    </row>
    <row r="160" spans="2:7" ht="79.5" thickBot="1" x14ac:dyDescent="0.25">
      <c r="B160" s="38" t="s">
        <v>10</v>
      </c>
      <c r="C160" s="43" t="s">
        <v>75</v>
      </c>
      <c r="D160" s="43" t="s">
        <v>111</v>
      </c>
      <c r="E160" s="94" t="s">
        <v>228</v>
      </c>
      <c r="F160" s="94">
        <v>119</v>
      </c>
      <c r="G160" s="3">
        <v>1900</v>
      </c>
    </row>
    <row r="161" spans="2:7" ht="32.25" thickBot="1" x14ac:dyDescent="0.25">
      <c r="B161" s="38" t="s">
        <v>13</v>
      </c>
      <c r="C161" s="43" t="s">
        <v>75</v>
      </c>
      <c r="D161" s="43" t="s">
        <v>111</v>
      </c>
      <c r="E161" s="94" t="s">
        <v>228</v>
      </c>
      <c r="F161" s="94">
        <v>244</v>
      </c>
      <c r="G161" s="3">
        <v>186.5</v>
      </c>
    </row>
    <row r="162" spans="2:7" ht="16.5" thickBot="1" x14ac:dyDescent="0.25">
      <c r="B162" s="38" t="s">
        <v>394</v>
      </c>
      <c r="C162" s="43" t="s">
        <v>75</v>
      </c>
      <c r="D162" s="43" t="s">
        <v>111</v>
      </c>
      <c r="E162" s="199" t="s">
        <v>228</v>
      </c>
      <c r="F162" s="199">
        <v>247</v>
      </c>
      <c r="G162" s="3">
        <v>156</v>
      </c>
    </row>
    <row r="163" spans="2:7" ht="16.5" thickBot="1" x14ac:dyDescent="0.25">
      <c r="B163" s="47" t="s">
        <v>374</v>
      </c>
      <c r="C163" s="43" t="s">
        <v>75</v>
      </c>
      <c r="D163" s="43" t="s">
        <v>111</v>
      </c>
      <c r="E163" s="191" t="s">
        <v>228</v>
      </c>
      <c r="F163" s="191">
        <v>611</v>
      </c>
      <c r="G163" s="3">
        <v>2709</v>
      </c>
    </row>
    <row r="164" spans="2:7" ht="32.25" thickBot="1" x14ac:dyDescent="0.25">
      <c r="B164" s="47" t="s">
        <v>375</v>
      </c>
      <c r="C164" s="43" t="s">
        <v>75</v>
      </c>
      <c r="D164" s="43" t="s">
        <v>111</v>
      </c>
      <c r="E164" s="192" t="s">
        <v>373</v>
      </c>
      <c r="F164" s="192">
        <v>611</v>
      </c>
      <c r="G164" s="3">
        <v>3474.0479999999998</v>
      </c>
    </row>
    <row r="165" spans="2:7" ht="32.25" thickBot="1" x14ac:dyDescent="0.25">
      <c r="B165" s="47" t="s">
        <v>375</v>
      </c>
      <c r="C165" s="43" t="s">
        <v>75</v>
      </c>
      <c r="D165" s="43" t="s">
        <v>111</v>
      </c>
      <c r="E165" s="192" t="s">
        <v>373</v>
      </c>
      <c r="F165" s="191">
        <v>613</v>
      </c>
      <c r="G165" s="3">
        <v>21</v>
      </c>
    </row>
    <row r="166" spans="2:7" ht="32.25" thickBot="1" x14ac:dyDescent="0.25">
      <c r="B166" s="47" t="s">
        <v>375</v>
      </c>
      <c r="C166" s="43" t="s">
        <v>75</v>
      </c>
      <c r="D166" s="43" t="s">
        <v>111</v>
      </c>
      <c r="E166" s="192" t="s">
        <v>373</v>
      </c>
      <c r="F166" s="191">
        <v>623</v>
      </c>
      <c r="G166" s="3">
        <v>21</v>
      </c>
    </row>
    <row r="167" spans="2:7" ht="32.25" thickBot="1" x14ac:dyDescent="0.25">
      <c r="B167" s="47" t="s">
        <v>375</v>
      </c>
      <c r="C167" s="43" t="s">
        <v>75</v>
      </c>
      <c r="D167" s="43" t="s">
        <v>111</v>
      </c>
      <c r="E167" s="192" t="s">
        <v>373</v>
      </c>
      <c r="F167" s="191">
        <v>633</v>
      </c>
      <c r="G167" s="3">
        <v>21</v>
      </c>
    </row>
    <row r="168" spans="2:7" ht="32.25" thickBot="1" x14ac:dyDescent="0.25">
      <c r="B168" s="47" t="s">
        <v>375</v>
      </c>
      <c r="C168" s="43" t="s">
        <v>75</v>
      </c>
      <c r="D168" s="43" t="s">
        <v>111</v>
      </c>
      <c r="E168" s="192" t="s">
        <v>373</v>
      </c>
      <c r="F168" s="191">
        <v>813</v>
      </c>
      <c r="G168" s="3">
        <v>11.952</v>
      </c>
    </row>
    <row r="169" spans="2:7" ht="32.25" thickBot="1" x14ac:dyDescent="0.25">
      <c r="B169" s="40" t="s">
        <v>48</v>
      </c>
      <c r="C169" s="43" t="s">
        <v>75</v>
      </c>
      <c r="D169" s="43" t="s">
        <v>111</v>
      </c>
      <c r="E169" s="94" t="s">
        <v>228</v>
      </c>
      <c r="F169" s="94">
        <v>850</v>
      </c>
      <c r="G169" s="3">
        <v>5</v>
      </c>
    </row>
    <row r="170" spans="2:7" ht="32.25" thickBot="1" x14ac:dyDescent="0.25">
      <c r="B170" s="108" t="s">
        <v>26</v>
      </c>
      <c r="C170" s="152" t="s">
        <v>75</v>
      </c>
      <c r="D170" s="152" t="s">
        <v>75</v>
      </c>
      <c r="E170" s="154"/>
      <c r="F170" s="154"/>
      <c r="G170" s="120">
        <f>SUM(G171+G177)</f>
        <v>427.36400000000003</v>
      </c>
    </row>
    <row r="171" spans="2:7" ht="48" thickBot="1" x14ac:dyDescent="0.25">
      <c r="B171" s="108" t="s">
        <v>415</v>
      </c>
      <c r="C171" s="152" t="s">
        <v>75</v>
      </c>
      <c r="D171" s="152" t="s">
        <v>75</v>
      </c>
      <c r="E171" s="118">
        <v>19</v>
      </c>
      <c r="F171" s="154"/>
      <c r="G171" s="120">
        <f>SUM(G174:G176)</f>
        <v>327.36400000000003</v>
      </c>
    </row>
    <row r="172" spans="2:7" ht="48" thickBot="1" x14ac:dyDescent="0.25">
      <c r="B172" s="47" t="s">
        <v>416</v>
      </c>
      <c r="C172" s="167" t="s">
        <v>75</v>
      </c>
      <c r="D172" s="167" t="s">
        <v>75</v>
      </c>
      <c r="E172" s="19" t="s">
        <v>417</v>
      </c>
      <c r="F172" s="190"/>
      <c r="G172" s="19">
        <f>SUM(G174:G176)</f>
        <v>327.36400000000003</v>
      </c>
    </row>
    <row r="173" spans="2:7" ht="32.25" thickBot="1" x14ac:dyDescent="0.25">
      <c r="B173" s="241" t="s">
        <v>229</v>
      </c>
      <c r="C173" s="167" t="s">
        <v>75</v>
      </c>
      <c r="D173" s="167" t="s">
        <v>75</v>
      </c>
      <c r="E173" s="19" t="s">
        <v>540</v>
      </c>
      <c r="F173" s="190"/>
      <c r="G173" s="19">
        <f>SUM(G174:G176)</f>
        <v>327.36400000000003</v>
      </c>
    </row>
    <row r="174" spans="2:7" ht="48" thickBot="1" x14ac:dyDescent="0.25">
      <c r="B174" s="38" t="s">
        <v>230</v>
      </c>
      <c r="C174" s="167" t="s">
        <v>75</v>
      </c>
      <c r="D174" s="167" t="s">
        <v>75</v>
      </c>
      <c r="E174" s="19" t="s">
        <v>540</v>
      </c>
      <c r="F174" s="238">
        <v>111</v>
      </c>
      <c r="G174" s="19">
        <v>150</v>
      </c>
    </row>
    <row r="175" spans="2:7" ht="79.5" thickBot="1" x14ac:dyDescent="0.25">
      <c r="B175" s="38" t="s">
        <v>10</v>
      </c>
      <c r="C175" s="167" t="s">
        <v>75</v>
      </c>
      <c r="D175" s="167" t="s">
        <v>75</v>
      </c>
      <c r="E175" s="19" t="s">
        <v>540</v>
      </c>
      <c r="F175" s="238">
        <v>119</v>
      </c>
      <c r="G175" s="19">
        <v>45</v>
      </c>
    </row>
    <row r="176" spans="2:7" ht="32.25" thickBot="1" x14ac:dyDescent="0.25">
      <c r="B176" s="38" t="s">
        <v>13</v>
      </c>
      <c r="C176" s="167" t="s">
        <v>75</v>
      </c>
      <c r="D176" s="167" t="s">
        <v>75</v>
      </c>
      <c r="E176" s="19" t="s">
        <v>540</v>
      </c>
      <c r="F176" s="238">
        <v>244</v>
      </c>
      <c r="G176" s="19">
        <v>132.364</v>
      </c>
    </row>
    <row r="177" spans="2:15" ht="32.25" thickBot="1" x14ac:dyDescent="0.25">
      <c r="B177" s="318" t="s">
        <v>231</v>
      </c>
      <c r="C177" s="156" t="s">
        <v>75</v>
      </c>
      <c r="D177" s="156" t="s">
        <v>75</v>
      </c>
      <c r="E177" s="160" t="s">
        <v>232</v>
      </c>
      <c r="F177" s="161"/>
      <c r="G177" s="110">
        <v>100</v>
      </c>
    </row>
    <row r="178" spans="2:15" ht="32.25" thickBot="1" x14ac:dyDescent="0.25">
      <c r="B178" s="38" t="s">
        <v>13</v>
      </c>
      <c r="C178" s="43" t="s">
        <v>75</v>
      </c>
      <c r="D178" s="43" t="s">
        <v>75</v>
      </c>
      <c r="E178" s="94" t="s">
        <v>232</v>
      </c>
      <c r="F178" s="94">
        <v>244</v>
      </c>
      <c r="G178" s="3">
        <v>100</v>
      </c>
    </row>
    <row r="179" spans="2:15" ht="32.25" thickBot="1" x14ac:dyDescent="0.25">
      <c r="B179" s="108" t="s">
        <v>28</v>
      </c>
      <c r="C179" s="152" t="s">
        <v>75</v>
      </c>
      <c r="D179" s="152" t="s">
        <v>112</v>
      </c>
      <c r="E179" s="154"/>
      <c r="F179" s="154"/>
      <c r="G179" s="120">
        <f>SUM(G180+G184)</f>
        <v>8735.5</v>
      </c>
    </row>
    <row r="180" spans="2:15" ht="95.25" thickBot="1" x14ac:dyDescent="0.25">
      <c r="B180" s="108" t="s">
        <v>233</v>
      </c>
      <c r="C180" s="156" t="s">
        <v>75</v>
      </c>
      <c r="D180" s="156" t="s">
        <v>112</v>
      </c>
      <c r="E180" s="160" t="s">
        <v>234</v>
      </c>
      <c r="F180" s="154"/>
      <c r="G180" s="120">
        <f>SUM(G181:G183)</f>
        <v>388</v>
      </c>
    </row>
    <row r="181" spans="2:15" ht="63.75" thickBot="1" x14ac:dyDescent="0.25">
      <c r="B181" s="38" t="s">
        <v>193</v>
      </c>
      <c r="C181" s="43" t="s">
        <v>75</v>
      </c>
      <c r="D181" s="43" t="s">
        <v>112</v>
      </c>
      <c r="E181" s="94" t="s">
        <v>234</v>
      </c>
      <c r="F181" s="94">
        <v>121</v>
      </c>
      <c r="G181" s="3">
        <v>238</v>
      </c>
    </row>
    <row r="182" spans="2:15" ht="79.5" thickBot="1" x14ac:dyDescent="0.25">
      <c r="B182" s="38" t="s">
        <v>10</v>
      </c>
      <c r="C182" s="43" t="s">
        <v>75</v>
      </c>
      <c r="D182" s="43" t="s">
        <v>112</v>
      </c>
      <c r="E182" s="94" t="s">
        <v>234</v>
      </c>
      <c r="F182" s="94">
        <v>129</v>
      </c>
      <c r="G182" s="3">
        <v>72</v>
      </c>
    </row>
    <row r="183" spans="2:15" ht="32.25" thickBot="1" x14ac:dyDescent="0.25">
      <c r="B183" s="38" t="s">
        <v>13</v>
      </c>
      <c r="C183" s="43" t="s">
        <v>75</v>
      </c>
      <c r="D183" s="43" t="s">
        <v>112</v>
      </c>
      <c r="E183" s="238" t="s">
        <v>234</v>
      </c>
      <c r="F183" s="238">
        <v>244</v>
      </c>
      <c r="G183" s="3">
        <v>78</v>
      </c>
    </row>
    <row r="184" spans="2:15" ht="16.5" thickBot="1" x14ac:dyDescent="0.25">
      <c r="B184" s="108" t="s">
        <v>235</v>
      </c>
      <c r="C184" s="163" t="s">
        <v>75</v>
      </c>
      <c r="D184" s="163" t="s">
        <v>112</v>
      </c>
      <c r="E184" s="110" t="s">
        <v>236</v>
      </c>
      <c r="F184" s="154"/>
      <c r="G184" s="120">
        <f>SUM(G186:G191)</f>
        <v>8347.5</v>
      </c>
      <c r="K184" s="194"/>
      <c r="L184" s="195"/>
      <c r="M184" s="195"/>
      <c r="N184" s="196"/>
      <c r="O184" s="196"/>
    </row>
    <row r="185" spans="2:15" ht="32.25" thickBot="1" x14ac:dyDescent="0.25">
      <c r="B185" s="272" t="s">
        <v>237</v>
      </c>
      <c r="C185" s="43" t="s">
        <v>75</v>
      </c>
      <c r="D185" s="43" t="s">
        <v>112</v>
      </c>
      <c r="E185" s="94" t="s">
        <v>236</v>
      </c>
      <c r="F185" s="44"/>
      <c r="G185" s="3">
        <f>SUM(G186:G191)</f>
        <v>8347.5</v>
      </c>
    </row>
    <row r="186" spans="2:15" ht="48" thickBot="1" x14ac:dyDescent="0.25">
      <c r="B186" s="38" t="s">
        <v>230</v>
      </c>
      <c r="C186" s="43" t="s">
        <v>75</v>
      </c>
      <c r="D186" s="43" t="s">
        <v>112</v>
      </c>
      <c r="E186" s="94" t="s">
        <v>236</v>
      </c>
      <c r="F186" s="94">
        <v>111</v>
      </c>
      <c r="G186" s="3">
        <v>5825</v>
      </c>
    </row>
    <row r="187" spans="2:15" ht="16.5" thickBot="1" x14ac:dyDescent="0.25">
      <c r="B187" s="38" t="s">
        <v>317</v>
      </c>
      <c r="C187" s="43" t="s">
        <v>75</v>
      </c>
      <c r="D187" s="43" t="s">
        <v>112</v>
      </c>
      <c r="E187" s="274" t="s">
        <v>236</v>
      </c>
      <c r="F187" s="274">
        <v>112</v>
      </c>
      <c r="G187" s="3">
        <v>33</v>
      </c>
    </row>
    <row r="188" spans="2:15" ht="79.5" thickBot="1" x14ac:dyDescent="0.25">
      <c r="B188" s="38" t="s">
        <v>10</v>
      </c>
      <c r="C188" s="43" t="s">
        <v>75</v>
      </c>
      <c r="D188" s="43" t="s">
        <v>112</v>
      </c>
      <c r="E188" s="94" t="s">
        <v>236</v>
      </c>
      <c r="F188" s="94">
        <v>119</v>
      </c>
      <c r="G188" s="3">
        <v>1759</v>
      </c>
    </row>
    <row r="189" spans="2:15" ht="32.25" thickBot="1" x14ac:dyDescent="0.25">
      <c r="B189" s="38" t="s">
        <v>13</v>
      </c>
      <c r="C189" s="43" t="s">
        <v>75</v>
      </c>
      <c r="D189" s="43" t="s">
        <v>112</v>
      </c>
      <c r="E189" s="94" t="s">
        <v>236</v>
      </c>
      <c r="F189" s="94">
        <v>244</v>
      </c>
      <c r="G189" s="3">
        <v>353.5</v>
      </c>
    </row>
    <row r="190" spans="2:15" ht="16.5" thickBot="1" x14ac:dyDescent="0.25">
      <c r="B190" s="38" t="s">
        <v>394</v>
      </c>
      <c r="C190" s="43" t="s">
        <v>75</v>
      </c>
      <c r="D190" s="43" t="s">
        <v>112</v>
      </c>
      <c r="E190" s="199" t="s">
        <v>236</v>
      </c>
      <c r="F190" s="199">
        <v>247</v>
      </c>
      <c r="G190" s="3">
        <v>367</v>
      </c>
    </row>
    <row r="191" spans="2:15" ht="32.25" thickBot="1" x14ac:dyDescent="0.25">
      <c r="B191" s="271" t="s">
        <v>48</v>
      </c>
      <c r="C191" s="43" t="s">
        <v>75</v>
      </c>
      <c r="D191" s="43" t="s">
        <v>112</v>
      </c>
      <c r="E191" s="94" t="s">
        <v>236</v>
      </c>
      <c r="F191" s="94">
        <v>850</v>
      </c>
      <c r="G191" s="3">
        <v>10</v>
      </c>
    </row>
    <row r="192" spans="2:15" ht="32.25" thickBot="1" x14ac:dyDescent="0.25">
      <c r="B192" s="108" t="s">
        <v>238</v>
      </c>
      <c r="C192" s="152" t="s">
        <v>172</v>
      </c>
      <c r="D192" s="153"/>
      <c r="E192" s="154"/>
      <c r="F192" s="154"/>
      <c r="G192" s="120">
        <f>SUM(G193+G215)</f>
        <v>98064.49583</v>
      </c>
      <c r="J192" s="196"/>
    </row>
    <row r="193" spans="2:7" ht="16.5" thickBot="1" x14ac:dyDescent="0.25">
      <c r="B193" s="108" t="s">
        <v>61</v>
      </c>
      <c r="C193" s="121" t="s">
        <v>172</v>
      </c>
      <c r="D193" s="121" t="s">
        <v>76</v>
      </c>
      <c r="E193" s="154"/>
      <c r="F193" s="154"/>
      <c r="G193" s="120">
        <f>SUM(G194+G200+G202+G204+G208+G206)</f>
        <v>93248.49583</v>
      </c>
    </row>
    <row r="194" spans="2:7" ht="32.25" thickBot="1" x14ac:dyDescent="0.25">
      <c r="B194" s="108" t="s">
        <v>62</v>
      </c>
      <c r="C194" s="121" t="s">
        <v>172</v>
      </c>
      <c r="D194" s="121" t="s">
        <v>76</v>
      </c>
      <c r="E194" s="120" t="s">
        <v>239</v>
      </c>
      <c r="F194" s="154"/>
      <c r="G194" s="120">
        <f>SUM(G195:G199)</f>
        <v>20087.099999999999</v>
      </c>
    </row>
    <row r="195" spans="2:7" ht="48" thickBot="1" x14ac:dyDescent="0.25">
      <c r="B195" s="38" t="s">
        <v>230</v>
      </c>
      <c r="C195" s="43" t="s">
        <v>172</v>
      </c>
      <c r="D195" s="43" t="s">
        <v>76</v>
      </c>
      <c r="E195" s="94" t="s">
        <v>239</v>
      </c>
      <c r="F195" s="94">
        <v>111</v>
      </c>
      <c r="G195" s="3">
        <v>14328</v>
      </c>
    </row>
    <row r="196" spans="2:7" ht="79.5" thickBot="1" x14ac:dyDescent="0.25">
      <c r="B196" s="38" t="s">
        <v>10</v>
      </c>
      <c r="C196" s="43" t="s">
        <v>172</v>
      </c>
      <c r="D196" s="43" t="s">
        <v>76</v>
      </c>
      <c r="E196" s="94" t="s">
        <v>239</v>
      </c>
      <c r="F196" s="94">
        <v>119</v>
      </c>
      <c r="G196" s="3">
        <v>4327</v>
      </c>
    </row>
    <row r="197" spans="2:7" ht="32.25" thickBot="1" x14ac:dyDescent="0.25">
      <c r="B197" s="38" t="s">
        <v>13</v>
      </c>
      <c r="C197" s="43" t="s">
        <v>172</v>
      </c>
      <c r="D197" s="43" t="s">
        <v>76</v>
      </c>
      <c r="E197" s="94" t="s">
        <v>239</v>
      </c>
      <c r="F197" s="94">
        <v>244</v>
      </c>
      <c r="G197" s="3">
        <v>950.1</v>
      </c>
    </row>
    <row r="198" spans="2:7" ht="16.5" thickBot="1" x14ac:dyDescent="0.25">
      <c r="B198" s="38" t="s">
        <v>394</v>
      </c>
      <c r="C198" s="43" t="s">
        <v>172</v>
      </c>
      <c r="D198" s="43" t="s">
        <v>76</v>
      </c>
      <c r="E198" s="229" t="s">
        <v>239</v>
      </c>
      <c r="F198" s="229">
        <v>247</v>
      </c>
      <c r="G198" s="3">
        <v>217</v>
      </c>
    </row>
    <row r="199" spans="2:7" ht="32.25" thickBot="1" x14ac:dyDescent="0.25">
      <c r="B199" s="271" t="s">
        <v>48</v>
      </c>
      <c r="C199" s="43" t="s">
        <v>172</v>
      </c>
      <c r="D199" s="43" t="s">
        <v>76</v>
      </c>
      <c r="E199" s="229" t="s">
        <v>239</v>
      </c>
      <c r="F199" s="94">
        <v>850</v>
      </c>
      <c r="G199" s="3">
        <v>265</v>
      </c>
    </row>
    <row r="200" spans="2:7" ht="48" thickBot="1" x14ac:dyDescent="0.25">
      <c r="B200" s="104" t="s">
        <v>441</v>
      </c>
      <c r="C200" s="156" t="s">
        <v>172</v>
      </c>
      <c r="D200" s="156" t="s">
        <v>76</v>
      </c>
      <c r="E200" s="160" t="s">
        <v>440</v>
      </c>
      <c r="F200" s="160"/>
      <c r="G200" s="110">
        <v>2770.0830999999998</v>
      </c>
    </row>
    <row r="201" spans="2:7" ht="32.25" thickBot="1" x14ac:dyDescent="0.25">
      <c r="B201" s="38" t="s">
        <v>13</v>
      </c>
      <c r="C201" s="167" t="s">
        <v>172</v>
      </c>
      <c r="D201" s="167" t="s">
        <v>76</v>
      </c>
      <c r="E201" s="131" t="s">
        <v>440</v>
      </c>
      <c r="F201" s="131">
        <v>244</v>
      </c>
      <c r="G201" s="19">
        <v>2770.0830999999998</v>
      </c>
    </row>
    <row r="202" spans="2:7" ht="95.25" thickBot="1" x14ac:dyDescent="0.25">
      <c r="B202" s="108" t="s">
        <v>437</v>
      </c>
      <c r="C202" s="156" t="s">
        <v>172</v>
      </c>
      <c r="D202" s="156" t="s">
        <v>76</v>
      </c>
      <c r="E202" s="160" t="s">
        <v>438</v>
      </c>
      <c r="F202" s="160"/>
      <c r="G202" s="110">
        <v>57068.959999999999</v>
      </c>
    </row>
    <row r="203" spans="2:7" ht="95.25" thickBot="1" x14ac:dyDescent="0.25">
      <c r="B203" s="108" t="s">
        <v>437</v>
      </c>
      <c r="C203" s="43" t="s">
        <v>172</v>
      </c>
      <c r="D203" s="43" t="s">
        <v>76</v>
      </c>
      <c r="E203" s="238" t="s">
        <v>438</v>
      </c>
      <c r="F203" s="238">
        <v>414</v>
      </c>
      <c r="G203" s="3">
        <v>57068.959999999999</v>
      </c>
    </row>
    <row r="204" spans="2:7" ht="32.25" thickBot="1" x14ac:dyDescent="0.25">
      <c r="B204" s="104" t="s">
        <v>436</v>
      </c>
      <c r="C204" s="156" t="s">
        <v>172</v>
      </c>
      <c r="D204" s="156" t="s">
        <v>76</v>
      </c>
      <c r="E204" s="110" t="s">
        <v>356</v>
      </c>
      <c r="F204" s="160"/>
      <c r="G204" s="118">
        <v>210.52631</v>
      </c>
    </row>
    <row r="205" spans="2:7" ht="32.25" thickBot="1" x14ac:dyDescent="0.25">
      <c r="B205" s="38" t="s">
        <v>13</v>
      </c>
      <c r="C205" s="167" t="s">
        <v>172</v>
      </c>
      <c r="D205" s="167" t="s">
        <v>76</v>
      </c>
      <c r="E205" s="19" t="s">
        <v>356</v>
      </c>
      <c r="F205" s="131">
        <v>244</v>
      </c>
      <c r="G205" s="19">
        <v>210.52631</v>
      </c>
    </row>
    <row r="206" spans="2:7" ht="32.25" thickBot="1" x14ac:dyDescent="0.25">
      <c r="B206" s="92" t="s">
        <v>481</v>
      </c>
      <c r="C206" s="273" t="s">
        <v>172</v>
      </c>
      <c r="D206" s="273" t="s">
        <v>76</v>
      </c>
      <c r="E206" s="15" t="s">
        <v>482</v>
      </c>
      <c r="F206" s="127"/>
      <c r="G206" s="15">
        <v>106.32642</v>
      </c>
    </row>
    <row r="207" spans="2:7" ht="20.25" customHeight="1" thickBot="1" x14ac:dyDescent="0.25">
      <c r="B207" s="38" t="s">
        <v>317</v>
      </c>
      <c r="C207" s="167" t="s">
        <v>172</v>
      </c>
      <c r="D207" s="167" t="s">
        <v>76</v>
      </c>
      <c r="E207" s="19" t="s">
        <v>482</v>
      </c>
      <c r="F207" s="131">
        <v>112</v>
      </c>
      <c r="G207" s="19">
        <v>106.32642</v>
      </c>
    </row>
    <row r="208" spans="2:7" ht="16.5" thickBot="1" x14ac:dyDescent="0.25">
      <c r="B208" s="108" t="s">
        <v>240</v>
      </c>
      <c r="C208" s="163" t="s">
        <v>172</v>
      </c>
      <c r="D208" s="163" t="s">
        <v>76</v>
      </c>
      <c r="E208" s="120" t="s">
        <v>241</v>
      </c>
      <c r="F208" s="154"/>
      <c r="G208" s="120">
        <f>SUM(G210:G214)</f>
        <v>13005.5</v>
      </c>
    </row>
    <row r="209" spans="2:7" ht="32.25" thickBot="1" x14ac:dyDescent="0.25">
      <c r="B209" s="272" t="s">
        <v>237</v>
      </c>
      <c r="C209" s="43" t="s">
        <v>172</v>
      </c>
      <c r="D209" s="43" t="s">
        <v>76</v>
      </c>
      <c r="E209" s="94" t="s">
        <v>241</v>
      </c>
      <c r="F209" s="44"/>
      <c r="G209" s="3">
        <f>SUM(G210:G214)</f>
        <v>13005.5</v>
      </c>
    </row>
    <row r="210" spans="2:7" ht="48" thickBot="1" x14ac:dyDescent="0.25">
      <c r="B210" s="38" t="s">
        <v>230</v>
      </c>
      <c r="C210" s="43" t="s">
        <v>172</v>
      </c>
      <c r="D210" s="43" t="s">
        <v>76</v>
      </c>
      <c r="E210" s="94" t="s">
        <v>241</v>
      </c>
      <c r="F210" s="94">
        <v>111</v>
      </c>
      <c r="G210" s="3">
        <v>9470</v>
      </c>
    </row>
    <row r="211" spans="2:7" ht="79.5" thickBot="1" x14ac:dyDescent="0.25">
      <c r="B211" s="38" t="s">
        <v>10</v>
      </c>
      <c r="C211" s="43" t="s">
        <v>172</v>
      </c>
      <c r="D211" s="43" t="s">
        <v>76</v>
      </c>
      <c r="E211" s="94" t="s">
        <v>241</v>
      </c>
      <c r="F211" s="94">
        <v>119</v>
      </c>
      <c r="G211" s="3">
        <v>2860</v>
      </c>
    </row>
    <row r="212" spans="2:7" ht="32.25" thickBot="1" x14ac:dyDescent="0.25">
      <c r="B212" s="38" t="s">
        <v>13</v>
      </c>
      <c r="C212" s="43" t="s">
        <v>172</v>
      </c>
      <c r="D212" s="43" t="s">
        <v>76</v>
      </c>
      <c r="E212" s="94" t="s">
        <v>241</v>
      </c>
      <c r="F212" s="94">
        <v>244</v>
      </c>
      <c r="G212" s="3">
        <v>258.5</v>
      </c>
    </row>
    <row r="213" spans="2:7" ht="16.5" thickBot="1" x14ac:dyDescent="0.25">
      <c r="B213" s="38" t="s">
        <v>394</v>
      </c>
      <c r="C213" s="43" t="s">
        <v>172</v>
      </c>
      <c r="D213" s="43" t="s">
        <v>76</v>
      </c>
      <c r="E213" s="199" t="s">
        <v>241</v>
      </c>
      <c r="F213" s="199">
        <v>247</v>
      </c>
      <c r="G213" s="3">
        <v>400</v>
      </c>
    </row>
    <row r="214" spans="2:7" ht="32.25" thickBot="1" x14ac:dyDescent="0.25">
      <c r="B214" s="271" t="s">
        <v>48</v>
      </c>
      <c r="C214" s="43" t="s">
        <v>172</v>
      </c>
      <c r="D214" s="43" t="s">
        <v>76</v>
      </c>
      <c r="E214" s="94" t="s">
        <v>241</v>
      </c>
      <c r="F214" s="94">
        <v>850</v>
      </c>
      <c r="G214" s="3">
        <v>17</v>
      </c>
    </row>
    <row r="215" spans="2:7" ht="32.25" thickBot="1" x14ac:dyDescent="0.25">
      <c r="B215" s="108" t="s">
        <v>242</v>
      </c>
      <c r="C215" s="121" t="s">
        <v>172</v>
      </c>
      <c r="D215" s="121" t="s">
        <v>73</v>
      </c>
      <c r="E215" s="154"/>
      <c r="F215" s="154"/>
      <c r="G215" s="120">
        <f>SUM(G218:G222)</f>
        <v>4816</v>
      </c>
    </row>
    <row r="216" spans="2:7" ht="16.5" thickBot="1" x14ac:dyDescent="0.25">
      <c r="B216" s="102" t="s">
        <v>243</v>
      </c>
      <c r="C216" s="49" t="s">
        <v>172</v>
      </c>
      <c r="D216" s="49" t="s">
        <v>73</v>
      </c>
      <c r="E216" s="4" t="s">
        <v>244</v>
      </c>
      <c r="F216" s="44"/>
      <c r="G216" s="4">
        <f>SUM(G218:G222)</f>
        <v>4816</v>
      </c>
    </row>
    <row r="217" spans="2:7" ht="16.5" thickBot="1" x14ac:dyDescent="0.25">
      <c r="B217" s="102" t="s">
        <v>245</v>
      </c>
      <c r="C217" s="43" t="s">
        <v>172</v>
      </c>
      <c r="D217" s="43" t="s">
        <v>73</v>
      </c>
      <c r="E217" s="94" t="s">
        <v>244</v>
      </c>
      <c r="F217" s="44"/>
      <c r="G217" s="3">
        <f>SUM(G218:G222)</f>
        <v>4816</v>
      </c>
    </row>
    <row r="218" spans="2:7" ht="48" thickBot="1" x14ac:dyDescent="0.25">
      <c r="B218" s="38" t="s">
        <v>230</v>
      </c>
      <c r="C218" s="43" t="s">
        <v>172</v>
      </c>
      <c r="D218" s="43" t="s">
        <v>73</v>
      </c>
      <c r="E218" s="94" t="s">
        <v>244</v>
      </c>
      <c r="F218" s="94">
        <v>111</v>
      </c>
      <c r="G218" s="3">
        <v>3505</v>
      </c>
    </row>
    <row r="219" spans="2:7" ht="16.5" thickBot="1" x14ac:dyDescent="0.25">
      <c r="B219" s="38" t="s">
        <v>317</v>
      </c>
      <c r="C219" s="43" t="s">
        <v>172</v>
      </c>
      <c r="D219" s="43" t="s">
        <v>73</v>
      </c>
      <c r="E219" s="94" t="s">
        <v>244</v>
      </c>
      <c r="F219" s="94">
        <v>112</v>
      </c>
      <c r="G219" s="3">
        <v>29</v>
      </c>
    </row>
    <row r="220" spans="2:7" ht="79.5" thickBot="1" x14ac:dyDescent="0.25">
      <c r="B220" s="38" t="s">
        <v>10</v>
      </c>
      <c r="C220" s="43" t="s">
        <v>172</v>
      </c>
      <c r="D220" s="43" t="s">
        <v>73</v>
      </c>
      <c r="E220" s="94" t="s">
        <v>244</v>
      </c>
      <c r="F220" s="94">
        <v>119</v>
      </c>
      <c r="G220" s="3">
        <v>1059</v>
      </c>
    </row>
    <row r="221" spans="2:7" ht="30.75" customHeight="1" thickBot="1" x14ac:dyDescent="0.25">
      <c r="B221" s="38" t="s">
        <v>13</v>
      </c>
      <c r="C221" s="43" t="s">
        <v>172</v>
      </c>
      <c r="D221" s="43" t="s">
        <v>73</v>
      </c>
      <c r="E221" s="94" t="s">
        <v>244</v>
      </c>
      <c r="F221" s="94">
        <v>244</v>
      </c>
      <c r="G221" s="3">
        <v>223</v>
      </c>
    </row>
    <row r="222" spans="2:7" ht="32.25" hidden="1" thickBot="1" x14ac:dyDescent="0.25">
      <c r="B222" s="271" t="s">
        <v>48</v>
      </c>
      <c r="C222" s="43" t="s">
        <v>172</v>
      </c>
      <c r="D222" s="43" t="s">
        <v>73</v>
      </c>
      <c r="E222" s="94" t="s">
        <v>244</v>
      </c>
      <c r="F222" s="94">
        <v>850</v>
      </c>
      <c r="G222" s="3"/>
    </row>
    <row r="223" spans="2:7" ht="16.5" thickBot="1" x14ac:dyDescent="0.25">
      <c r="B223" s="108" t="s">
        <v>31</v>
      </c>
      <c r="C223" s="152">
        <v>10</v>
      </c>
      <c r="D223" s="153"/>
      <c r="E223" s="154"/>
      <c r="F223" s="154"/>
      <c r="G223" s="120">
        <f>SUM(G224+G227)</f>
        <v>9665.9</v>
      </c>
    </row>
    <row r="224" spans="2:7" ht="16.5" thickBot="1" x14ac:dyDescent="0.25">
      <c r="B224" s="108" t="s">
        <v>32</v>
      </c>
      <c r="C224" s="156">
        <v>10</v>
      </c>
      <c r="D224" s="156" t="s">
        <v>76</v>
      </c>
      <c r="E224" s="154"/>
      <c r="F224" s="154"/>
      <c r="G224" s="110">
        <v>600</v>
      </c>
    </row>
    <row r="225" spans="2:7" ht="48" thickBot="1" x14ac:dyDescent="0.25">
      <c r="B225" s="272" t="s">
        <v>246</v>
      </c>
      <c r="C225" s="43">
        <v>10</v>
      </c>
      <c r="D225" s="43" t="s">
        <v>76</v>
      </c>
      <c r="E225" s="94" t="s">
        <v>247</v>
      </c>
      <c r="F225" s="44"/>
      <c r="G225" s="3">
        <v>600</v>
      </c>
    </row>
    <row r="226" spans="2:7" ht="32.25" thickBot="1" x14ac:dyDescent="0.25">
      <c r="B226" s="272" t="s">
        <v>34</v>
      </c>
      <c r="C226" s="43">
        <v>10</v>
      </c>
      <c r="D226" s="43" t="s">
        <v>76</v>
      </c>
      <c r="E226" s="94" t="s">
        <v>247</v>
      </c>
      <c r="F226" s="94">
        <v>312</v>
      </c>
      <c r="G226" s="3">
        <v>600</v>
      </c>
    </row>
    <row r="227" spans="2:7" ht="16.5" thickBot="1" x14ac:dyDescent="0.25">
      <c r="B227" s="108" t="s">
        <v>35</v>
      </c>
      <c r="C227" s="152">
        <v>10</v>
      </c>
      <c r="D227" s="152" t="s">
        <v>73</v>
      </c>
      <c r="E227" s="154"/>
      <c r="F227" s="154"/>
      <c r="G227" s="107">
        <f>SUM(G228+G230+G232+G235)</f>
        <v>9065.9</v>
      </c>
    </row>
    <row r="228" spans="2:7" ht="63.75" thickBot="1" x14ac:dyDescent="0.25">
      <c r="B228" s="172" t="s">
        <v>263</v>
      </c>
      <c r="C228" s="156">
        <v>10</v>
      </c>
      <c r="D228" s="156" t="s">
        <v>73</v>
      </c>
      <c r="E228" s="154"/>
      <c r="F228" s="154"/>
      <c r="G228" s="110">
        <v>3732</v>
      </c>
    </row>
    <row r="229" spans="2:7" ht="32.25" thickBot="1" x14ac:dyDescent="0.25">
      <c r="B229" s="272" t="s">
        <v>34</v>
      </c>
      <c r="C229" s="43">
        <v>10</v>
      </c>
      <c r="D229" s="43" t="s">
        <v>73</v>
      </c>
      <c r="E229" s="3" t="s">
        <v>421</v>
      </c>
      <c r="F229" s="94">
        <v>313</v>
      </c>
      <c r="G229" s="3">
        <v>3732</v>
      </c>
    </row>
    <row r="230" spans="2:7" ht="79.5" thickBot="1" x14ac:dyDescent="0.25">
      <c r="B230" s="172" t="s">
        <v>432</v>
      </c>
      <c r="C230" s="163">
        <v>10</v>
      </c>
      <c r="D230" s="163" t="s">
        <v>73</v>
      </c>
      <c r="E230" s="118" t="s">
        <v>433</v>
      </c>
      <c r="F230" s="128"/>
      <c r="G230" s="118">
        <v>100</v>
      </c>
    </row>
    <row r="231" spans="2:7" ht="32.25" thickBot="1" x14ac:dyDescent="0.25">
      <c r="B231" s="272" t="s">
        <v>34</v>
      </c>
      <c r="C231" s="167">
        <v>10</v>
      </c>
      <c r="D231" s="167" t="s">
        <v>73</v>
      </c>
      <c r="E231" s="19" t="s">
        <v>433</v>
      </c>
      <c r="F231" s="238">
        <v>313</v>
      </c>
      <c r="G231" s="3">
        <v>100</v>
      </c>
    </row>
    <row r="232" spans="2:7" ht="111" thickBot="1" x14ac:dyDescent="0.25">
      <c r="B232" s="108" t="s">
        <v>37</v>
      </c>
      <c r="C232" s="156">
        <v>10</v>
      </c>
      <c r="D232" s="156" t="s">
        <v>73</v>
      </c>
      <c r="E232" s="160" t="s">
        <v>435</v>
      </c>
      <c r="F232" s="154"/>
      <c r="G232" s="107">
        <f>SUM(G233:G234)</f>
        <v>2848.8</v>
      </c>
    </row>
    <row r="233" spans="2:7" ht="32.25" thickBot="1" x14ac:dyDescent="0.25">
      <c r="B233" s="272" t="s">
        <v>34</v>
      </c>
      <c r="C233" s="43">
        <v>10</v>
      </c>
      <c r="D233" s="43" t="s">
        <v>73</v>
      </c>
      <c r="E233" s="238" t="s">
        <v>310</v>
      </c>
      <c r="F233" s="238">
        <v>412</v>
      </c>
      <c r="G233" s="107">
        <v>2706.36</v>
      </c>
    </row>
    <row r="234" spans="2:7" ht="32.25" thickBot="1" x14ac:dyDescent="0.25">
      <c r="B234" s="272" t="s">
        <v>34</v>
      </c>
      <c r="C234" s="43">
        <v>10</v>
      </c>
      <c r="D234" s="43" t="s">
        <v>73</v>
      </c>
      <c r="E234" s="94" t="s">
        <v>434</v>
      </c>
      <c r="F234" s="94">
        <v>412</v>
      </c>
      <c r="G234" s="64">
        <v>142.44</v>
      </c>
    </row>
    <row r="235" spans="2:7" ht="142.5" thickBot="1" x14ac:dyDescent="0.25">
      <c r="B235" s="108" t="s">
        <v>248</v>
      </c>
      <c r="C235" s="156">
        <v>10</v>
      </c>
      <c r="D235" s="156" t="s">
        <v>73</v>
      </c>
      <c r="E235" s="160" t="s">
        <v>473</v>
      </c>
      <c r="F235" s="154"/>
      <c r="G235" s="110">
        <v>2385.1</v>
      </c>
    </row>
    <row r="236" spans="2:7" ht="32.25" thickBot="1" x14ac:dyDescent="0.25">
      <c r="B236" s="38" t="s">
        <v>34</v>
      </c>
      <c r="C236" s="43">
        <v>10</v>
      </c>
      <c r="D236" s="43" t="s">
        <v>73</v>
      </c>
      <c r="E236" s="94" t="s">
        <v>473</v>
      </c>
      <c r="F236" s="94">
        <v>313</v>
      </c>
      <c r="G236" s="3">
        <v>2385.1</v>
      </c>
    </row>
    <row r="237" spans="2:7" ht="32.25" thickBot="1" x14ac:dyDescent="0.25">
      <c r="B237" s="108" t="s">
        <v>38</v>
      </c>
      <c r="C237" s="152">
        <v>11</v>
      </c>
      <c r="D237" s="119"/>
      <c r="E237" s="118"/>
      <c r="F237" s="118"/>
      <c r="G237" s="120">
        <f>SUM(G238+G246)</f>
        <v>23214.3</v>
      </c>
    </row>
    <row r="238" spans="2:7" ht="16.5" thickBot="1" x14ac:dyDescent="0.25">
      <c r="B238" s="108" t="s">
        <v>454</v>
      </c>
      <c r="C238" s="152" t="s">
        <v>325</v>
      </c>
      <c r="D238" s="105" t="s">
        <v>111</v>
      </c>
      <c r="E238" s="118"/>
      <c r="F238" s="118"/>
      <c r="G238" s="120">
        <f>SUM(G240:G245)</f>
        <v>23214.3</v>
      </c>
    </row>
    <row r="239" spans="2:7" ht="32.25" thickBot="1" x14ac:dyDescent="0.25">
      <c r="B239" s="272" t="s">
        <v>229</v>
      </c>
      <c r="C239" s="189" t="s">
        <v>325</v>
      </c>
      <c r="D239" s="18" t="s">
        <v>111</v>
      </c>
      <c r="E239" s="243" t="s">
        <v>228</v>
      </c>
      <c r="F239" s="19"/>
      <c r="G239" s="31">
        <f>SUM(G240:G245)</f>
        <v>23214.3</v>
      </c>
    </row>
    <row r="240" spans="2:7" ht="48" thickBot="1" x14ac:dyDescent="0.25">
      <c r="B240" s="38" t="s">
        <v>230</v>
      </c>
      <c r="C240" s="189" t="s">
        <v>325</v>
      </c>
      <c r="D240" s="18" t="s">
        <v>111</v>
      </c>
      <c r="E240" s="243" t="s">
        <v>228</v>
      </c>
      <c r="F240" s="19">
        <v>111</v>
      </c>
      <c r="G240" s="31">
        <v>16637</v>
      </c>
    </row>
    <row r="241" spans="2:7" ht="16.5" thickBot="1" x14ac:dyDescent="0.25">
      <c r="B241" s="38" t="s">
        <v>317</v>
      </c>
      <c r="C241" s="189" t="s">
        <v>325</v>
      </c>
      <c r="D241" s="18" t="s">
        <v>111</v>
      </c>
      <c r="E241" s="274" t="s">
        <v>228</v>
      </c>
      <c r="F241" s="19">
        <v>112</v>
      </c>
      <c r="G241" s="31">
        <v>105.6</v>
      </c>
    </row>
    <row r="242" spans="2:7" ht="79.5" thickBot="1" x14ac:dyDescent="0.25">
      <c r="B242" s="38" t="s">
        <v>10</v>
      </c>
      <c r="C242" s="189" t="s">
        <v>325</v>
      </c>
      <c r="D242" s="18" t="s">
        <v>111</v>
      </c>
      <c r="E242" s="243" t="s">
        <v>228</v>
      </c>
      <c r="F242" s="19">
        <v>119</v>
      </c>
      <c r="G242" s="31">
        <v>5025</v>
      </c>
    </row>
    <row r="243" spans="2:7" ht="32.25" thickBot="1" x14ac:dyDescent="0.25">
      <c r="B243" s="38" t="s">
        <v>13</v>
      </c>
      <c r="C243" s="189" t="s">
        <v>325</v>
      </c>
      <c r="D243" s="18" t="s">
        <v>111</v>
      </c>
      <c r="E243" s="243" t="s">
        <v>228</v>
      </c>
      <c r="F243" s="19">
        <v>244</v>
      </c>
      <c r="G243" s="31">
        <v>260.3</v>
      </c>
    </row>
    <row r="244" spans="2:7" ht="16.5" thickBot="1" x14ac:dyDescent="0.25">
      <c r="B244" s="38" t="s">
        <v>394</v>
      </c>
      <c r="C244" s="189" t="s">
        <v>325</v>
      </c>
      <c r="D244" s="18" t="s">
        <v>111</v>
      </c>
      <c r="E244" s="243" t="s">
        <v>228</v>
      </c>
      <c r="F244" s="19">
        <v>247</v>
      </c>
      <c r="G244" s="31">
        <v>641.4</v>
      </c>
    </row>
    <row r="245" spans="2:7" ht="30" customHeight="1" thickBot="1" x14ac:dyDescent="0.25">
      <c r="B245" s="40" t="s">
        <v>48</v>
      </c>
      <c r="C245" s="189" t="s">
        <v>325</v>
      </c>
      <c r="D245" s="18" t="s">
        <v>111</v>
      </c>
      <c r="E245" s="243" t="s">
        <v>228</v>
      </c>
      <c r="F245" s="19">
        <v>850</v>
      </c>
      <c r="G245" s="31">
        <v>545</v>
      </c>
    </row>
    <row r="246" spans="2:7" ht="16.5" hidden="1" thickBot="1" x14ac:dyDescent="0.25">
      <c r="B246" s="102" t="s">
        <v>39</v>
      </c>
      <c r="C246" s="43">
        <v>11</v>
      </c>
      <c r="D246" s="43" t="s">
        <v>74</v>
      </c>
      <c r="E246" s="44"/>
      <c r="F246" s="44"/>
      <c r="G246" s="36"/>
    </row>
    <row r="247" spans="2:7" ht="32.25" hidden="1" thickBot="1" x14ac:dyDescent="0.25">
      <c r="B247" s="271" t="s">
        <v>40</v>
      </c>
      <c r="C247" s="43">
        <v>11</v>
      </c>
      <c r="D247" s="43" t="s">
        <v>74</v>
      </c>
      <c r="E247" s="94" t="s">
        <v>249</v>
      </c>
      <c r="F247" s="44"/>
      <c r="G247" s="36"/>
    </row>
    <row r="248" spans="2:7" ht="32.25" hidden="1" thickBot="1" x14ac:dyDescent="0.25">
      <c r="B248" s="38" t="s">
        <v>13</v>
      </c>
      <c r="C248" s="43">
        <v>11</v>
      </c>
      <c r="D248" s="43" t="s">
        <v>74</v>
      </c>
      <c r="E248" s="94" t="s">
        <v>249</v>
      </c>
      <c r="F248" s="94">
        <v>244</v>
      </c>
      <c r="G248" s="36"/>
    </row>
    <row r="249" spans="2:7" ht="32.25" thickBot="1" x14ac:dyDescent="0.25">
      <c r="B249" s="108" t="s">
        <v>41</v>
      </c>
      <c r="C249" s="152">
        <v>12</v>
      </c>
      <c r="D249" s="153"/>
      <c r="E249" s="154"/>
      <c r="F249" s="154"/>
      <c r="G249" s="120">
        <v>3742</v>
      </c>
    </row>
    <row r="250" spans="2:7" ht="32.25" thickBot="1" x14ac:dyDescent="0.25">
      <c r="B250" s="102" t="s">
        <v>42</v>
      </c>
      <c r="C250" s="43">
        <v>12</v>
      </c>
      <c r="D250" s="43" t="s">
        <v>117</v>
      </c>
      <c r="E250" s="94" t="s">
        <v>250</v>
      </c>
      <c r="F250" s="44"/>
      <c r="G250" s="3">
        <v>3742</v>
      </c>
    </row>
    <row r="251" spans="2:7" ht="31.5" customHeight="1" x14ac:dyDescent="0.2">
      <c r="B251" s="329" t="s">
        <v>251</v>
      </c>
      <c r="C251" s="333">
        <v>12</v>
      </c>
      <c r="D251" s="333" t="s">
        <v>117</v>
      </c>
      <c r="E251" s="329" t="s">
        <v>250</v>
      </c>
      <c r="F251" s="329">
        <v>611</v>
      </c>
      <c r="G251" s="331">
        <v>3742</v>
      </c>
    </row>
    <row r="252" spans="2:7" ht="10.5" customHeight="1" thickBot="1" x14ac:dyDescent="0.25">
      <c r="B252" s="330"/>
      <c r="C252" s="334"/>
      <c r="D252" s="334"/>
      <c r="E252" s="330"/>
      <c r="F252" s="330"/>
      <c r="G252" s="332"/>
    </row>
    <row r="253" spans="2:7" ht="48" thickBot="1" x14ac:dyDescent="0.25">
      <c r="B253" s="108" t="s">
        <v>44</v>
      </c>
      <c r="C253" s="152">
        <v>13</v>
      </c>
      <c r="D253" s="121" t="s">
        <v>76</v>
      </c>
      <c r="E253" s="154"/>
      <c r="F253" s="154"/>
      <c r="G253" s="120">
        <v>50</v>
      </c>
    </row>
    <row r="254" spans="2:7" ht="48" thickBot="1" x14ac:dyDescent="0.25">
      <c r="B254" s="38" t="s">
        <v>252</v>
      </c>
      <c r="C254" s="43">
        <v>13</v>
      </c>
      <c r="D254" s="43" t="s">
        <v>76</v>
      </c>
      <c r="E254" s="44"/>
      <c r="F254" s="44"/>
      <c r="G254" s="36">
        <v>50</v>
      </c>
    </row>
    <row r="255" spans="2:7" ht="48" thickBot="1" x14ac:dyDescent="0.25">
      <c r="B255" s="38" t="s">
        <v>253</v>
      </c>
      <c r="C255" s="43">
        <v>13</v>
      </c>
      <c r="D255" s="43" t="s">
        <v>76</v>
      </c>
      <c r="E255" s="94" t="s">
        <v>254</v>
      </c>
      <c r="F255" s="44"/>
      <c r="G255" s="36">
        <v>50</v>
      </c>
    </row>
    <row r="256" spans="2:7" ht="32.25" thickBot="1" x14ac:dyDescent="0.25">
      <c r="B256" s="38" t="s">
        <v>46</v>
      </c>
      <c r="C256" s="43">
        <v>13</v>
      </c>
      <c r="D256" s="43" t="s">
        <v>76</v>
      </c>
      <c r="E256" s="94" t="s">
        <v>255</v>
      </c>
      <c r="F256" s="44"/>
      <c r="G256" s="36">
        <v>50</v>
      </c>
    </row>
    <row r="257" spans="2:10" ht="32.25" thickBot="1" x14ac:dyDescent="0.25">
      <c r="B257" s="38" t="s">
        <v>256</v>
      </c>
      <c r="C257" s="43">
        <v>13</v>
      </c>
      <c r="D257" s="43" t="s">
        <v>76</v>
      </c>
      <c r="E257" s="94" t="s">
        <v>255</v>
      </c>
      <c r="F257" s="94">
        <v>730</v>
      </c>
      <c r="G257" s="36">
        <v>50</v>
      </c>
    </row>
    <row r="258" spans="2:10" ht="16.5" thickBot="1" x14ac:dyDescent="0.25">
      <c r="B258" s="173" t="s">
        <v>67</v>
      </c>
      <c r="C258" s="174"/>
      <c r="D258" s="174"/>
      <c r="E258" s="175"/>
      <c r="F258" s="175"/>
      <c r="G258" s="176">
        <f>SUM(G15+G77+G81+G90+G106+G112+G192+G223+G237+G249+G253)</f>
        <v>925804.66744999995</v>
      </c>
    </row>
    <row r="259" spans="2:10" ht="16.5" thickBot="1" x14ac:dyDescent="0.25">
      <c r="B259" s="108" t="s">
        <v>68</v>
      </c>
      <c r="C259" s="156">
        <v>14</v>
      </c>
      <c r="D259" s="156" t="s">
        <v>76</v>
      </c>
      <c r="E259" s="160" t="s">
        <v>341</v>
      </c>
      <c r="F259" s="110">
        <v>511</v>
      </c>
      <c r="G259" s="110">
        <v>49646</v>
      </c>
    </row>
    <row r="260" spans="2:10" ht="16.5" thickBot="1" x14ac:dyDescent="0.25">
      <c r="B260" s="173" t="s">
        <v>70</v>
      </c>
      <c r="C260" s="174"/>
      <c r="D260" s="174"/>
      <c r="E260" s="175"/>
      <c r="F260" s="175"/>
      <c r="G260" s="176">
        <f>SUM(G258:G259)</f>
        <v>975450.66744999995</v>
      </c>
      <c r="I260" s="74"/>
      <c r="J260" s="180"/>
    </row>
  </sheetData>
  <mergeCells count="24">
    <mergeCell ref="B2:G2"/>
    <mergeCell ref="B7:G7"/>
    <mergeCell ref="B8:G8"/>
    <mergeCell ref="B9:G9"/>
    <mergeCell ref="B3:G3"/>
    <mergeCell ref="B4:G4"/>
    <mergeCell ref="B5:G5"/>
    <mergeCell ref="C36:C37"/>
    <mergeCell ref="D36:D37"/>
    <mergeCell ref="E36:E37"/>
    <mergeCell ref="F36:F37"/>
    <mergeCell ref="G36:G37"/>
    <mergeCell ref="B11:G11"/>
    <mergeCell ref="C12:C13"/>
    <mergeCell ref="D12:D13"/>
    <mergeCell ref="E12:E13"/>
    <mergeCell ref="F12:F13"/>
    <mergeCell ref="G12:G13"/>
    <mergeCell ref="B251:B252"/>
    <mergeCell ref="G251:G252"/>
    <mergeCell ref="C251:C252"/>
    <mergeCell ref="D251:D252"/>
    <mergeCell ref="E251:E252"/>
    <mergeCell ref="F251:F252"/>
  </mergeCells>
  <pageMargins left="0.7" right="0.7" top="0.75" bottom="0.75" header="0.3" footer="0.3"/>
  <pageSetup paperSize="9" scale="9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opLeftCell="A4" workbookViewId="0">
      <selection activeCell="D16" sqref="D16"/>
    </sheetView>
  </sheetViews>
  <sheetFormatPr defaultRowHeight="12.75" x14ac:dyDescent="0.2"/>
  <cols>
    <col min="3" max="3" width="30.42578125" customWidth="1"/>
    <col min="4" max="4" width="26" customWidth="1"/>
  </cols>
  <sheetData>
    <row r="1" spans="2:5" ht="15.75" x14ac:dyDescent="0.2">
      <c r="B1" s="321" t="s">
        <v>323</v>
      </c>
      <c r="C1" s="321"/>
      <c r="D1" s="321"/>
      <c r="E1" s="321"/>
    </row>
    <row r="2" spans="2:5" ht="15.75" x14ac:dyDescent="0.2">
      <c r="B2" s="321" t="s">
        <v>288</v>
      </c>
      <c r="C2" s="321"/>
      <c r="D2" s="321"/>
      <c r="E2" s="321"/>
    </row>
    <row r="3" spans="2:5" ht="15.75" x14ac:dyDescent="0.2">
      <c r="B3" s="321" t="s">
        <v>180</v>
      </c>
      <c r="C3" s="321"/>
      <c r="D3" s="321"/>
      <c r="E3" s="321"/>
    </row>
    <row r="4" spans="2:5" ht="15.75" x14ac:dyDescent="0.2">
      <c r="B4" s="321" t="s">
        <v>476</v>
      </c>
      <c r="C4" s="321"/>
      <c r="D4" s="321"/>
      <c r="E4" s="321"/>
    </row>
    <row r="5" spans="2:5" ht="18" x14ac:dyDescent="0.25">
      <c r="B5" s="322"/>
      <c r="C5" s="322"/>
      <c r="D5" s="322"/>
      <c r="E5" s="62"/>
    </row>
    <row r="6" spans="2:5" ht="94.5" customHeight="1" x14ac:dyDescent="0.2">
      <c r="B6" s="328" t="s">
        <v>338</v>
      </c>
      <c r="C6" s="328"/>
      <c r="D6" s="328"/>
      <c r="E6" s="328"/>
    </row>
    <row r="7" spans="2:5" ht="13.5" thickBot="1" x14ac:dyDescent="0.25">
      <c r="B7" s="59"/>
      <c r="C7" s="59"/>
      <c r="D7" s="59"/>
    </row>
    <row r="8" spans="2:5" ht="35.25" customHeight="1" thickBot="1" x14ac:dyDescent="0.25">
      <c r="B8" s="60" t="s">
        <v>289</v>
      </c>
      <c r="C8" s="219" t="s">
        <v>290</v>
      </c>
      <c r="D8" s="219" t="s">
        <v>372</v>
      </c>
    </row>
    <row r="9" spans="2:5" ht="21" customHeight="1" thickBot="1" x14ac:dyDescent="0.25">
      <c r="B9" s="220">
        <v>1</v>
      </c>
      <c r="C9" s="220" t="s">
        <v>291</v>
      </c>
      <c r="D9" s="222">
        <v>18141.499640000002</v>
      </c>
    </row>
    <row r="10" spans="2:5" ht="21" customHeight="1" thickBot="1" x14ac:dyDescent="0.3">
      <c r="B10" s="279">
        <v>2</v>
      </c>
      <c r="C10" s="220" t="s">
        <v>292</v>
      </c>
      <c r="D10" s="222">
        <v>170.61516</v>
      </c>
    </row>
    <row r="11" spans="2:5" ht="21" customHeight="1" thickBot="1" x14ac:dyDescent="0.3">
      <c r="B11" s="279">
        <v>3</v>
      </c>
      <c r="C11" s="220" t="s">
        <v>293</v>
      </c>
      <c r="D11" s="222">
        <v>78.352949999999993</v>
      </c>
    </row>
    <row r="12" spans="2:5" ht="21" customHeight="1" thickBot="1" x14ac:dyDescent="0.25">
      <c r="B12" s="220">
        <v>4</v>
      </c>
      <c r="C12" s="220" t="s">
        <v>294</v>
      </c>
      <c r="D12" s="222">
        <v>18.355650000000001</v>
      </c>
    </row>
    <row r="13" spans="2:5" ht="21" customHeight="1" thickBot="1" x14ac:dyDescent="0.3">
      <c r="B13" s="280">
        <v>5</v>
      </c>
      <c r="C13" s="220" t="s">
        <v>295</v>
      </c>
      <c r="D13" s="282">
        <v>24.470600000000001</v>
      </c>
    </row>
    <row r="14" spans="2:5" ht="21" customHeight="1" thickBot="1" x14ac:dyDescent="0.3">
      <c r="B14" s="280">
        <v>6</v>
      </c>
      <c r="C14" s="220" t="s">
        <v>296</v>
      </c>
      <c r="D14" s="282">
        <v>29.714300000000001</v>
      </c>
    </row>
    <row r="15" spans="2:5" ht="21" customHeight="1" thickBot="1" x14ac:dyDescent="0.3">
      <c r="B15" s="280">
        <v>7</v>
      </c>
      <c r="C15" s="220" t="s">
        <v>297</v>
      </c>
      <c r="D15" s="282">
        <v>17042.210599999999</v>
      </c>
    </row>
    <row r="16" spans="2:5" ht="21" customHeight="1" thickBot="1" x14ac:dyDescent="0.3">
      <c r="B16" s="280">
        <v>8</v>
      </c>
      <c r="C16" s="220" t="s">
        <v>298</v>
      </c>
      <c r="D16" s="282">
        <v>20.974799999999998</v>
      </c>
    </row>
    <row r="17" spans="2:4" ht="21" customHeight="1" thickBot="1" x14ac:dyDescent="0.3">
      <c r="B17" s="280">
        <v>9</v>
      </c>
      <c r="C17" s="220" t="s">
        <v>299</v>
      </c>
      <c r="D17" s="282">
        <v>72.235299999999995</v>
      </c>
    </row>
    <row r="18" spans="2:4" ht="21" customHeight="1" thickBot="1" x14ac:dyDescent="0.3">
      <c r="B18" s="280">
        <v>10</v>
      </c>
      <c r="C18" s="220" t="s">
        <v>300</v>
      </c>
      <c r="D18" s="282">
        <v>106.21850000000001</v>
      </c>
    </row>
    <row r="19" spans="2:4" ht="21" customHeight="1" thickBot="1" x14ac:dyDescent="0.3">
      <c r="B19" s="280">
        <v>11</v>
      </c>
      <c r="C19" s="220" t="s">
        <v>301</v>
      </c>
      <c r="D19" s="282">
        <v>92.336150000000004</v>
      </c>
    </row>
    <row r="20" spans="2:4" ht="21" customHeight="1" thickBot="1" x14ac:dyDescent="0.3">
      <c r="B20" s="280">
        <v>12</v>
      </c>
      <c r="C20" s="220" t="s">
        <v>302</v>
      </c>
      <c r="D20" s="282">
        <v>146.31934999999999</v>
      </c>
    </row>
    <row r="21" spans="2:4" ht="21" customHeight="1" thickBot="1" x14ac:dyDescent="0.3">
      <c r="B21" s="280">
        <v>13</v>
      </c>
      <c r="C21" s="220" t="s">
        <v>303</v>
      </c>
      <c r="D21" s="282">
        <v>86.218500000000006</v>
      </c>
    </row>
    <row r="22" spans="2:4" ht="21" customHeight="1" thickBot="1" x14ac:dyDescent="0.3">
      <c r="B22" s="280">
        <v>14</v>
      </c>
      <c r="C22" s="220" t="s">
        <v>304</v>
      </c>
      <c r="D22" s="282">
        <v>73.983199999999997</v>
      </c>
    </row>
    <row r="23" spans="2:4" ht="21" customHeight="1" thickBot="1" x14ac:dyDescent="0.3">
      <c r="B23" s="280">
        <v>15</v>
      </c>
      <c r="C23" s="220" t="s">
        <v>305</v>
      </c>
      <c r="D23" s="282">
        <v>13822.4953</v>
      </c>
    </row>
    <row r="24" spans="2:4" ht="21" customHeight="1" thickBot="1" x14ac:dyDescent="0.3">
      <c r="B24" s="280"/>
      <c r="C24" s="281" t="s">
        <v>492</v>
      </c>
      <c r="D24" s="283">
        <f>SUM(D9:D23)</f>
        <v>49926.000000000022</v>
      </c>
    </row>
  </sheetData>
  <mergeCells count="6">
    <mergeCell ref="B6:E6"/>
    <mergeCell ref="B1:E1"/>
    <mergeCell ref="B2:E2"/>
    <mergeCell ref="B3:E3"/>
    <mergeCell ref="B4:E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opLeftCell="A19" workbookViewId="0">
      <selection activeCell="G13" sqref="G13"/>
    </sheetView>
  </sheetViews>
  <sheetFormatPr defaultRowHeight="12.75" x14ac:dyDescent="0.2"/>
  <cols>
    <col min="1" max="1" width="4.85546875" customWidth="1"/>
    <col min="2" max="2" width="34.28515625" customWidth="1"/>
    <col min="3" max="3" width="15.5703125" customWidth="1"/>
    <col min="4" max="4" width="16.85546875" customWidth="1"/>
    <col min="5" max="5" width="21.140625" customWidth="1"/>
  </cols>
  <sheetData>
    <row r="3" spans="1:5" ht="15.75" x14ac:dyDescent="0.2">
      <c r="A3" s="321" t="s">
        <v>334</v>
      </c>
      <c r="B3" s="321"/>
      <c r="C3" s="321"/>
      <c r="D3" s="321"/>
      <c r="E3" s="321"/>
    </row>
    <row r="4" spans="1:5" ht="15.75" x14ac:dyDescent="0.2">
      <c r="A4" s="321" t="s">
        <v>288</v>
      </c>
      <c r="B4" s="321"/>
      <c r="C4" s="321"/>
      <c r="D4" s="321"/>
      <c r="E4" s="321"/>
    </row>
    <row r="5" spans="1:5" ht="15.75" x14ac:dyDescent="0.2">
      <c r="A5" s="321" t="s">
        <v>180</v>
      </c>
      <c r="B5" s="321"/>
      <c r="C5" s="321"/>
      <c r="D5" s="321"/>
      <c r="E5" s="321"/>
    </row>
    <row r="6" spans="1:5" ht="15.75" x14ac:dyDescent="0.2">
      <c r="A6" s="321" t="s">
        <v>489</v>
      </c>
      <c r="B6" s="321"/>
      <c r="C6" s="321"/>
      <c r="D6" s="321"/>
      <c r="E6" s="321"/>
    </row>
    <row r="7" spans="1:5" ht="18" x14ac:dyDescent="0.25">
      <c r="A7" s="322"/>
      <c r="B7" s="322"/>
      <c r="C7" s="322"/>
      <c r="D7" s="62"/>
    </row>
    <row r="8" spans="1:5" ht="18" x14ac:dyDescent="0.2">
      <c r="A8" s="328" t="s">
        <v>381</v>
      </c>
      <c r="B8" s="328"/>
      <c r="C8" s="328"/>
      <c r="D8" s="328"/>
    </row>
    <row r="9" spans="1:5" ht="35.25" customHeight="1" x14ac:dyDescent="0.2">
      <c r="A9" s="201"/>
      <c r="B9" s="328" t="s">
        <v>407</v>
      </c>
      <c r="C9" s="328"/>
      <c r="D9" s="328"/>
      <c r="E9" s="328"/>
    </row>
    <row r="10" spans="1:5" ht="18" x14ac:dyDescent="0.2">
      <c r="A10" s="201"/>
      <c r="B10" s="201"/>
      <c r="C10" s="201"/>
      <c r="D10" s="201"/>
    </row>
    <row r="11" spans="1:5" x14ac:dyDescent="0.2">
      <c r="A11" s="344"/>
      <c r="B11" s="344" t="s">
        <v>382</v>
      </c>
      <c r="C11" s="344" t="s">
        <v>306</v>
      </c>
      <c r="D11" s="345" t="s">
        <v>383</v>
      </c>
      <c r="E11" s="345"/>
    </row>
    <row r="12" spans="1:5" ht="25.5" x14ac:dyDescent="0.2">
      <c r="A12" s="344"/>
      <c r="B12" s="344"/>
      <c r="C12" s="344"/>
      <c r="D12" s="202" t="s">
        <v>384</v>
      </c>
      <c r="E12" s="203" t="s">
        <v>385</v>
      </c>
    </row>
    <row r="13" spans="1:5" ht="40.5" customHeight="1" x14ac:dyDescent="0.2">
      <c r="A13" s="204"/>
      <c r="B13" s="204" t="s">
        <v>386</v>
      </c>
      <c r="C13" s="205">
        <f>SUM(C15:C18)</f>
        <v>50426</v>
      </c>
      <c r="D13" s="205">
        <f>SUM(D15:D18)</f>
        <v>29475.499</v>
      </c>
      <c r="E13" s="205">
        <f>SUM(E15:E18)</f>
        <v>20950.501</v>
      </c>
    </row>
    <row r="14" spans="1:5" ht="15.75" x14ac:dyDescent="0.2">
      <c r="A14" s="204"/>
      <c r="B14" s="204" t="s">
        <v>387</v>
      </c>
      <c r="C14" s="205"/>
      <c r="D14" s="206"/>
      <c r="E14" s="206"/>
    </row>
    <row r="15" spans="1:5" ht="45.75" customHeight="1" x14ac:dyDescent="0.25">
      <c r="A15" s="206"/>
      <c r="B15" s="207" t="s">
        <v>506</v>
      </c>
      <c r="C15" s="208">
        <v>2300</v>
      </c>
      <c r="D15" s="208"/>
      <c r="E15" s="208">
        <v>2300</v>
      </c>
    </row>
    <row r="16" spans="1:5" ht="66.75" customHeight="1" x14ac:dyDescent="0.2">
      <c r="A16" s="209"/>
      <c r="B16" s="210" t="s">
        <v>388</v>
      </c>
      <c r="C16" s="211">
        <v>17298</v>
      </c>
      <c r="D16" s="212"/>
      <c r="E16" s="212">
        <v>17298</v>
      </c>
    </row>
    <row r="17" spans="1:5" ht="41.25" customHeight="1" x14ac:dyDescent="0.2">
      <c r="A17" s="204"/>
      <c r="B17" s="213" t="s">
        <v>389</v>
      </c>
      <c r="C17" s="211">
        <v>528</v>
      </c>
      <c r="D17" s="212"/>
      <c r="E17" s="212">
        <v>528</v>
      </c>
    </row>
    <row r="18" spans="1:5" ht="84.75" customHeight="1" x14ac:dyDescent="0.25">
      <c r="A18" s="206"/>
      <c r="B18" s="207" t="s">
        <v>429</v>
      </c>
      <c r="C18" s="208">
        <f>SUM(D18:E18)</f>
        <v>30300</v>
      </c>
      <c r="D18" s="208">
        <v>29475.499</v>
      </c>
      <c r="E18" s="214">
        <v>824.50099999999998</v>
      </c>
    </row>
    <row r="19" spans="1:5" ht="15.75" x14ac:dyDescent="0.25">
      <c r="A19" s="215"/>
      <c r="B19" s="216" t="s">
        <v>390</v>
      </c>
      <c r="C19" s="217">
        <f>SUM(C21+C23+C24+C25+C35+C36+C37+C22)</f>
        <v>50426</v>
      </c>
      <c r="D19" s="217">
        <f t="shared" ref="D19:E19" si="0">SUM(D21+D23+D24+D25+D35+D36+D37+D22)</f>
        <v>29475.499</v>
      </c>
      <c r="E19" s="217">
        <f t="shared" si="0"/>
        <v>20950.501</v>
      </c>
    </row>
    <row r="20" spans="1:5" ht="15.75" x14ac:dyDescent="0.25">
      <c r="A20" s="206"/>
      <c r="B20" s="218" t="s">
        <v>387</v>
      </c>
      <c r="C20" s="218"/>
      <c r="D20" s="218"/>
      <c r="E20" s="218"/>
    </row>
    <row r="21" spans="1:5" ht="63.75" customHeight="1" x14ac:dyDescent="0.25">
      <c r="A21" s="206"/>
      <c r="B21" s="207" t="s">
        <v>391</v>
      </c>
      <c r="C21" s="208">
        <v>18018</v>
      </c>
      <c r="D21" s="208"/>
      <c r="E21" s="208">
        <v>18018</v>
      </c>
    </row>
    <row r="22" spans="1:5" ht="45.75" customHeight="1" x14ac:dyDescent="0.25">
      <c r="A22" s="206"/>
      <c r="B22" s="207" t="s">
        <v>533</v>
      </c>
      <c r="C22" s="208">
        <v>100</v>
      </c>
      <c r="D22" s="208"/>
      <c r="E22" s="208">
        <v>100</v>
      </c>
    </row>
    <row r="23" spans="1:5" ht="69.75" customHeight="1" x14ac:dyDescent="0.25">
      <c r="A23" s="206"/>
      <c r="B23" s="207" t="s">
        <v>430</v>
      </c>
      <c r="C23" s="208">
        <f>SUM(D23:E23)</f>
        <v>13810.26</v>
      </c>
      <c r="D23" s="208">
        <v>13195.159</v>
      </c>
      <c r="E23" s="208">
        <v>615.101</v>
      </c>
    </row>
    <row r="24" spans="1:5" ht="63" customHeight="1" x14ac:dyDescent="0.25">
      <c r="A24" s="206"/>
      <c r="B24" s="207" t="s">
        <v>431</v>
      </c>
      <c r="C24" s="208">
        <f>SUM(D24:E24)</f>
        <v>17017.740000000002</v>
      </c>
      <c r="D24" s="208">
        <v>16280.34</v>
      </c>
      <c r="E24" s="208">
        <v>737.4</v>
      </c>
    </row>
    <row r="25" spans="1:5" ht="47.25" x14ac:dyDescent="0.25">
      <c r="B25" s="308" t="s">
        <v>507</v>
      </c>
      <c r="C25" s="313">
        <v>730</v>
      </c>
      <c r="D25" s="313"/>
      <c r="E25" s="313">
        <v>730</v>
      </c>
    </row>
    <row r="26" spans="1:5" ht="15.75" x14ac:dyDescent="0.25">
      <c r="B26" s="305" t="s">
        <v>387</v>
      </c>
      <c r="C26" s="214"/>
      <c r="D26" s="214"/>
      <c r="E26" s="214"/>
    </row>
    <row r="27" spans="1:5" ht="15.75" x14ac:dyDescent="0.25">
      <c r="B27" s="306" t="s">
        <v>508</v>
      </c>
      <c r="C27" s="214">
        <v>60</v>
      </c>
      <c r="D27" s="214"/>
      <c r="E27" s="214">
        <v>60</v>
      </c>
    </row>
    <row r="28" spans="1:5" ht="15.75" x14ac:dyDescent="0.25">
      <c r="B28" s="306" t="s">
        <v>509</v>
      </c>
      <c r="C28" s="214">
        <v>60</v>
      </c>
      <c r="D28" s="214"/>
      <c r="E28" s="214">
        <v>60</v>
      </c>
    </row>
    <row r="29" spans="1:5" ht="15.75" x14ac:dyDescent="0.25">
      <c r="B29" s="306" t="s">
        <v>510</v>
      </c>
      <c r="C29" s="214">
        <v>60</v>
      </c>
      <c r="D29" s="214"/>
      <c r="E29" s="214">
        <v>60</v>
      </c>
    </row>
    <row r="30" spans="1:5" ht="15.75" x14ac:dyDescent="0.25">
      <c r="B30" s="306" t="s">
        <v>511</v>
      </c>
      <c r="C30" s="214">
        <v>80</v>
      </c>
      <c r="D30" s="214"/>
      <c r="E30" s="214">
        <v>80</v>
      </c>
    </row>
    <row r="31" spans="1:5" ht="15.75" x14ac:dyDescent="0.25">
      <c r="B31" s="306" t="s">
        <v>512</v>
      </c>
      <c r="C31" s="214">
        <v>60</v>
      </c>
      <c r="D31" s="214"/>
      <c r="E31" s="214">
        <v>60</v>
      </c>
    </row>
    <row r="32" spans="1:5" ht="15.75" x14ac:dyDescent="0.25">
      <c r="B32" s="306" t="s">
        <v>513</v>
      </c>
      <c r="C32" s="214">
        <v>100</v>
      </c>
      <c r="D32" s="214"/>
      <c r="E32" s="214">
        <v>100</v>
      </c>
    </row>
    <row r="33" spans="2:5" ht="15.75" x14ac:dyDescent="0.25">
      <c r="B33" s="306" t="s">
        <v>514</v>
      </c>
      <c r="C33" s="214">
        <v>60</v>
      </c>
      <c r="D33" s="214"/>
      <c r="E33" s="214">
        <v>60</v>
      </c>
    </row>
    <row r="34" spans="2:5" ht="31.5" x14ac:dyDescent="0.25">
      <c r="B34" s="306" t="s">
        <v>328</v>
      </c>
      <c r="C34" s="214">
        <v>250</v>
      </c>
      <c r="D34" s="214"/>
      <c r="E34" s="214">
        <v>250</v>
      </c>
    </row>
    <row r="35" spans="2:5" ht="32.25" customHeight="1" x14ac:dyDescent="0.25">
      <c r="B35" s="309" t="s">
        <v>515</v>
      </c>
      <c r="C35" s="314">
        <v>250</v>
      </c>
      <c r="D35" s="315"/>
      <c r="E35" s="314">
        <v>250</v>
      </c>
    </row>
    <row r="36" spans="2:5" ht="27" customHeight="1" x14ac:dyDescent="0.25">
      <c r="B36" s="310" t="s">
        <v>516</v>
      </c>
      <c r="C36" s="313"/>
      <c r="D36" s="313"/>
      <c r="E36" s="313"/>
    </row>
    <row r="37" spans="2:5" ht="31.5" x14ac:dyDescent="0.25">
      <c r="B37" s="310" t="s">
        <v>531</v>
      </c>
      <c r="C37" s="313">
        <f>SUM(C38:C52)</f>
        <v>500</v>
      </c>
      <c r="D37" s="313"/>
      <c r="E37" s="313">
        <f>SUM(E38:E52)</f>
        <v>500</v>
      </c>
    </row>
    <row r="38" spans="2:5" ht="15.75" x14ac:dyDescent="0.25">
      <c r="B38" s="218" t="s">
        <v>517</v>
      </c>
      <c r="C38" s="311">
        <v>123.49964</v>
      </c>
      <c r="D38" s="312"/>
      <c r="E38" s="311">
        <v>123.49964</v>
      </c>
    </row>
    <row r="39" spans="2:5" ht="15.75" x14ac:dyDescent="0.25">
      <c r="B39" s="218" t="s">
        <v>518</v>
      </c>
      <c r="C39" s="311">
        <v>70.615160000000003</v>
      </c>
      <c r="D39" s="312"/>
      <c r="E39" s="311">
        <v>70.615160000000003</v>
      </c>
    </row>
    <row r="40" spans="2:5" ht="15.75" x14ac:dyDescent="0.25">
      <c r="B40" s="218" t="s">
        <v>519</v>
      </c>
      <c r="C40" s="311">
        <v>18.35295</v>
      </c>
      <c r="D40" s="312"/>
      <c r="E40" s="311">
        <v>18.35295</v>
      </c>
    </row>
    <row r="41" spans="2:5" ht="15.75" x14ac:dyDescent="0.25">
      <c r="B41" s="218" t="s">
        <v>520</v>
      </c>
      <c r="C41" s="311">
        <v>18.355650000000001</v>
      </c>
      <c r="D41" s="312"/>
      <c r="E41" s="311">
        <v>18.355650000000001</v>
      </c>
    </row>
    <row r="42" spans="2:5" ht="15.75" x14ac:dyDescent="0.25">
      <c r="B42" s="218" t="s">
        <v>521</v>
      </c>
      <c r="C42" s="311">
        <v>24.470600000000001</v>
      </c>
      <c r="D42" s="312"/>
      <c r="E42" s="311">
        <v>24.470600000000001</v>
      </c>
    </row>
    <row r="43" spans="2:5" ht="15.75" x14ac:dyDescent="0.25">
      <c r="B43" s="218" t="s">
        <v>522</v>
      </c>
      <c r="C43" s="311">
        <v>29.714300000000001</v>
      </c>
      <c r="D43" s="312"/>
      <c r="E43" s="311">
        <v>29.714300000000001</v>
      </c>
    </row>
    <row r="44" spans="2:5" ht="15.75" x14ac:dyDescent="0.25">
      <c r="B44" s="218" t="s">
        <v>523</v>
      </c>
      <c r="C44" s="311">
        <v>24.470600000000001</v>
      </c>
      <c r="D44" s="312"/>
      <c r="E44" s="311">
        <v>24.470600000000001</v>
      </c>
    </row>
    <row r="45" spans="2:5" ht="15.75" x14ac:dyDescent="0.25">
      <c r="B45" s="218" t="s">
        <v>524</v>
      </c>
      <c r="C45" s="311">
        <v>20.974799999999998</v>
      </c>
      <c r="D45" s="312"/>
      <c r="E45" s="311">
        <v>20.974799999999998</v>
      </c>
    </row>
    <row r="46" spans="2:5" ht="15.75" x14ac:dyDescent="0.25">
      <c r="B46" s="218" t="s">
        <v>525</v>
      </c>
      <c r="C46" s="311">
        <v>12.235300000000001</v>
      </c>
      <c r="D46" s="312"/>
      <c r="E46" s="311">
        <v>12.235300000000001</v>
      </c>
    </row>
    <row r="47" spans="2:5" ht="15.75" x14ac:dyDescent="0.25">
      <c r="B47" s="218" t="s">
        <v>526</v>
      </c>
      <c r="C47" s="311">
        <v>26.218499999999999</v>
      </c>
      <c r="D47" s="312"/>
      <c r="E47" s="311">
        <v>26.218499999999999</v>
      </c>
    </row>
    <row r="48" spans="2:5" ht="15.75" x14ac:dyDescent="0.25">
      <c r="B48" s="218" t="s">
        <v>527</v>
      </c>
      <c r="C48" s="311">
        <v>32.336150000000004</v>
      </c>
      <c r="D48" s="312"/>
      <c r="E48" s="311">
        <v>32.336150000000004</v>
      </c>
    </row>
    <row r="49" spans="2:5" ht="15.75" x14ac:dyDescent="0.25">
      <c r="B49" s="218" t="s">
        <v>528</v>
      </c>
      <c r="C49" s="311">
        <v>46.31935</v>
      </c>
      <c r="D49" s="312"/>
      <c r="E49" s="311">
        <v>46.31935</v>
      </c>
    </row>
    <row r="50" spans="2:5" ht="15.75" x14ac:dyDescent="0.25">
      <c r="B50" s="218" t="s">
        <v>529</v>
      </c>
      <c r="C50" s="311">
        <v>26.218499999999999</v>
      </c>
      <c r="D50" s="312"/>
      <c r="E50" s="311">
        <v>26.218499999999999</v>
      </c>
    </row>
    <row r="51" spans="2:5" ht="15.75" x14ac:dyDescent="0.25">
      <c r="B51" s="218" t="s">
        <v>532</v>
      </c>
      <c r="C51" s="311">
        <v>13.9832</v>
      </c>
      <c r="D51" s="312"/>
      <c r="E51" s="311">
        <v>13.9832</v>
      </c>
    </row>
    <row r="52" spans="2:5" ht="15.75" x14ac:dyDescent="0.25">
      <c r="B52" s="218" t="s">
        <v>530</v>
      </c>
      <c r="C52" s="311">
        <v>12.235300000000001</v>
      </c>
      <c r="D52" s="312"/>
      <c r="E52" s="311">
        <v>12.235300000000001</v>
      </c>
    </row>
    <row r="53" spans="2:5" ht="15.75" x14ac:dyDescent="0.25">
      <c r="B53" s="307"/>
      <c r="C53" s="307"/>
    </row>
  </sheetData>
  <mergeCells count="11">
    <mergeCell ref="B9:E9"/>
    <mergeCell ref="A11:A12"/>
    <mergeCell ref="B11:B12"/>
    <mergeCell ref="C11:C12"/>
    <mergeCell ref="D11:E11"/>
    <mergeCell ref="A8:D8"/>
    <mergeCell ref="A3:E3"/>
    <mergeCell ref="A4:E4"/>
    <mergeCell ref="A5:E5"/>
    <mergeCell ref="A6:E6"/>
    <mergeCell ref="A7:C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opLeftCell="A13" workbookViewId="0">
      <selection activeCell="H16" sqref="H16"/>
    </sheetView>
  </sheetViews>
  <sheetFormatPr defaultRowHeight="12.75" x14ac:dyDescent="0.2"/>
  <cols>
    <col min="2" max="2" width="41.85546875" customWidth="1"/>
    <col min="3" max="3" width="16.42578125" customWidth="1"/>
    <col min="4" max="4" width="20.7109375" customWidth="1"/>
  </cols>
  <sheetData>
    <row r="1" spans="2:4" ht="15.75" x14ac:dyDescent="0.2">
      <c r="B1" s="323" t="s">
        <v>403</v>
      </c>
      <c r="C1" s="323"/>
      <c r="D1" s="323"/>
    </row>
    <row r="2" spans="2:4" ht="15.75" x14ac:dyDescent="0.2">
      <c r="B2" s="321" t="s">
        <v>264</v>
      </c>
      <c r="C2" s="321"/>
      <c r="D2" s="321"/>
    </row>
    <row r="3" spans="2:4" ht="15.75" x14ac:dyDescent="0.2">
      <c r="B3" s="321" t="s">
        <v>180</v>
      </c>
      <c r="C3" s="321"/>
      <c r="D3" s="321"/>
    </row>
    <row r="4" spans="2:4" ht="15.75" x14ac:dyDescent="0.2">
      <c r="B4" s="321" t="s">
        <v>489</v>
      </c>
      <c r="C4" s="321"/>
      <c r="D4" s="321"/>
    </row>
    <row r="5" spans="2:4" ht="15.75" x14ac:dyDescent="0.2">
      <c r="B5" s="254"/>
      <c r="C5" s="254"/>
      <c r="D5" s="254"/>
    </row>
    <row r="6" spans="2:4" ht="16.5" x14ac:dyDescent="0.2">
      <c r="B6" s="347" t="s">
        <v>462</v>
      </c>
      <c r="C6" s="347"/>
      <c r="D6" s="347"/>
    </row>
    <row r="7" spans="2:4" ht="16.5" x14ac:dyDescent="0.2">
      <c r="B7" s="347" t="s">
        <v>463</v>
      </c>
      <c r="C7" s="347"/>
      <c r="D7" s="347"/>
    </row>
    <row r="8" spans="2:4" ht="19.5" customHeight="1" x14ac:dyDescent="0.2">
      <c r="B8" s="346"/>
      <c r="C8" s="346"/>
      <c r="D8" s="346"/>
    </row>
    <row r="9" spans="2:4" ht="33.75" customHeight="1" x14ac:dyDescent="0.2">
      <c r="B9" s="255" t="s">
        <v>183</v>
      </c>
      <c r="C9" s="255" t="s">
        <v>464</v>
      </c>
      <c r="D9" s="255" t="s">
        <v>5</v>
      </c>
    </row>
    <row r="10" spans="2:4" ht="84" customHeight="1" x14ac:dyDescent="0.2">
      <c r="B10" s="256" t="s">
        <v>469</v>
      </c>
      <c r="C10" s="257">
        <v>15</v>
      </c>
      <c r="D10" s="258">
        <v>30300</v>
      </c>
    </row>
    <row r="11" spans="2:4" ht="37.5" x14ac:dyDescent="0.2">
      <c r="B11" s="259" t="s">
        <v>456</v>
      </c>
      <c r="C11" s="260" t="s">
        <v>457</v>
      </c>
      <c r="D11" s="261">
        <v>30300</v>
      </c>
    </row>
    <row r="12" spans="2:4" ht="57.75" customHeight="1" x14ac:dyDescent="0.3">
      <c r="B12" s="262" t="s">
        <v>458</v>
      </c>
      <c r="C12" s="263" t="s">
        <v>414</v>
      </c>
      <c r="D12" s="263">
        <v>30300</v>
      </c>
    </row>
    <row r="13" spans="2:4" ht="37.5" x14ac:dyDescent="0.2">
      <c r="B13" s="256" t="s">
        <v>468</v>
      </c>
      <c r="C13" s="257">
        <v>20</v>
      </c>
      <c r="D13" s="258">
        <v>2770.0830999999998</v>
      </c>
    </row>
    <row r="14" spans="2:4" ht="37.5" x14ac:dyDescent="0.2">
      <c r="B14" s="259" t="s">
        <v>459</v>
      </c>
      <c r="C14" s="260" t="s">
        <v>460</v>
      </c>
      <c r="D14" s="261">
        <v>2770.0830999999998</v>
      </c>
    </row>
    <row r="15" spans="2:4" ht="75" x14ac:dyDescent="0.2">
      <c r="B15" s="260" t="s">
        <v>470</v>
      </c>
      <c r="C15" s="260" t="s">
        <v>461</v>
      </c>
      <c r="D15" s="261">
        <v>2770.0830999999998</v>
      </c>
    </row>
    <row r="16" spans="2:4" ht="75" x14ac:dyDescent="0.2">
      <c r="B16" s="260" t="s">
        <v>471</v>
      </c>
      <c r="C16" s="260" t="s">
        <v>440</v>
      </c>
      <c r="D16" s="261">
        <v>2770.0830999999998</v>
      </c>
    </row>
    <row r="17" spans="2:4" ht="56.25" x14ac:dyDescent="0.3">
      <c r="B17" s="264" t="s">
        <v>472</v>
      </c>
      <c r="C17" s="257">
        <v>46</v>
      </c>
      <c r="D17" s="258">
        <v>11784.44</v>
      </c>
    </row>
    <row r="18" spans="2:4" ht="56.25" x14ac:dyDescent="0.3">
      <c r="B18" s="265" t="s">
        <v>466</v>
      </c>
      <c r="C18" s="260" t="s">
        <v>467</v>
      </c>
      <c r="D18" s="263">
        <v>11784.44</v>
      </c>
    </row>
    <row r="19" spans="2:4" ht="56.25" x14ac:dyDescent="0.3">
      <c r="B19" s="262" t="s">
        <v>465</v>
      </c>
      <c r="C19" s="263" t="s">
        <v>363</v>
      </c>
      <c r="D19" s="263">
        <v>11784.44</v>
      </c>
    </row>
    <row r="20" spans="2:4" ht="113.25" thickBot="1" x14ac:dyDescent="0.35">
      <c r="B20" s="262" t="s">
        <v>536</v>
      </c>
      <c r="C20" s="316" t="s">
        <v>226</v>
      </c>
      <c r="D20" s="317">
        <v>3725.2</v>
      </c>
    </row>
    <row r="21" spans="2:4" ht="113.25" thickBot="1" x14ac:dyDescent="0.35">
      <c r="B21" s="262" t="s">
        <v>537</v>
      </c>
      <c r="C21" s="316" t="s">
        <v>219</v>
      </c>
      <c r="D21" s="317">
        <v>718</v>
      </c>
    </row>
    <row r="22" spans="2:4" ht="94.5" thickBot="1" x14ac:dyDescent="0.35">
      <c r="B22" s="262" t="s">
        <v>534</v>
      </c>
      <c r="C22" s="316" t="s">
        <v>226</v>
      </c>
      <c r="D22" s="317">
        <v>1423</v>
      </c>
    </row>
    <row r="23" spans="2:4" ht="94.5" thickBot="1" x14ac:dyDescent="0.35">
      <c r="B23" s="262" t="s">
        <v>535</v>
      </c>
      <c r="C23" s="316" t="s">
        <v>219</v>
      </c>
      <c r="D23" s="317">
        <v>627</v>
      </c>
    </row>
  </sheetData>
  <mergeCells count="7">
    <mergeCell ref="B8:D8"/>
    <mergeCell ref="B1:D1"/>
    <mergeCell ref="B2:D2"/>
    <mergeCell ref="B3:D3"/>
    <mergeCell ref="B4:D4"/>
    <mergeCell ref="B6:D6"/>
    <mergeCell ref="B7:D7"/>
  </mergeCells>
  <pageMargins left="0.70866141732283472" right="0.70866141732283472" top="0.74803149606299213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tabSelected="1" workbookViewId="0">
      <selection activeCell="D12" sqref="D12"/>
    </sheetView>
  </sheetViews>
  <sheetFormatPr defaultRowHeight="12.75" x14ac:dyDescent="0.2"/>
  <cols>
    <col min="1" max="1" width="9.140625" customWidth="1"/>
    <col min="3" max="3" width="32" customWidth="1"/>
    <col min="4" max="4" width="29.85546875" customWidth="1"/>
  </cols>
  <sheetData>
    <row r="2" spans="2:4" ht="15.75" x14ac:dyDescent="0.2">
      <c r="B2" s="321" t="s">
        <v>538</v>
      </c>
      <c r="C2" s="321"/>
      <c r="D2" s="321"/>
    </row>
    <row r="3" spans="2:4" ht="15.75" x14ac:dyDescent="0.2">
      <c r="B3" s="321" t="s">
        <v>288</v>
      </c>
      <c r="C3" s="321"/>
      <c r="D3" s="321"/>
    </row>
    <row r="4" spans="2:4" ht="15.75" x14ac:dyDescent="0.2">
      <c r="B4" s="321" t="s">
        <v>180</v>
      </c>
      <c r="C4" s="321"/>
      <c r="D4" s="321"/>
    </row>
    <row r="5" spans="2:4" ht="15.75" x14ac:dyDescent="0.2">
      <c r="B5" s="321" t="s">
        <v>476</v>
      </c>
      <c r="C5" s="321"/>
      <c r="D5" s="321"/>
    </row>
    <row r="6" spans="2:4" ht="18" x14ac:dyDescent="0.2">
      <c r="B6" s="322"/>
      <c r="C6" s="322"/>
      <c r="D6" s="322"/>
    </row>
    <row r="7" spans="2:4" ht="103.5" customHeight="1" x14ac:dyDescent="0.2">
      <c r="B7" s="328" t="s">
        <v>488</v>
      </c>
      <c r="C7" s="328"/>
      <c r="D7" s="328"/>
    </row>
    <row r="8" spans="2:4" ht="27.75" customHeight="1" thickBot="1" x14ac:dyDescent="0.25">
      <c r="B8" s="59"/>
      <c r="C8" s="59"/>
      <c r="D8" s="59"/>
    </row>
    <row r="9" spans="2:4" ht="38.25" thickBot="1" x14ac:dyDescent="0.25">
      <c r="B9" s="60" t="s">
        <v>289</v>
      </c>
      <c r="C9" s="219" t="s">
        <v>290</v>
      </c>
      <c r="D9" s="219" t="s">
        <v>5</v>
      </c>
    </row>
    <row r="10" spans="2:4" ht="21" customHeight="1" x14ac:dyDescent="0.2">
      <c r="B10" s="223">
        <v>1</v>
      </c>
      <c r="C10" s="223" t="s">
        <v>291</v>
      </c>
      <c r="D10" s="224">
        <v>360</v>
      </c>
    </row>
    <row r="11" spans="2:4" ht="21" customHeight="1" x14ac:dyDescent="0.2">
      <c r="B11" s="225">
        <v>2</v>
      </c>
      <c r="C11" s="225" t="s">
        <v>292</v>
      </c>
      <c r="D11" s="226">
        <v>0</v>
      </c>
    </row>
    <row r="12" spans="2:4" ht="21" customHeight="1" x14ac:dyDescent="0.2">
      <c r="B12" s="225">
        <v>3</v>
      </c>
      <c r="C12" s="225" t="s">
        <v>293</v>
      </c>
      <c r="D12" s="226">
        <v>90</v>
      </c>
    </row>
    <row r="13" spans="2:4" ht="21" customHeight="1" x14ac:dyDescent="0.2">
      <c r="B13" s="225">
        <v>4</v>
      </c>
      <c r="C13" s="225" t="s">
        <v>294</v>
      </c>
      <c r="D13" s="226">
        <v>90</v>
      </c>
    </row>
    <row r="14" spans="2:4" ht="21" customHeight="1" x14ac:dyDescent="0.2">
      <c r="B14" s="225">
        <v>5</v>
      </c>
      <c r="C14" s="225" t="s">
        <v>295</v>
      </c>
      <c r="D14" s="226">
        <v>90</v>
      </c>
    </row>
    <row r="15" spans="2:4" ht="21" customHeight="1" x14ac:dyDescent="0.2">
      <c r="B15" s="225">
        <v>6</v>
      </c>
      <c r="C15" s="225" t="s">
        <v>296</v>
      </c>
      <c r="D15" s="226">
        <v>90</v>
      </c>
    </row>
    <row r="16" spans="2:4" ht="21" customHeight="1" x14ac:dyDescent="0.2">
      <c r="B16" s="225">
        <v>7</v>
      </c>
      <c r="C16" s="225" t="s">
        <v>297</v>
      </c>
      <c r="D16" s="226">
        <v>0</v>
      </c>
    </row>
    <row r="17" spans="2:4" ht="21" customHeight="1" x14ac:dyDescent="0.2">
      <c r="B17" s="225">
        <v>8</v>
      </c>
      <c r="C17" s="225" t="s">
        <v>298</v>
      </c>
      <c r="D17" s="226">
        <v>133</v>
      </c>
    </row>
    <row r="18" spans="2:4" ht="21" customHeight="1" x14ac:dyDescent="0.2">
      <c r="B18" s="225">
        <v>9</v>
      </c>
      <c r="C18" s="225" t="s">
        <v>299</v>
      </c>
      <c r="D18" s="226">
        <v>90</v>
      </c>
    </row>
    <row r="19" spans="2:4" ht="21" customHeight="1" x14ac:dyDescent="0.2">
      <c r="B19" s="225">
        <v>10</v>
      </c>
      <c r="C19" s="225" t="s">
        <v>300</v>
      </c>
      <c r="D19" s="226">
        <v>90</v>
      </c>
    </row>
    <row r="20" spans="2:4" ht="21" customHeight="1" x14ac:dyDescent="0.2">
      <c r="B20" s="225">
        <v>11</v>
      </c>
      <c r="C20" s="225" t="s">
        <v>301</v>
      </c>
      <c r="D20" s="226">
        <v>90</v>
      </c>
    </row>
    <row r="21" spans="2:4" ht="21" customHeight="1" x14ac:dyDescent="0.2">
      <c r="B21" s="225">
        <v>12</v>
      </c>
      <c r="C21" s="225" t="s">
        <v>302</v>
      </c>
      <c r="D21" s="226">
        <v>150</v>
      </c>
    </row>
    <row r="22" spans="2:4" ht="21" customHeight="1" x14ac:dyDescent="0.2">
      <c r="B22" s="225">
        <v>13</v>
      </c>
      <c r="C22" s="225" t="s">
        <v>303</v>
      </c>
      <c r="D22" s="226">
        <v>150</v>
      </c>
    </row>
    <row r="23" spans="2:4" ht="21" customHeight="1" x14ac:dyDescent="0.2">
      <c r="B23" s="225">
        <v>14</v>
      </c>
      <c r="C23" s="225" t="s">
        <v>304</v>
      </c>
      <c r="D23" s="226">
        <v>0</v>
      </c>
    </row>
    <row r="24" spans="2:4" ht="21" customHeight="1" thickBot="1" x14ac:dyDescent="0.25">
      <c r="B24" s="227">
        <v>15</v>
      </c>
      <c r="C24" s="227" t="s">
        <v>305</v>
      </c>
      <c r="D24" s="228">
        <v>90</v>
      </c>
    </row>
    <row r="25" spans="2:4" ht="21" customHeight="1" thickBot="1" x14ac:dyDescent="0.25">
      <c r="B25" s="220"/>
      <c r="C25" s="221" t="s">
        <v>306</v>
      </c>
      <c r="D25" s="222">
        <f>SUM(D10:D24)</f>
        <v>1513</v>
      </c>
    </row>
  </sheetData>
  <mergeCells count="6">
    <mergeCell ref="B7:D7"/>
    <mergeCell ref="B2:D2"/>
    <mergeCell ref="B3:D3"/>
    <mergeCell ref="B4:D4"/>
    <mergeCell ref="B5:D5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пр№1</vt:lpstr>
      <vt:lpstr>пр№2</vt:lpstr>
      <vt:lpstr>пр№7</vt:lpstr>
      <vt:lpstr>пр№9</vt:lpstr>
      <vt:lpstr>ПР№16</vt:lpstr>
      <vt:lpstr>ПР№18</vt:lpstr>
      <vt:lpstr>ПР№22</vt:lpstr>
      <vt:lpstr>ПР№24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Zayka</cp:lastModifiedBy>
  <cp:lastPrinted>2023-03-29T13:30:46Z</cp:lastPrinted>
  <dcterms:created xsi:type="dcterms:W3CDTF">2016-12-16T07:53:17Z</dcterms:created>
  <dcterms:modified xsi:type="dcterms:W3CDTF">2023-03-29T13:30:49Z</dcterms:modified>
</cp:coreProperties>
</file>