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server\документы\23 документы 2024\2. СОБРАНИЕ ДЕПУТАТОВ\СЕССИИ\6. сессия 21.11.2024 г\вопросы\18-11-2024_08-25-19\"/>
    </mc:Choice>
  </mc:AlternateContent>
  <xr:revisionPtr revIDLastSave="0" documentId="13_ncr:1_{5007EA8A-F066-4466-83C1-F2BB96C86A62}" xr6:coauthVersionLast="45" xr6:coauthVersionMax="45" xr10:uidLastSave="{00000000-0000-0000-0000-000000000000}"/>
  <bookViews>
    <workbookView xWindow="-120" yWindow="-120" windowWidth="29040" windowHeight="15720" activeTab="2" xr2:uid="{00000000-000D-0000-FFFF-FFFF00000000}"/>
  </bookViews>
  <sheets>
    <sheet name="пр№1" sheetId="16" r:id="rId1"/>
    <sheet name="пр№2" sheetId="1" r:id="rId2"/>
    <sheet name="пр№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13" i="1" l="1"/>
  <c r="H1004" i="1"/>
  <c r="H792" i="1"/>
  <c r="H968" i="1"/>
  <c r="H967" i="1"/>
  <c r="H862" i="1"/>
  <c r="H861" i="1"/>
  <c r="H745" i="1"/>
  <c r="H744" i="1"/>
  <c r="H696" i="1"/>
  <c r="H695" i="1"/>
  <c r="H570" i="1"/>
  <c r="H569" i="1"/>
  <c r="H543" i="1"/>
  <c r="H542" i="1"/>
  <c r="H513" i="1"/>
  <c r="H514" i="1"/>
  <c r="H901" i="1"/>
  <c r="H419" i="1"/>
  <c r="H384" i="1"/>
  <c r="H279" i="1"/>
  <c r="H66" i="1"/>
  <c r="H41" i="1"/>
  <c r="G57" i="4"/>
  <c r="G180" i="4"/>
  <c r="G93" i="4"/>
  <c r="G15" i="4" l="1"/>
  <c r="G16" i="4"/>
  <c r="G17" i="4"/>
  <c r="G18" i="4"/>
  <c r="D32" i="16" l="1"/>
  <c r="G114" i="4" l="1"/>
  <c r="D21" i="16" l="1"/>
  <c r="D34" i="16" l="1"/>
  <c r="H60" i="1" l="1"/>
  <c r="H108" i="1"/>
  <c r="H107" i="1" s="1"/>
  <c r="G188" i="4" l="1"/>
  <c r="G184" i="4"/>
  <c r="G183" i="4"/>
  <c r="G239" i="4" l="1"/>
  <c r="G240" i="4"/>
  <c r="G241" i="4"/>
  <c r="G154" i="4" l="1"/>
  <c r="G155" i="4"/>
  <c r="H707" i="1" l="1"/>
  <c r="H986" i="1" l="1"/>
  <c r="H964" i="1"/>
  <c r="H941" i="1"/>
  <c r="H921" i="1"/>
  <c r="H881" i="1"/>
  <c r="H858" i="1"/>
  <c r="H816" i="1"/>
  <c r="H787" i="1"/>
  <c r="H764" i="1"/>
  <c r="H741" i="1"/>
  <c r="H718" i="1"/>
  <c r="H692" i="1"/>
  <c r="H669" i="1"/>
  <c r="H650" i="1"/>
  <c r="H629" i="1"/>
  <c r="H610" i="1"/>
  <c r="H591" i="1"/>
  <c r="H566" i="1"/>
  <c r="H539" i="1" l="1"/>
  <c r="H510" i="1"/>
  <c r="H217" i="1" l="1"/>
  <c r="H252" i="1"/>
  <c r="H464" i="1"/>
  <c r="H196" i="1"/>
  <c r="H158" i="1"/>
  <c r="G148" i="4" l="1"/>
  <c r="G151" i="4"/>
  <c r="H989" i="1" l="1"/>
  <c r="H1023" i="1"/>
  <c r="G245" i="4" l="1"/>
  <c r="G244" i="4" s="1"/>
  <c r="G246" i="4"/>
  <c r="H795" i="1"/>
  <c r="H796" i="1"/>
  <c r="H791" i="1" l="1"/>
  <c r="H790" i="1"/>
  <c r="H959" i="1"/>
  <c r="H851" i="1"/>
  <c r="H782" i="1"/>
  <c r="H736" i="1"/>
  <c r="H687" i="1"/>
  <c r="H561" i="1"/>
  <c r="H532" i="1"/>
  <c r="H503" i="1"/>
  <c r="H100" i="1"/>
  <c r="H96" i="1" s="1"/>
  <c r="H90" i="1"/>
  <c r="H26" i="1"/>
  <c r="G229" i="4" l="1"/>
  <c r="G225" i="4" s="1"/>
  <c r="G140" i="4" l="1"/>
  <c r="G137" i="4"/>
  <c r="G88" i="4"/>
  <c r="G31" i="4"/>
  <c r="G30" i="4" s="1"/>
  <c r="H436" i="1" l="1"/>
  <c r="H401" i="1"/>
  <c r="H366" i="1"/>
  <c r="H348" i="1"/>
  <c r="H330" i="1"/>
  <c r="H312" i="1"/>
  <c r="H294" i="1"/>
  <c r="H261" i="1"/>
  <c r="H242" i="1"/>
  <c r="H226" i="1"/>
  <c r="H213" i="1"/>
  <c r="H192" i="1"/>
  <c r="H147" i="1"/>
  <c r="H167" i="1"/>
  <c r="H184" i="1"/>
  <c r="H183" i="1" l="1"/>
  <c r="G210" i="4"/>
  <c r="G172" i="4"/>
  <c r="G171" i="4" s="1"/>
  <c r="G125" i="4"/>
  <c r="G124" i="4"/>
  <c r="G123" i="4"/>
  <c r="G108" i="4"/>
  <c r="G109" i="4"/>
  <c r="G82" i="4"/>
  <c r="G49" i="4"/>
  <c r="G42" i="4"/>
  <c r="G43" i="4"/>
  <c r="G23" i="4"/>
  <c r="H981" i="1"/>
  <c r="H956" i="1"/>
  <c r="H936" i="1"/>
  <c r="H916" i="1"/>
  <c r="H896" i="1"/>
  <c r="H876" i="1"/>
  <c r="H848" i="1"/>
  <c r="H831" i="1"/>
  <c r="H811" i="1"/>
  <c r="H779" i="1"/>
  <c r="H759" i="1"/>
  <c r="H733" i="1"/>
  <c r="H711" i="1"/>
  <c r="H684" i="1"/>
  <c r="H664" i="1"/>
  <c r="H643" i="1"/>
  <c r="H624" i="1"/>
  <c r="H605" i="1"/>
  <c r="H584" i="1"/>
  <c r="H558" i="1"/>
  <c r="H529" i="1"/>
  <c r="H500" i="1"/>
  <c r="H79" i="1" l="1"/>
  <c r="H59" i="1" l="1"/>
  <c r="G130" i="4" l="1"/>
  <c r="G100" i="4"/>
  <c r="H995" i="1"/>
  <c r="G122" i="4" l="1"/>
  <c r="H972" i="1"/>
  <c r="H945" i="1"/>
  <c r="H925" i="1"/>
  <c r="H905" i="1"/>
  <c r="H885" i="1"/>
  <c r="H866" i="1"/>
  <c r="H837" i="1"/>
  <c r="H820" i="1"/>
  <c r="H801" i="1"/>
  <c r="H768" i="1"/>
  <c r="H749" i="1"/>
  <c r="H722" i="1"/>
  <c r="H700" i="1"/>
  <c r="H699" i="1" s="1"/>
  <c r="H673" i="1" l="1"/>
  <c r="H654" i="1"/>
  <c r="H633" i="1"/>
  <c r="H614" i="1"/>
  <c r="H595" i="1"/>
  <c r="H547" i="1"/>
  <c r="H72" i="1" l="1"/>
  <c r="G219" i="4" l="1"/>
  <c r="G218" i="4"/>
  <c r="G217" i="4"/>
  <c r="G211" i="4"/>
  <c r="G198" i="4"/>
  <c r="G193" i="4" s="1"/>
  <c r="G173" i="4"/>
  <c r="G147" i="4"/>
  <c r="G126" i="4"/>
  <c r="G110" i="4"/>
  <c r="G107" i="4" s="1"/>
  <c r="G81" i="4"/>
  <c r="G83" i="4"/>
  <c r="G76" i="4"/>
  <c r="G75" i="4" s="1"/>
  <c r="G48" i="4"/>
  <c r="G41" i="4"/>
  <c r="G22" i="4"/>
  <c r="G106" i="4" l="1"/>
  <c r="G21" i="4"/>
  <c r="G40" i="4"/>
  <c r="G14" i="4" l="1"/>
  <c r="G265" i="4" s="1"/>
  <c r="G267" i="4" l="1"/>
  <c r="H479" i="1"/>
  <c r="H473" i="1"/>
  <c r="H472" i="1" l="1"/>
  <c r="H471" i="1" s="1"/>
  <c r="H996" i="1" l="1"/>
  <c r="H990" i="1"/>
  <c r="H1036" i="1"/>
  <c r="H1029" i="1"/>
  <c r="H977" i="1"/>
  <c r="H971" i="1" s="1"/>
  <c r="H952" i="1"/>
  <c r="H944" i="1" s="1"/>
  <c r="H932" i="1"/>
  <c r="H924" i="1" s="1"/>
  <c r="H912" i="1"/>
  <c r="H904" i="1" s="1"/>
  <c r="H892" i="1"/>
  <c r="H884" i="1" s="1"/>
  <c r="H872" i="1"/>
  <c r="H865" i="1" s="1"/>
  <c r="H844" i="1"/>
  <c r="H836" i="1" s="1"/>
  <c r="H827" i="1"/>
  <c r="H819" i="1" s="1"/>
  <c r="H807" i="1"/>
  <c r="H800" i="1" s="1"/>
  <c r="H775" i="1"/>
  <c r="H767" i="1" s="1"/>
  <c r="H755" i="1"/>
  <c r="H748" i="1" s="1"/>
  <c r="H729" i="1"/>
  <c r="H721" i="1" s="1"/>
  <c r="H680" i="1"/>
  <c r="H672" i="1" s="1"/>
  <c r="H660" i="1"/>
  <c r="H653" i="1" s="1"/>
  <c r="H639" i="1"/>
  <c r="H632" i="1" s="1"/>
  <c r="H620" i="1"/>
  <c r="H613" i="1" s="1"/>
  <c r="H601" i="1"/>
  <c r="H594" i="1" s="1"/>
  <c r="H580" i="1"/>
  <c r="H574" i="1"/>
  <c r="H554" i="1"/>
  <c r="H546" i="1" s="1"/>
  <c r="H525" i="1"/>
  <c r="H518" i="1"/>
  <c r="H517" i="1" s="1"/>
  <c r="H496" i="1"/>
  <c r="H489" i="1"/>
  <c r="H488" i="1" s="1"/>
  <c r="H460" i="1"/>
  <c r="H454" i="1"/>
  <c r="H444" i="1"/>
  <c r="H435" i="1" s="1"/>
  <c r="H426" i="1"/>
  <c r="H409" i="1"/>
  <c r="H400" i="1" s="1"/>
  <c r="H391" i="1"/>
  <c r="H374" i="1"/>
  <c r="H365" i="1" s="1"/>
  <c r="H356" i="1"/>
  <c r="H347" i="1" s="1"/>
  <c r="H338" i="1"/>
  <c r="H329" i="1" s="1"/>
  <c r="H320" i="1"/>
  <c r="H311" i="1" s="1"/>
  <c r="H302" i="1"/>
  <c r="H293" i="1" s="1"/>
  <c r="H284" i="1"/>
  <c r="H269" i="1"/>
  <c r="H260" i="1" s="1"/>
  <c r="H248" i="1"/>
  <c r="H232" i="1"/>
  <c r="H205" i="1"/>
  <c r="H204" i="1" s="1"/>
  <c r="H173" i="1"/>
  <c r="H153" i="1"/>
  <c r="H138" i="1"/>
  <c r="H137" i="1" s="1"/>
  <c r="H131" i="1"/>
  <c r="H130" i="1" s="1"/>
  <c r="H124" i="1"/>
  <c r="H36" i="1"/>
  <c r="H35" i="1" s="1"/>
  <c r="H19" i="1"/>
  <c r="H18" i="1" s="1"/>
  <c r="H15" i="1"/>
  <c r="H14" i="1" s="1"/>
  <c r="H13" i="1" l="1"/>
  <c r="H383" i="1"/>
  <c r="H382" i="1" s="1"/>
  <c r="H418" i="1"/>
  <c r="H417" i="1" s="1"/>
  <c r="H573" i="1"/>
  <c r="H1028" i="1"/>
  <c r="H89" i="1"/>
  <c r="H78" i="1" s="1"/>
  <c r="H182" i="1"/>
  <c r="H166" i="1"/>
  <c r="H165" i="1" s="1"/>
  <c r="H203" i="1"/>
  <c r="H225" i="1"/>
  <c r="H224" i="1" s="1"/>
  <c r="H146" i="1"/>
  <c r="H145" i="1" s="1"/>
  <c r="H1003" i="1"/>
  <c r="H241" i="1"/>
  <c r="H240" i="1" s="1"/>
  <c r="H259" i="1"/>
  <c r="H278" i="1"/>
  <c r="H277" i="1" s="1"/>
  <c r="H292" i="1"/>
  <c r="H310" i="1"/>
  <c r="H328" i="1"/>
  <c r="H346" i="1"/>
  <c r="H364" i="1"/>
  <c r="H399" i="1"/>
  <c r="H434" i="1"/>
  <c r="H453" i="1"/>
  <c r="H452" i="1" s="1"/>
  <c r="H136" i="1"/>
  <c r="H12" i="1" l="1"/>
  <c r="H144" i="1"/>
  <c r="H487" i="1"/>
  <c r="H143" i="1" l="1"/>
  <c r="H1041" i="1" s="1"/>
</calcChain>
</file>

<file path=xl/sharedStrings.xml><?xml version="1.0" encoding="utf-8"?>
<sst xmlns="http://schemas.openxmlformats.org/spreadsheetml/2006/main" count="5672" uniqueCount="477">
  <si>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</si>
  <si>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</si>
  <si>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</si>
  <si>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</si>
  <si>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</si>
  <si>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</si>
  <si>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</si>
  <si>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</si>
  <si>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</si>
  <si>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</si>
  <si>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</si>
  <si>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</si>
  <si>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</si>
  <si>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</si>
  <si>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</si>
  <si>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</si>
  <si>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</si>
  <si>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</si>
  <si>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</si>
  <si>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</si>
  <si>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</si>
  <si>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</si>
  <si>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</si>
  <si>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</si>
  <si>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</si>
  <si>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</si>
  <si>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</si>
  <si>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</si>
  <si>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</si>
  <si>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</si>
  <si>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</si>
  <si>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</si>
  <si>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</si>
  <si>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</si>
  <si>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</si>
  <si>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</si>
  <si>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</si>
  <si>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</si>
  <si>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</si>
  <si>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</si>
  <si>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</si>
  <si>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</si>
  <si>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</si>
  <si>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</si>
  <si>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</si>
  <si>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</si>
  <si>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</si>
  <si>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</si>
  <si>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</si>
  <si>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</si>
  <si>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</si>
  <si>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</si>
  <si>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</si>
  <si>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</si>
  <si>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</si>
  <si>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</si>
  <si>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</si>
  <si>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</si>
  <si>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</si>
  <si>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</si>
  <si>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</si>
  <si>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</si>
  <si>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</si>
  <si>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</si>
  <si>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</si>
  <si>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</si>
  <si>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</si>
  <si>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</si>
  <si>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</si>
  <si>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</si>
  <si>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</si>
  <si>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</si>
  <si>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</si>
  <si>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</si>
  <si>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</si>
  <si>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</si>
  <si>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</si>
  <si>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</si>
  <si>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</si>
  <si>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</si>
  <si>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</si>
  <si>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</si>
  <si>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</si>
  <si>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</si>
  <si>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</si>
  <si>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</si>
  <si>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</si>
  <si>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</si>
  <si>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</si>
  <si>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</si>
  <si>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</si>
  <si>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</si>
  <si>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</si>
  <si>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</si>
  <si>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</si>
  <si>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</si>
  <si>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</si>
  <si>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</si>
  <si>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</si>
  <si>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</si>
  <si>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</si>
  <si>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</si>
  <si>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</si>
  <si>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</si>
  <si>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</si>
  <si>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</si>
  <si>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</si>
  <si>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</si>
  <si>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</si>
  <si>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</si>
  <si>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</si>
  <si>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</si>
  <si>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</si>
  <si>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</si>
  <si>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</si>
  <si>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</si>
  <si>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</si>
  <si>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</si>
  <si>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</si>
  <si>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</si>
  <si>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</si>
  <si>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</si>
  <si>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</si>
  <si>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</si>
  <si>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</si>
  <si>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</si>
  <si>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</si>
  <si>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</si>
  <si>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</si>
  <si>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</si>
  <si>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</si>
  <si>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</si>
  <si>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</si>
  <si>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</si>
  <si>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</si>
  <si>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</si>
  <si>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</si>
  <si>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</si>
  <si>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</si>
  <si>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</si>
  <si>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</si>
  <si>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</si>
  <si>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</si>
  <si>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</si>
  <si>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</si>
  <si>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</si>
  <si>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</si>
  <si>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</si>
  <si>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</si>
  <si>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</si>
  <si>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</si>
  <si>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</si>
  <si>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</si>
  <si>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</si>
  <si>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</si>
  <si>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</si>
  <si>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</si>
  <si>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</si>
  <si>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</si>
  <si>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</si>
  <si>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</si>
  <si>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</si>
  <si>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</si>
  <si>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</si>
  <si>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</si>
  <si>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</si>
  <si>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</si>
  <si>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</si>
  <si>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</si>
  <si>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</si>
  <si>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</si>
  <si>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</si>
  <si>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</si>
  <si>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</si>
  <si>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</si>
  <si>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</si>
  <si>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</si>
  <si>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</si>
  <si>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</si>
  <si>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</si>
  <si>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</si>
  <si>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</si>
  <si>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</si>
  <si>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</si>
  <si>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</si>
  <si>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</si>
  <si>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</si>
  <si>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</si>
  <si>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</si>
  <si>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</si>
  <si>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</si>
  <si>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</si>
  <si>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</si>
  <si>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</si>
  <si>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</si>
  <si>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</si>
  <si>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</si>
  <si>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</si>
  <si>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</si>
  <si>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</si>
  <si>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</si>
  <si>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</si>
  <si>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</si>
  <si>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</si>
  <si>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</si>
  <si>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</si>
  <si>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</si>
  <si>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</si>
  <si>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</si>
  <si>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</si>
  <si>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</si>
  <si>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</si>
  <si>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выполнения функций казенных учреждений дошкольного образования</t>
  </si>
  <si>
    <t>Подпрограмма «Развитие общего образования детей»</t>
  </si>
  <si>
    <t>Основное мероприятие «Развитие образования в общеобразовательных учреждениях»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</si>
  <si>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</si>
  <si>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</si>
  <si>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</si>
  <si>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</si>
  <si>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</si>
  <si>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</si>
  <si>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Отдел образования</t>
  </si>
  <si>
    <t>19 2 11 10590</t>
  </si>
  <si>
    <t>Финансовое обеспечение выполнения функций учреждений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</si>
  <si>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</si>
  <si>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</si>
  <si>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</si>
  <si>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</si>
  <si>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</si>
  <si>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</si>
  <si>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</si>
  <si>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</si>
  <si>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</si>
  <si>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</si>
  <si>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</si>
  <si>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</si>
  <si>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</si>
  <si>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</si>
  <si>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</si>
  <si>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</si>
  <si>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</si>
  <si>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</si>
  <si>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(тыс. рублей)</t>
  </si>
  <si>
    <t>Резервный фонд</t>
  </si>
  <si>
    <t>Дорожное хозяйство</t>
  </si>
  <si>
    <t>Межбюджетные трансферты</t>
  </si>
  <si>
    <t>НАЦИОНАЛЬНАЯ ОБОРОНА</t>
  </si>
  <si>
    <t>Мобилизационная и вневойсковая подготовка</t>
  </si>
  <si>
    <t>Благоустройство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</si>
  <si>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</si>
  <si>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</si>
  <si>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</si>
  <si>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</si>
  <si>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</si>
  <si>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</si>
  <si>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</si>
  <si>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</si>
  <si>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</si>
  <si>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</si>
  <si>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</si>
  <si>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</si>
  <si>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</si>
  <si>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</si>
  <si>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</si>
  <si>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</si>
  <si>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</si>
  <si>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МКОУ "СОШ №1"</t>
  </si>
  <si>
    <t>МКОУ "СОШ №2"</t>
  </si>
  <si>
    <t>На прочие мероприятия администрации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</si>
  <si>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</si>
  <si>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</si>
  <si>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</si>
  <si>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</si>
  <si>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Государственная программа МР "Сергокалинский район" о противодействии коррупции в МР "Сергокалинский район" на 2020 год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</si>
  <si>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</si>
  <si>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</si>
  <si>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</si>
  <si>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</si>
  <si>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9 98 00 40002</t>
  </si>
  <si>
    <t>119</t>
  </si>
  <si>
    <t xml:space="preserve">25 2 02 00190 </t>
  </si>
  <si>
    <t>МБУ "ЦБ"</t>
  </si>
  <si>
    <t>109</t>
  </si>
  <si>
    <t>Бесплатное двухразовое питание обучающихся с ОВЗ, в том числе детей инвалидов</t>
  </si>
  <si>
    <t>321</t>
  </si>
  <si>
    <t>247</t>
  </si>
  <si>
    <t xml:space="preserve">МЕЖБЮДЖЕТНЫЕ ТРАНСФЕРТЫ </t>
  </si>
  <si>
    <t>Дотации на выравнивание бюджетной обеспеченности</t>
  </si>
  <si>
    <t>Закупка энергетических ресурсов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</si>
  <si>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</si>
  <si>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</si>
  <si>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</si>
  <si>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t>Cубсидии на ремонт и содержание автомобильных дорог</t>
  </si>
  <si>
    <t>На обеспечение деятельности советников директора по воспитанию и взаимодействию с ДОО</t>
  </si>
  <si>
    <t>Единовременные  пособие гражданам, усыновившим взявшим под опеку в приемную семью ребенка из числа детей сирот</t>
  </si>
  <si>
    <t>Модернизация библиотек в части комплектования книжного фонда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</si>
  <si>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</si>
  <si>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Бюджетные инвестиции в объекты капитального строительства муниципальной собственности</t>
  </si>
  <si>
    <t>20 2 09 R4670</t>
  </si>
  <si>
    <t>На обеспечение и укрепление материально-технической базы Дома культуры</t>
  </si>
  <si>
    <t>Модернизация школьных систем образования</t>
  </si>
  <si>
    <t>19202R7500</t>
  </si>
  <si>
    <t>Спорт высших достижений</t>
  </si>
  <si>
    <t>19202И2590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</si>
  <si>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2024 год</t>
  </si>
  <si>
    <t>расходов местного бюджета по ведомственной  классификации расходов районного бюджета Сергокалинского района на 2024 год</t>
  </si>
  <si>
    <t>Дополнительное образование при школах</t>
  </si>
  <si>
    <t>Дополнительное образование при дошкольных учреждениях</t>
  </si>
  <si>
    <t>Дополнительное образование детей</t>
  </si>
  <si>
    <t>7476</t>
  </si>
  <si>
    <t>2258</t>
  </si>
  <si>
    <t>187</t>
  </si>
  <si>
    <t>4632</t>
  </si>
  <si>
    <t>1399</t>
  </si>
  <si>
    <t>75</t>
  </si>
  <si>
    <t>2583</t>
  </si>
  <si>
    <t>780,1</t>
  </si>
  <si>
    <t>1767</t>
  </si>
  <si>
    <t>533,6</t>
  </si>
  <si>
    <t>84</t>
  </si>
  <si>
    <t>25,4</t>
  </si>
  <si>
    <t>540</t>
  </si>
  <si>
    <t xml:space="preserve">Субсидии на выполнение муниципального задания </t>
  </si>
  <si>
    <t>14 4 01 20000</t>
  </si>
  <si>
    <t>15 4 03 20762</t>
  </si>
  <si>
    <t>15 4 05 20760</t>
  </si>
  <si>
    <t>46 1 F2 55550</t>
  </si>
  <si>
    <t>26 4 01 51180</t>
  </si>
  <si>
    <t>19 4</t>
  </si>
  <si>
    <t>19 4 01 2201Г</t>
  </si>
  <si>
    <t>19 4 01 00591</t>
  </si>
  <si>
    <t>19 4 02</t>
  </si>
  <si>
    <t>19 4 02 2202Г</t>
  </si>
  <si>
    <t>19 4 02 00592</t>
  </si>
  <si>
    <t>19 4 02 8185И</t>
  </si>
  <si>
    <t>19 4 02 R3030</t>
  </si>
  <si>
    <t>19 1 ЕВ 51790</t>
  </si>
  <si>
    <t>19 1 EB 51790</t>
  </si>
  <si>
    <t>19 4 02 R3040</t>
  </si>
  <si>
    <t>19 2 01 R7500</t>
  </si>
  <si>
    <t>19 4 03 00593</t>
  </si>
  <si>
    <t>19 4 03 00П93</t>
  </si>
  <si>
    <t>33 4 03</t>
  </si>
  <si>
    <t>Молодежная политика</t>
  </si>
  <si>
    <t>Муниципальная программа "Реализация молодежной политики"</t>
  </si>
  <si>
    <t>Комплекс процессных мероприятий в реализации муниципальной программы "Реализация молодежной политики"</t>
  </si>
  <si>
    <t>33 4 03 00590</t>
  </si>
  <si>
    <t>19 4 07</t>
  </si>
  <si>
    <t>19 4 07 2209Л</t>
  </si>
  <si>
    <t>Организация проведения детской оздоровительной кампании</t>
  </si>
  <si>
    <t>Комплекс процессных мероприятий "Организация отдыха и оздоровления детей, подростков и молодежи"</t>
  </si>
  <si>
    <t>Другие вопросы в области социальной политики</t>
  </si>
  <si>
    <t>22 4 02</t>
  </si>
  <si>
    <t>22 4 02 77740</t>
  </si>
  <si>
    <t>Комплекс процессных мероприятий «Совершенствование социальной поддержки семьи и детей»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</si>
  <si>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</si>
  <si>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20 2 05 4812R</t>
  </si>
  <si>
    <t>22 4 01 28960</t>
  </si>
  <si>
    <t>22 4 02 81520</t>
  </si>
  <si>
    <t xml:space="preserve">22 4 02 81520 </t>
  </si>
  <si>
    <t>22 4 02 81530</t>
  </si>
  <si>
    <t>16 2 03</t>
  </si>
  <si>
    <t>16 2 03 R0820</t>
  </si>
  <si>
    <t>Региональный проект «Поэтапная ликвидация накопившейся задолженности по обеспечению жилыми помещениями детей-сирот и детей, оставшихся без попечения родителей, на территории РД на период до 2030 года»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</si>
  <si>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республиканского бюджета РД</t>
  </si>
  <si>
    <t>19 4 09 77720</t>
  </si>
  <si>
    <t>20 2 04 R5194</t>
  </si>
  <si>
    <t>22 4 02 71540</t>
  </si>
  <si>
    <t>24 4 02 00590</t>
  </si>
  <si>
    <t>24 4 01 20000</t>
  </si>
  <si>
    <t>25 4 02 00590</t>
  </si>
  <si>
    <t>26 4 03</t>
  </si>
  <si>
    <t>26 4 03 27880</t>
  </si>
  <si>
    <t xml:space="preserve">Комплекс процессных мероприятий "Управление муниципальным долгом </t>
  </si>
  <si>
    <t xml:space="preserve">Обеспечение своевременных расчетов по обслуживанию муниципального долга </t>
  </si>
  <si>
    <t>26 4 02 60020</t>
  </si>
  <si>
    <t>Осуществление переданных государственных полномочий Республики Дагестан по образованию и осуществлению деятельности комиссий по делам несовершеннолетних и защите их прав</t>
  </si>
  <si>
    <t>Осуществление первичного воинского учета на территориях, где отсутствуют военные комиссариаты</t>
  </si>
  <si>
    <t>Финансовое обеспечение выполнения мероприятий на поддержку дорожной деятельности муниципальных образований за счет средств республиканского бюджета</t>
  </si>
  <si>
    <t>15 4 05</t>
  </si>
  <si>
    <t>Комплекс процессных мероприятий "Субсидии на поддержку дорожной деятельности муниципальных образований за счет средств республиканского бюджета"</t>
  </si>
  <si>
    <t>Финансовое обеспечение выполнения мероприятий по капитальному ремонту, ремонту и содержанию автомобильных дорог общего пользования регионального, межмуниципального и местного значения и искусственных сооружений на них</t>
  </si>
  <si>
    <t>461F255550</t>
  </si>
  <si>
    <t>1940300П93</t>
  </si>
  <si>
    <t>16203R0820</t>
  </si>
  <si>
    <t>1940100591</t>
  </si>
  <si>
    <t>194012201Г</t>
  </si>
  <si>
    <t>1940300593</t>
  </si>
  <si>
    <t>2240271540</t>
  </si>
  <si>
    <t>194028185И</t>
  </si>
  <si>
    <t>194022202Г</t>
  </si>
  <si>
    <t>20204R5194</t>
  </si>
  <si>
    <t>19402R3030</t>
  </si>
  <si>
    <t>191ЕВ51790</t>
  </si>
  <si>
    <t>191EB51790</t>
  </si>
  <si>
    <t>19402R3040</t>
  </si>
  <si>
    <t>19201R7500</t>
  </si>
  <si>
    <t>194072209Л</t>
  </si>
  <si>
    <t>Государственная программа Республики Дагестан "Развитие образования в Республике Дагестан"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</si>
  <si>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№2</t>
    </r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</si>
  <si>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</si>
  <si>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Бюджет</t>
  </si>
  <si>
    <t>МО «Сергокалинский район» по доходам на 2024 год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</si>
  <si>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</si>
  <si>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</si>
  <si>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</si>
  <si>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</si>
  <si>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</si>
  <si>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</si>
  <si>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</si>
  <si>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Патент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</si>
  <si>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</si>
  <si>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</si>
  <si>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</si>
  <si>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</si>
  <si>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</si>
  <si>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</si>
  <si>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</si>
  <si>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</si>
  <si>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</si>
  <si>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</si>
  <si>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</si>
  <si>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2 02 15001 05 0000 150</t>
  </si>
  <si>
    <t>Дотации бюджетам муниципальных районов на выравнивание бюджетной обеспеченности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</si>
  <si>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</si>
  <si>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</si>
  <si>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</si>
  <si>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</si>
  <si>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2 02 25519 05 0000 150</t>
  </si>
  <si>
    <t>Субсидии бюджетам муниципальных районов на поддержку отрасли культуры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</si>
  <si>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</si>
  <si>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</si>
  <si>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2 02 25750 05 0000 150</t>
  </si>
  <si>
    <t>Субсидии бюджетам муниципальных районов на реализацию мероприятий по модернизации школьных систем образования</t>
  </si>
  <si>
    <t>2 02 27227 05 0000 150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</si>
  <si>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</si>
  <si>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2 02 29999 05 0000 150</t>
  </si>
  <si>
    <t>Прочие субсидии бюджетам муниципальных районов</t>
  </si>
  <si>
    <t>2 02 30000 00 0000 150</t>
  </si>
  <si>
    <t>Субвенция</t>
  </si>
  <si>
    <t>ВСЕГО финансовая помощь</t>
  </si>
  <si>
    <t>2 02 40014 05 0000 150</t>
  </si>
  <si>
    <t>Средства передаваемые из бюджетов СП в бюджет муниципального района на выполнение переданных полномочий по культуре</t>
  </si>
  <si>
    <t>ВСЕГО ДОХОДОВ</t>
  </si>
  <si>
    <t xml:space="preserve">За счет Резервного фонда </t>
  </si>
  <si>
    <t>За сче Резервного Фонда</t>
  </si>
  <si>
    <t>243</t>
  </si>
  <si>
    <t>Закупка товаров, работ и услуг в целях капитального ремонта государственного (муниципального) имущества</t>
  </si>
  <si>
    <t>2 02 45050 05 0000 150</t>
  </si>
  <si>
    <t>Иные межбюджетные трансферты на обеспечение выплат ежемесячного вознаграждения советников директоров по воспитанию</t>
  </si>
  <si>
    <t>Развитие ГГС</t>
  </si>
  <si>
    <t>01 4 01 79130</t>
  </si>
  <si>
    <t>14 4 02 64600</t>
  </si>
  <si>
    <t>Комплексы процессных мероприятий</t>
  </si>
  <si>
    <t>14 4</t>
  </si>
  <si>
    <t>Комплекс процессных мероприятий "Обеспечение деятельности государственного органа и подведомственных государственных учреждений в сфере ветеринарии"</t>
  </si>
  <si>
    <t>14 4 02</t>
  </si>
  <si>
    <t>Осуществление муниципальных полномочий по организации проведения на территории района мероприятий по отлову и содержанию животных без владельцев</t>
  </si>
  <si>
    <t xml:space="preserve">04 </t>
  </si>
  <si>
    <t>99 8 00 40002</t>
  </si>
  <si>
    <t>Ежемесячное денежное вознаграждение советникам директоров по воспитанию</t>
  </si>
  <si>
    <t>19 4 02 50500</t>
  </si>
  <si>
    <t>20 1 А2 55191</t>
  </si>
  <si>
    <t>Государственная поддержка лучших сельских учреждений культуры</t>
  </si>
  <si>
    <t>Государственная поддержка лучших сельских работников культуры</t>
  </si>
  <si>
    <t>20 1 А2 55192</t>
  </si>
  <si>
    <t>Премии и Гранты</t>
  </si>
  <si>
    <t>0140179130</t>
  </si>
  <si>
    <t>2232,1</t>
  </si>
  <si>
    <t>7,6</t>
  </si>
  <si>
    <t>1065,5</t>
  </si>
  <si>
    <t>300</t>
  </si>
  <si>
    <t>3,7</t>
  </si>
  <si>
    <t>345</t>
  </si>
  <si>
    <t>181</t>
  </si>
  <si>
    <t>Ежемесячное денежное вознаграждение советникам</t>
  </si>
  <si>
    <t xml:space="preserve">№145 от 21.11.2024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</si>
</sst>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0"/>
    <numFmt numFmtId="166" formatCode="0.000"/>
    <numFmt numFmtId="167" formatCode="0.00000"/>
    <numFmt numFmtId="168" formatCode="#,##0.000"/>
    <numFmt numFmtId="169" formatCode="#,##0.00000"/>
    <numFmt numFmtId="170" formatCode="#,##0.0"/>
  </numFmts>
  <fonts count="20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rgb="FF000000"/>
      <name val="Arial Cyr"/>
    </font>
    <font>
      <i/>
      <sz val="12"/>
      <color rgb="FF000000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2"/>
      <color rgb="FF44444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9">
      <alignment horizontal="left" wrapText="1" indent="2"/>
    </xf>
  </cellStyleXfs>
  <cellXfs count="23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2" fontId="1" fillId="0" borderId="4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166" fontId="2" fillId="5" borderId="4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2" fillId="5" borderId="4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166" fontId="3" fillId="5" borderId="4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67" fontId="3" fillId="7" borderId="4" xfId="0" applyNumberFormat="1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5" borderId="4" xfId="0" applyNumberFormat="1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166" fontId="8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6" fontId="9" fillId="4" borderId="4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wrapText="1"/>
    </xf>
    <xf numFmtId="167" fontId="2" fillId="5" borderId="4" xfId="0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67" fontId="7" fillId="5" borderId="4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7" fontId="3" fillId="5" borderId="4" xfId="0" applyNumberFormat="1" applyFont="1" applyFill="1" applyBorder="1" applyAlignment="1">
      <alignment horizontal="center" vertical="center" wrapText="1"/>
    </xf>
    <xf numFmtId="167" fontId="9" fillId="4" borderId="4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4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2" fontId="2" fillId="8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9" fontId="2" fillId="8" borderId="4" xfId="0" applyNumberFormat="1" applyFont="1" applyFill="1" applyBorder="1" applyAlignment="1">
      <alignment horizontal="center" vertical="center" wrapText="1"/>
    </xf>
    <xf numFmtId="170" fontId="2" fillId="0" borderId="4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7" fontId="1" fillId="5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7" fontId="8" fillId="5" borderId="4" xfId="0" applyNumberFormat="1" applyFont="1" applyFill="1" applyBorder="1" applyAlignment="1">
      <alignment horizontal="center" vertical="center" wrapText="1"/>
    </xf>
    <xf numFmtId="167" fontId="11" fillId="0" borderId="4" xfId="0" applyNumberFormat="1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49" fontId="1" fillId="5" borderId="4" xfId="0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2" fillId="0" borderId="6" xfId="0" applyFont="1" applyBorder="1" applyAlignment="1">
      <alignment wrapText="1"/>
    </xf>
    <xf numFmtId="0" fontId="18" fillId="5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wrapText="1"/>
    </xf>
    <xf numFmtId="0" fontId="19" fillId="0" borderId="6" xfId="0" applyFont="1" applyBorder="1" applyAlignment="1">
      <alignment wrapText="1"/>
    </xf>
    <xf numFmtId="0" fontId="1" fillId="5" borderId="6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</cellXfs>
  <cellStyles count="2">
    <cellStyle name="xl103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46"/>
  <sheetViews>
    <sheetView topLeftCell="A25" workbookViewId="0">
      <selection activeCell="B11" sqref="B11"/>
    </sheetView>
  </sheetViews>
  <sheetFormatPr defaultRowHeight="12.75" x14ac:dyDescent="0.2"/>
  <cols>
    <col min="1" max="1" width="7.28515625" customWidth="1"/>
    <col min="2" max="2" width="33.85546875" customWidth="1"/>
    <col min="3" max="3" width="50.42578125" customWidth="1"/>
    <col min="4" max="4" width="17.140625" customWidth="1"/>
    <col min="7" max="7" width="12.42578125" customWidth="1"/>
  </cols>
  <sheetData>
    <row r="2" spans="1:5" ht="15.75" x14ac:dyDescent="0.25">
      <c r="A2" s="199"/>
      <c r="B2" s="200" t="s">
        <v>400</v>
      </c>
      <c r="C2" s="200"/>
      <c r="D2" s="200"/>
    </row>
    <row r="3" spans="1:5" ht="15.75" x14ac:dyDescent="0.25">
      <c r="A3" s="199"/>
      <c r="B3" s="182" t="s">
        <v>241</v>
      </c>
      <c r="C3" s="182"/>
      <c r="D3" s="182"/>
    </row>
    <row r="4" spans="1:5" ht="15.75" x14ac:dyDescent="0.25">
      <c r="A4" s="199"/>
      <c r="B4" s="182" t="s">
        <v>178</v>
      </c>
      <c r="C4" s="182"/>
      <c r="D4" s="182"/>
    </row>
    <row r="5" spans="1:5" ht="15.75" x14ac:dyDescent="0.25">
      <c r="A5" s="199"/>
      <c r="B5" s="182" t="s">
        <v>476</v>
      </c>
      <c r="C5" s="182"/>
      <c r="D5" s="182"/>
      <c r="E5" s="44"/>
    </row>
    <row r="6" spans="1:5" ht="15.75" x14ac:dyDescent="0.25">
      <c r="A6" s="199"/>
      <c r="B6" s="201"/>
      <c r="C6" s="199"/>
      <c r="D6" s="199"/>
      <c r="E6" s="44"/>
    </row>
    <row r="7" spans="1:5" ht="15.75" x14ac:dyDescent="0.25">
      <c r="A7" s="199"/>
      <c r="B7" s="202" t="s">
        <v>401</v>
      </c>
      <c r="C7" s="202"/>
      <c r="D7" s="202"/>
    </row>
    <row r="8" spans="1:5" ht="15.75" x14ac:dyDescent="0.25">
      <c r="A8" s="199"/>
      <c r="B8" s="202" t="s">
        <v>402</v>
      </c>
      <c r="C8" s="202"/>
      <c r="D8" s="202"/>
    </row>
    <row r="9" spans="1:5" ht="15.75" x14ac:dyDescent="0.25">
      <c r="A9" s="199"/>
      <c r="B9" s="203"/>
      <c r="C9" s="199"/>
      <c r="D9" s="199"/>
    </row>
    <row r="10" spans="1:5" ht="16.5" thickBot="1" x14ac:dyDescent="0.3">
      <c r="A10" s="199"/>
      <c r="B10" s="181" t="s">
        <v>242</v>
      </c>
      <c r="C10" s="181"/>
      <c r="D10" s="181"/>
    </row>
    <row r="11" spans="1:5" ht="48" thickBot="1" x14ac:dyDescent="0.3">
      <c r="A11" s="199"/>
      <c r="B11" s="204" t="s">
        <v>403</v>
      </c>
      <c r="C11" s="205" t="s">
        <v>404</v>
      </c>
      <c r="D11" s="205" t="s">
        <v>405</v>
      </c>
    </row>
    <row r="12" spans="1:5" ht="16.5" thickBot="1" x14ac:dyDescent="0.3">
      <c r="A12" s="199"/>
      <c r="B12" s="177">
        <v>1</v>
      </c>
      <c r="C12" s="2">
        <v>2</v>
      </c>
      <c r="D12" s="2">
        <v>3</v>
      </c>
    </row>
    <row r="13" spans="1:5" ht="16.5" thickBot="1" x14ac:dyDescent="0.3">
      <c r="A13" s="199"/>
      <c r="B13" s="177"/>
      <c r="C13" s="1" t="s">
        <v>406</v>
      </c>
      <c r="D13" s="2"/>
    </row>
    <row r="14" spans="1:5" ht="16.5" thickBot="1" x14ac:dyDescent="0.3">
      <c r="A14" s="199"/>
      <c r="B14" s="177" t="s">
        <v>407</v>
      </c>
      <c r="C14" s="2" t="s">
        <v>408</v>
      </c>
      <c r="D14" s="152">
        <v>76953</v>
      </c>
    </row>
    <row r="15" spans="1:5" ht="16.5" thickBot="1" x14ac:dyDescent="0.3">
      <c r="A15" s="199"/>
      <c r="B15" s="177" t="s">
        <v>409</v>
      </c>
      <c r="C15" s="2" t="s">
        <v>410</v>
      </c>
      <c r="D15" s="152">
        <v>200</v>
      </c>
    </row>
    <row r="16" spans="1:5" ht="16.5" thickBot="1" x14ac:dyDescent="0.3">
      <c r="A16" s="199"/>
      <c r="B16" s="177" t="s">
        <v>411</v>
      </c>
      <c r="C16" s="2" t="s">
        <v>412</v>
      </c>
      <c r="D16" s="152">
        <v>1260</v>
      </c>
    </row>
    <row r="17" spans="1:4" ht="16.5" thickBot="1" x14ac:dyDescent="0.3">
      <c r="A17" s="199"/>
      <c r="B17" s="177" t="s">
        <v>413</v>
      </c>
      <c r="C17" s="2" t="s">
        <v>414</v>
      </c>
      <c r="D17" s="152">
        <v>12100</v>
      </c>
    </row>
    <row r="18" spans="1:4" ht="16.5" thickBot="1" x14ac:dyDescent="0.3">
      <c r="A18" s="199"/>
      <c r="B18" s="177" t="s">
        <v>415</v>
      </c>
      <c r="C18" s="2" t="s">
        <v>416</v>
      </c>
      <c r="D18" s="152">
        <v>1241</v>
      </c>
    </row>
    <row r="19" spans="1:4" ht="16.5" thickBot="1" x14ac:dyDescent="0.3">
      <c r="A19" s="199"/>
      <c r="B19" s="177" t="s">
        <v>417</v>
      </c>
      <c r="C19" s="2" t="s">
        <v>418</v>
      </c>
      <c r="D19" s="152">
        <v>14332</v>
      </c>
    </row>
    <row r="20" spans="1:4" ht="16.5" thickBot="1" x14ac:dyDescent="0.3">
      <c r="A20" s="199"/>
      <c r="B20" s="177" t="s">
        <v>419</v>
      </c>
      <c r="C20" s="2" t="s">
        <v>420</v>
      </c>
      <c r="D20" s="152">
        <v>13467.9</v>
      </c>
    </row>
    <row r="21" spans="1:4" ht="16.5" thickBot="1" x14ac:dyDescent="0.3">
      <c r="A21" s="199"/>
      <c r="B21" s="153"/>
      <c r="C21" s="154" t="s">
        <v>421</v>
      </c>
      <c r="D21" s="155">
        <f>SUM(D14:D20)</f>
        <v>119553.9</v>
      </c>
    </row>
    <row r="22" spans="1:4" ht="32.25" thickBot="1" x14ac:dyDescent="0.3">
      <c r="A22" s="199"/>
      <c r="B22" s="206" t="s">
        <v>422</v>
      </c>
      <c r="C22" s="207" t="s">
        <v>423</v>
      </c>
      <c r="D22" s="156">
        <v>131867</v>
      </c>
    </row>
    <row r="23" spans="1:4" ht="95.25" thickBot="1" x14ac:dyDescent="0.3">
      <c r="A23" s="199"/>
      <c r="B23" s="206" t="s">
        <v>424</v>
      </c>
      <c r="C23" s="208" t="s">
        <v>425</v>
      </c>
      <c r="D23" s="157">
        <v>14322.941000000001</v>
      </c>
    </row>
    <row r="24" spans="1:4" ht="79.5" thickBot="1" x14ac:dyDescent="0.3">
      <c r="A24" s="199"/>
      <c r="B24" s="206" t="s">
        <v>426</v>
      </c>
      <c r="C24" s="128" t="s">
        <v>427</v>
      </c>
      <c r="D24" s="158">
        <v>21479.709309999998</v>
      </c>
    </row>
    <row r="25" spans="1:4" ht="32.25" thickBot="1" x14ac:dyDescent="0.3">
      <c r="A25" s="199"/>
      <c r="B25" s="206" t="s">
        <v>428</v>
      </c>
      <c r="C25" s="128" t="s">
        <v>429</v>
      </c>
      <c r="D25" s="158">
        <v>227.13426000000001</v>
      </c>
    </row>
    <row r="26" spans="1:4" ht="48" thickBot="1" x14ac:dyDescent="0.3">
      <c r="A26" s="199"/>
      <c r="B26" s="206" t="s">
        <v>430</v>
      </c>
      <c r="C26" s="128" t="s">
        <v>431</v>
      </c>
      <c r="D26" s="157">
        <v>5294.3</v>
      </c>
    </row>
    <row r="27" spans="1:4" ht="48" thickBot="1" x14ac:dyDescent="0.3">
      <c r="A27" s="199"/>
      <c r="B27" s="206" t="s">
        <v>432</v>
      </c>
      <c r="C27" s="128" t="s">
        <v>433</v>
      </c>
      <c r="D27" s="159">
        <v>134475.6</v>
      </c>
    </row>
    <row r="28" spans="1:4" ht="79.5" thickBot="1" x14ac:dyDescent="0.3">
      <c r="A28" s="199"/>
      <c r="B28" s="206" t="s">
        <v>434</v>
      </c>
      <c r="C28" s="128" t="s">
        <v>435</v>
      </c>
      <c r="D28" s="159">
        <v>11524.674000000001</v>
      </c>
    </row>
    <row r="29" spans="1:4" ht="32.25" thickBot="1" x14ac:dyDescent="0.3">
      <c r="A29" s="199"/>
      <c r="B29" s="206" t="s">
        <v>436</v>
      </c>
      <c r="C29" s="128" t="s">
        <v>437</v>
      </c>
      <c r="D29" s="159">
        <v>1323.08484</v>
      </c>
    </row>
    <row r="30" spans="1:4" ht="16.5" thickBot="1" x14ac:dyDescent="0.3">
      <c r="A30" s="199"/>
      <c r="B30" s="209" t="s">
        <v>438</v>
      </c>
      <c r="C30" s="2" t="s">
        <v>439</v>
      </c>
      <c r="D30" s="160">
        <v>595871.16399999999</v>
      </c>
    </row>
    <row r="31" spans="1:4" ht="63.75" thickBot="1" x14ac:dyDescent="0.3">
      <c r="A31" s="199"/>
      <c r="B31" s="206" t="s">
        <v>448</v>
      </c>
      <c r="C31" s="2" t="s">
        <v>449</v>
      </c>
      <c r="D31" s="163">
        <v>208.32</v>
      </c>
    </row>
    <row r="32" spans="1:4" ht="16.5" thickBot="1" x14ac:dyDescent="0.3">
      <c r="A32" s="199"/>
      <c r="B32" s="153"/>
      <c r="C32" s="154" t="s">
        <v>440</v>
      </c>
      <c r="D32" s="161">
        <f>SUM(D22:D31)</f>
        <v>916593.92740999989</v>
      </c>
    </row>
    <row r="33" spans="1:4" ht="63.75" thickBot="1" x14ac:dyDescent="0.3">
      <c r="A33" s="199"/>
      <c r="B33" s="177" t="s">
        <v>441</v>
      </c>
      <c r="C33" s="1" t="s">
        <v>442</v>
      </c>
      <c r="D33" s="162">
        <v>11520</v>
      </c>
    </row>
    <row r="34" spans="1:4" ht="16.5" thickBot="1" x14ac:dyDescent="0.3">
      <c r="A34" s="199"/>
      <c r="B34" s="153"/>
      <c r="C34" s="154" t="s">
        <v>443</v>
      </c>
      <c r="D34" s="161">
        <f>SUM(D21+D32+D33)</f>
        <v>1047667.8274099999</v>
      </c>
    </row>
    <row r="35" spans="1:4" ht="40.5" customHeight="1" x14ac:dyDescent="0.2"/>
    <row r="36" spans="1:4" ht="47.25" customHeight="1" x14ac:dyDescent="0.2"/>
    <row r="37" spans="1:4" ht="38.25" customHeight="1" x14ac:dyDescent="0.2"/>
    <row r="38" spans="1:4" ht="51.75" customHeight="1" x14ac:dyDescent="0.2"/>
    <row r="39" spans="1:4" ht="48.75" customHeight="1" x14ac:dyDescent="0.2"/>
    <row r="40" spans="1:4" ht="50.25" customHeight="1" x14ac:dyDescent="0.2"/>
    <row r="41" spans="1:4" ht="45.75" customHeight="1" x14ac:dyDescent="0.2"/>
    <row r="42" spans="1:4" ht="39.75" customHeight="1" x14ac:dyDescent="0.2"/>
    <row r="43" spans="1:4" ht="39" customHeight="1" x14ac:dyDescent="0.2"/>
    <row r="44" spans="1:4" ht="36" customHeight="1" x14ac:dyDescent="0.2"/>
    <row r="45" spans="1:4" ht="33.75" customHeight="1" x14ac:dyDescent="0.2"/>
    <row r="46" spans="1:4" ht="21.75" customHeight="1" x14ac:dyDescent="0.2"/>
  </sheetData>
  <mergeCells count="7">
    <mergeCell ref="B8:D8"/>
    <mergeCell ref="B2:D2"/>
    <mergeCell ref="B7:D7"/>
    <mergeCell ref="B10:D10"/>
    <mergeCell ref="B3:D3"/>
    <mergeCell ref="B4:D4"/>
    <mergeCell ref="B5:D5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41"/>
  <sheetViews>
    <sheetView topLeftCell="A1037" workbookViewId="0">
      <selection activeCell="B14" sqref="B14"/>
    </sheetView>
  </sheetViews>
  <sheetFormatPr defaultRowHeight="12.75" x14ac:dyDescent="0.2"/>
  <cols>
    <col min="1" max="1" width="7.5703125" customWidth="1"/>
    <col min="2" max="2" width="45.28515625" customWidth="1"/>
    <col min="5" max="5" width="5.7109375" customWidth="1"/>
    <col min="6" max="6" width="14.5703125" customWidth="1"/>
    <col min="8" max="8" width="15.85546875" customWidth="1"/>
    <col min="10" max="10" width="10.42578125" bestFit="1" customWidth="1"/>
  </cols>
  <sheetData>
    <row r="1" spans="2:8" ht="15.75" x14ac:dyDescent="0.2">
      <c r="B1" s="200" t="s">
        <v>399</v>
      </c>
      <c r="C1" s="200"/>
      <c r="D1" s="200"/>
      <c r="E1" s="200"/>
      <c r="F1" s="200"/>
      <c r="G1" s="200"/>
      <c r="H1" s="200"/>
    </row>
    <row r="2" spans="2:8" ht="15.75" x14ac:dyDescent="0.2">
      <c r="B2" s="182" t="s">
        <v>177</v>
      </c>
      <c r="C2" s="182"/>
      <c r="D2" s="182"/>
      <c r="E2" s="182"/>
      <c r="F2" s="182"/>
      <c r="G2" s="182"/>
      <c r="H2" s="182"/>
    </row>
    <row r="3" spans="2:8" ht="15.75" x14ac:dyDescent="0.2">
      <c r="B3" s="182" t="s">
        <v>178</v>
      </c>
      <c r="C3" s="182"/>
      <c r="D3" s="182"/>
      <c r="E3" s="182"/>
      <c r="F3" s="182"/>
      <c r="G3" s="182"/>
      <c r="H3" s="182"/>
    </row>
    <row r="4" spans="2:8" ht="15.75" x14ac:dyDescent="0.2">
      <c r="B4" s="182" t="s">
        <v>476</v>
      </c>
      <c r="C4" s="182"/>
      <c r="D4" s="182"/>
      <c r="E4" s="182"/>
      <c r="F4" s="182"/>
      <c r="G4" s="182"/>
      <c r="H4" s="182"/>
    </row>
    <row r="5" spans="2:8" ht="15.75" x14ac:dyDescent="0.2">
      <c r="B5" s="202" t="s">
        <v>179</v>
      </c>
      <c r="C5" s="202"/>
      <c r="D5" s="202"/>
      <c r="E5" s="202"/>
      <c r="F5" s="202"/>
      <c r="G5" s="202"/>
      <c r="H5" s="172"/>
    </row>
    <row r="6" spans="2:8" ht="37.5" customHeight="1" x14ac:dyDescent="0.2">
      <c r="B6" s="216" t="s">
        <v>305</v>
      </c>
      <c r="C6" s="216"/>
      <c r="D6" s="216"/>
      <c r="E6" s="216"/>
      <c r="F6" s="216"/>
      <c r="G6" s="216"/>
      <c r="H6" s="216"/>
    </row>
    <row r="7" spans="2:8" ht="15.75" x14ac:dyDescent="0.2">
      <c r="B7" s="172"/>
      <c r="C7" s="172"/>
      <c r="D7" s="172"/>
      <c r="E7" s="172"/>
      <c r="F7" s="172"/>
      <c r="G7" s="172"/>
      <c r="H7" s="172"/>
    </row>
    <row r="8" spans="2:8" ht="16.5" thickBot="1" x14ac:dyDescent="0.3">
      <c r="B8" s="199"/>
      <c r="C8" s="199"/>
      <c r="D8" s="199"/>
      <c r="E8" s="199"/>
      <c r="F8" s="199"/>
      <c r="G8" s="199"/>
      <c r="H8" s="217" t="s">
        <v>242</v>
      </c>
    </row>
    <row r="9" spans="2:8" x14ac:dyDescent="0.2">
      <c r="B9" s="183" t="s">
        <v>116</v>
      </c>
      <c r="C9" s="183" t="s">
        <v>0</v>
      </c>
      <c r="D9" s="183" t="s">
        <v>1</v>
      </c>
      <c r="E9" s="183" t="s">
        <v>2</v>
      </c>
      <c r="F9" s="183" t="s">
        <v>3</v>
      </c>
      <c r="G9" s="183" t="s">
        <v>4</v>
      </c>
      <c r="H9" s="183" t="s">
        <v>5</v>
      </c>
    </row>
    <row r="10" spans="2:8" ht="13.5" thickBot="1" x14ac:dyDescent="0.25">
      <c r="B10" s="185"/>
      <c r="C10" s="184"/>
      <c r="D10" s="184"/>
      <c r="E10" s="184"/>
      <c r="F10" s="184"/>
      <c r="G10" s="184"/>
      <c r="H10" s="184"/>
    </row>
    <row r="11" spans="2:8" ht="16.5" thickBot="1" x14ac:dyDescent="0.25">
      <c r="B11" s="174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8" ht="32.25" thickBot="1" x14ac:dyDescent="0.25">
      <c r="B12" s="63" t="s">
        <v>258</v>
      </c>
      <c r="C12" s="64" t="s">
        <v>114</v>
      </c>
      <c r="D12" s="166"/>
      <c r="E12" s="166"/>
      <c r="F12" s="166"/>
      <c r="G12" s="166"/>
      <c r="H12" s="132">
        <f>SUM(H13+H55+H59+H72+H78+H96+H112+H116+H119+H122+H94)</f>
        <v>153101.98921999999</v>
      </c>
    </row>
    <row r="13" spans="2:8" ht="32.25" thickBot="1" x14ac:dyDescent="0.25">
      <c r="B13" s="66" t="s">
        <v>6</v>
      </c>
      <c r="C13" s="64" t="s">
        <v>114</v>
      </c>
      <c r="D13" s="64" t="s">
        <v>74</v>
      </c>
      <c r="E13" s="210"/>
      <c r="F13" s="166"/>
      <c r="G13" s="166"/>
      <c r="H13" s="67">
        <f>SUM(H14+H18+H31+H35+H41)</f>
        <v>26096.301999999996</v>
      </c>
    </row>
    <row r="14" spans="2:8" ht="48" thickBot="1" x14ac:dyDescent="0.25">
      <c r="B14" s="68" t="s">
        <v>7</v>
      </c>
      <c r="C14" s="64" t="s">
        <v>114</v>
      </c>
      <c r="D14" s="64" t="s">
        <v>74</v>
      </c>
      <c r="E14" s="69" t="s">
        <v>115</v>
      </c>
      <c r="F14" s="211"/>
      <c r="G14" s="211"/>
      <c r="H14" s="70">
        <f>SUM(H15)</f>
        <v>1216</v>
      </c>
    </row>
    <row r="15" spans="2:8" ht="16.5" thickBot="1" x14ac:dyDescent="0.25">
      <c r="B15" s="68" t="s">
        <v>8</v>
      </c>
      <c r="C15" s="64" t="s">
        <v>114</v>
      </c>
      <c r="D15" s="64" t="s">
        <v>74</v>
      </c>
      <c r="E15" s="69" t="s">
        <v>115</v>
      </c>
      <c r="F15" s="70">
        <v>8820020000</v>
      </c>
      <c r="G15" s="70"/>
      <c r="H15" s="70">
        <f>SUM(H16:H17)</f>
        <v>1216</v>
      </c>
    </row>
    <row r="16" spans="2:8" ht="48" thickBot="1" x14ac:dyDescent="0.25">
      <c r="B16" s="179" t="s">
        <v>9</v>
      </c>
      <c r="C16" s="15" t="s">
        <v>114</v>
      </c>
      <c r="D16" s="15" t="s">
        <v>74</v>
      </c>
      <c r="E16" s="5" t="s">
        <v>115</v>
      </c>
      <c r="F16" s="2">
        <v>8820020000</v>
      </c>
      <c r="G16" s="2">
        <v>121</v>
      </c>
      <c r="H16" s="2">
        <v>934</v>
      </c>
    </row>
    <row r="17" spans="2:8" ht="63.75" thickBot="1" x14ac:dyDescent="0.25">
      <c r="B17" s="33" t="s">
        <v>10</v>
      </c>
      <c r="C17" s="15" t="s">
        <v>114</v>
      </c>
      <c r="D17" s="15" t="s">
        <v>74</v>
      </c>
      <c r="E17" s="5" t="s">
        <v>115</v>
      </c>
      <c r="F17" s="2">
        <v>8820020000</v>
      </c>
      <c r="G17" s="2">
        <v>129</v>
      </c>
      <c r="H17" s="2">
        <v>282</v>
      </c>
    </row>
    <row r="18" spans="2:8" ht="32.25" thickBot="1" x14ac:dyDescent="0.25">
      <c r="B18" s="66" t="s">
        <v>11</v>
      </c>
      <c r="C18" s="64" t="s">
        <v>114</v>
      </c>
      <c r="D18" s="64" t="s">
        <v>74</v>
      </c>
      <c r="E18" s="64" t="s">
        <v>71</v>
      </c>
      <c r="F18" s="166"/>
      <c r="G18" s="166"/>
      <c r="H18" s="67">
        <f>SUM(H19+H26)</f>
        <v>20172.599999999999</v>
      </c>
    </row>
    <row r="19" spans="2:8" ht="16.5" thickBot="1" x14ac:dyDescent="0.25">
      <c r="B19" s="66" t="s">
        <v>12</v>
      </c>
      <c r="C19" s="64" t="s">
        <v>114</v>
      </c>
      <c r="D19" s="64" t="s">
        <v>74</v>
      </c>
      <c r="E19" s="64" t="s">
        <v>71</v>
      </c>
      <c r="F19" s="67">
        <v>8830020000</v>
      </c>
      <c r="G19" s="166"/>
      <c r="H19" s="67">
        <f>SUM(H20:H25)</f>
        <v>19779.599999999999</v>
      </c>
    </row>
    <row r="20" spans="2:8" ht="48" thickBot="1" x14ac:dyDescent="0.25">
      <c r="B20" s="48" t="s">
        <v>9</v>
      </c>
      <c r="C20" s="15" t="s">
        <v>114</v>
      </c>
      <c r="D20" s="15" t="s">
        <v>74</v>
      </c>
      <c r="E20" s="5" t="s">
        <v>71</v>
      </c>
      <c r="F20" s="2">
        <v>8830020000</v>
      </c>
      <c r="G20" s="2">
        <v>121</v>
      </c>
      <c r="H20" s="2">
        <v>12300</v>
      </c>
    </row>
    <row r="21" spans="2:8" ht="32.25" thickBot="1" x14ac:dyDescent="0.25">
      <c r="B21" s="48" t="s">
        <v>45</v>
      </c>
      <c r="C21" s="15" t="s">
        <v>114</v>
      </c>
      <c r="D21" s="15" t="s">
        <v>74</v>
      </c>
      <c r="E21" s="5" t="s">
        <v>71</v>
      </c>
      <c r="F21" s="2">
        <v>8830020000</v>
      </c>
      <c r="G21" s="2">
        <v>122</v>
      </c>
      <c r="H21" s="2">
        <v>460</v>
      </c>
    </row>
    <row r="22" spans="2:8" ht="63.75" thickBot="1" x14ac:dyDescent="0.25">
      <c r="B22" s="48" t="s">
        <v>10</v>
      </c>
      <c r="C22" s="15" t="s">
        <v>114</v>
      </c>
      <c r="D22" s="15" t="s">
        <v>74</v>
      </c>
      <c r="E22" s="5" t="s">
        <v>71</v>
      </c>
      <c r="F22" s="2">
        <v>8830020000</v>
      </c>
      <c r="G22" s="2">
        <v>129</v>
      </c>
      <c r="H22" s="2">
        <v>3715</v>
      </c>
    </row>
    <row r="23" spans="2:8" ht="32.25" thickBot="1" x14ac:dyDescent="0.25">
      <c r="B23" s="33" t="s">
        <v>13</v>
      </c>
      <c r="C23" s="15" t="s">
        <v>114</v>
      </c>
      <c r="D23" s="15" t="s">
        <v>74</v>
      </c>
      <c r="E23" s="5" t="s">
        <v>71</v>
      </c>
      <c r="F23" s="2">
        <v>8830020000</v>
      </c>
      <c r="G23" s="2">
        <v>244</v>
      </c>
      <c r="H23" s="2">
        <v>2463.6</v>
      </c>
    </row>
    <row r="24" spans="2:8" ht="16.5" thickBot="1" x14ac:dyDescent="0.25">
      <c r="B24" s="33" t="s">
        <v>288</v>
      </c>
      <c r="C24" s="15" t="s">
        <v>114</v>
      </c>
      <c r="D24" s="15" t="s">
        <v>74</v>
      </c>
      <c r="E24" s="5" t="s">
        <v>71</v>
      </c>
      <c r="F24" s="2">
        <v>8830020000</v>
      </c>
      <c r="G24" s="2">
        <v>247</v>
      </c>
      <c r="H24" s="2">
        <v>327</v>
      </c>
    </row>
    <row r="25" spans="2:8" ht="16.5" thickBot="1" x14ac:dyDescent="0.25">
      <c r="B25" s="4" t="s">
        <v>46</v>
      </c>
      <c r="C25" s="15" t="s">
        <v>114</v>
      </c>
      <c r="D25" s="15" t="s">
        <v>74</v>
      </c>
      <c r="E25" s="5" t="s">
        <v>71</v>
      </c>
      <c r="F25" s="2">
        <v>8830020000</v>
      </c>
      <c r="G25" s="2">
        <v>850</v>
      </c>
      <c r="H25" s="2">
        <v>514</v>
      </c>
    </row>
    <row r="26" spans="2:8" ht="79.5" thickBot="1" x14ac:dyDescent="0.25">
      <c r="B26" s="66" t="s">
        <v>14</v>
      </c>
      <c r="C26" s="64" t="s">
        <v>114</v>
      </c>
      <c r="D26" s="64" t="s">
        <v>74</v>
      </c>
      <c r="E26" s="64" t="s">
        <v>71</v>
      </c>
      <c r="F26" s="67">
        <v>9980077710</v>
      </c>
      <c r="G26" s="166"/>
      <c r="H26" s="67">
        <f>SUM(H27:H30)</f>
        <v>393</v>
      </c>
    </row>
    <row r="27" spans="2:8" ht="48" thickBot="1" x14ac:dyDescent="0.25">
      <c r="B27" s="33" t="s">
        <v>15</v>
      </c>
      <c r="C27" s="15" t="s">
        <v>114</v>
      </c>
      <c r="D27" s="15" t="s">
        <v>74</v>
      </c>
      <c r="E27" s="5" t="s">
        <v>71</v>
      </c>
      <c r="F27" s="2">
        <v>9980077710</v>
      </c>
      <c r="G27" s="2">
        <v>121</v>
      </c>
      <c r="H27" s="2">
        <v>275</v>
      </c>
    </row>
    <row r="28" spans="2:8" ht="32.25" thickBot="1" x14ac:dyDescent="0.25">
      <c r="B28" s="48" t="s">
        <v>45</v>
      </c>
      <c r="C28" s="15" t="s">
        <v>114</v>
      </c>
      <c r="D28" s="15" t="s">
        <v>74</v>
      </c>
      <c r="E28" s="5" t="s">
        <v>71</v>
      </c>
      <c r="F28" s="2">
        <v>9980077710</v>
      </c>
      <c r="G28" s="2">
        <v>122</v>
      </c>
      <c r="H28" s="2">
        <v>21</v>
      </c>
    </row>
    <row r="29" spans="2:8" ht="63.75" thickBot="1" x14ac:dyDescent="0.25">
      <c r="B29" s="33" t="s">
        <v>10</v>
      </c>
      <c r="C29" s="15" t="s">
        <v>114</v>
      </c>
      <c r="D29" s="15" t="s">
        <v>74</v>
      </c>
      <c r="E29" s="5" t="s">
        <v>71</v>
      </c>
      <c r="F29" s="2">
        <v>9980077710</v>
      </c>
      <c r="G29" s="2">
        <v>129</v>
      </c>
      <c r="H29" s="2">
        <v>82</v>
      </c>
    </row>
    <row r="30" spans="2:8" ht="32.25" thickBot="1" x14ac:dyDescent="0.25">
      <c r="B30" s="33" t="s">
        <v>13</v>
      </c>
      <c r="C30" s="15" t="s">
        <v>114</v>
      </c>
      <c r="D30" s="15" t="s">
        <v>74</v>
      </c>
      <c r="E30" s="5" t="s">
        <v>71</v>
      </c>
      <c r="F30" s="2">
        <v>9980077710</v>
      </c>
      <c r="G30" s="2">
        <v>244</v>
      </c>
      <c r="H30" s="2">
        <v>15</v>
      </c>
    </row>
    <row r="31" spans="2:8" ht="16.5" thickBot="1" x14ac:dyDescent="0.3">
      <c r="B31" s="218" t="s">
        <v>250</v>
      </c>
      <c r="C31" s="64" t="s">
        <v>114</v>
      </c>
      <c r="D31" s="64" t="s">
        <v>74</v>
      </c>
      <c r="E31" s="64" t="s">
        <v>72</v>
      </c>
      <c r="F31" s="71"/>
      <c r="G31" s="71"/>
      <c r="H31" s="71">
        <v>3.89</v>
      </c>
    </row>
    <row r="32" spans="2:8" ht="48" thickBot="1" x14ac:dyDescent="0.3">
      <c r="B32" s="39" t="s">
        <v>192</v>
      </c>
      <c r="C32" s="15" t="s">
        <v>114</v>
      </c>
      <c r="D32" s="15" t="s">
        <v>74</v>
      </c>
      <c r="E32" s="5" t="s">
        <v>72</v>
      </c>
      <c r="F32" s="2">
        <v>99</v>
      </c>
      <c r="G32" s="2"/>
      <c r="H32" s="2">
        <v>3.89</v>
      </c>
    </row>
    <row r="33" spans="2:8" ht="79.5" thickBot="1" x14ac:dyDescent="0.3">
      <c r="B33" s="219" t="s">
        <v>251</v>
      </c>
      <c r="C33" s="15" t="s">
        <v>114</v>
      </c>
      <c r="D33" s="15" t="s">
        <v>74</v>
      </c>
      <c r="E33" s="5" t="s">
        <v>72</v>
      </c>
      <c r="F33" s="151" t="s">
        <v>252</v>
      </c>
      <c r="G33" s="2"/>
      <c r="H33" s="2">
        <v>3.89</v>
      </c>
    </row>
    <row r="34" spans="2:8" ht="32.25" thickBot="1" x14ac:dyDescent="0.3">
      <c r="B34" s="39" t="s">
        <v>13</v>
      </c>
      <c r="C34" s="15" t="s">
        <v>114</v>
      </c>
      <c r="D34" s="15" t="s">
        <v>74</v>
      </c>
      <c r="E34" s="5" t="s">
        <v>72</v>
      </c>
      <c r="F34" s="151" t="s">
        <v>252</v>
      </c>
      <c r="G34" s="2">
        <v>244</v>
      </c>
      <c r="H34" s="2">
        <v>3.89</v>
      </c>
    </row>
    <row r="35" spans="2:8" ht="32.25" thickBot="1" x14ac:dyDescent="0.25">
      <c r="B35" s="66" t="s">
        <v>16</v>
      </c>
      <c r="C35" s="64" t="s">
        <v>114</v>
      </c>
      <c r="D35" s="64" t="s">
        <v>74</v>
      </c>
      <c r="E35" s="64" t="s">
        <v>112</v>
      </c>
      <c r="F35" s="166"/>
      <c r="G35" s="166"/>
      <c r="H35" s="67">
        <f>SUM(H36)</f>
        <v>803.8</v>
      </c>
    </row>
    <row r="36" spans="2:8" ht="32.25" thickBot="1" x14ac:dyDescent="0.25">
      <c r="B36" s="62" t="s">
        <v>17</v>
      </c>
      <c r="C36" s="15" t="s">
        <v>114</v>
      </c>
      <c r="D36" s="15" t="s">
        <v>74</v>
      </c>
      <c r="E36" s="15" t="s">
        <v>112</v>
      </c>
      <c r="F36" s="2">
        <v>9370020000</v>
      </c>
      <c r="G36" s="212"/>
      <c r="H36" s="2">
        <f>SUM(H37:H40)</f>
        <v>803.8</v>
      </c>
    </row>
    <row r="37" spans="2:8" ht="48" thickBot="1" x14ac:dyDescent="0.25">
      <c r="B37" s="4" t="s">
        <v>9</v>
      </c>
      <c r="C37" s="15" t="s">
        <v>114</v>
      </c>
      <c r="D37" s="15" t="s">
        <v>74</v>
      </c>
      <c r="E37" s="15" t="s">
        <v>112</v>
      </c>
      <c r="F37" s="2">
        <v>9370020000</v>
      </c>
      <c r="G37" s="2">
        <v>121</v>
      </c>
      <c r="H37" s="2">
        <v>604</v>
      </c>
    </row>
    <row r="38" spans="2:8" ht="32.25" thickBot="1" x14ac:dyDescent="0.25">
      <c r="B38" s="4" t="s">
        <v>203</v>
      </c>
      <c r="C38" s="15" t="s">
        <v>114</v>
      </c>
      <c r="D38" s="15" t="s">
        <v>74</v>
      </c>
      <c r="E38" s="15" t="s">
        <v>112</v>
      </c>
      <c r="F38" s="2"/>
      <c r="G38" s="2">
        <v>122</v>
      </c>
      <c r="H38" s="2">
        <v>16.8</v>
      </c>
    </row>
    <row r="39" spans="2:8" ht="63.75" thickBot="1" x14ac:dyDescent="0.25">
      <c r="B39" s="33" t="s">
        <v>10</v>
      </c>
      <c r="C39" s="15" t="s">
        <v>114</v>
      </c>
      <c r="D39" s="15" t="s">
        <v>74</v>
      </c>
      <c r="E39" s="15" t="s">
        <v>112</v>
      </c>
      <c r="F39" s="2">
        <v>9370020000</v>
      </c>
      <c r="G39" s="2">
        <v>129</v>
      </c>
      <c r="H39" s="2">
        <v>183</v>
      </c>
    </row>
    <row r="40" spans="2:8" ht="32.25" thickBot="1" x14ac:dyDescent="0.3">
      <c r="B40" s="39" t="s">
        <v>13</v>
      </c>
      <c r="C40" s="15" t="s">
        <v>114</v>
      </c>
      <c r="D40" s="15" t="s">
        <v>74</v>
      </c>
      <c r="E40" s="15" t="s">
        <v>112</v>
      </c>
      <c r="F40" s="2">
        <v>9370020000</v>
      </c>
      <c r="G40" s="2">
        <v>244</v>
      </c>
      <c r="H40" s="2"/>
    </row>
    <row r="41" spans="2:8" ht="16.5" thickBot="1" x14ac:dyDescent="0.25">
      <c r="B41" s="66" t="s">
        <v>18</v>
      </c>
      <c r="C41" s="64" t="s">
        <v>114</v>
      </c>
      <c r="D41" s="64" t="s">
        <v>74</v>
      </c>
      <c r="E41" s="64">
        <v>13</v>
      </c>
      <c r="F41" s="166"/>
      <c r="G41" s="166"/>
      <c r="H41" s="67">
        <f>SUM(H46+H50+H52+H44+H42)</f>
        <v>3900.0120000000002</v>
      </c>
    </row>
    <row r="42" spans="2:8" ht="16.5" thickBot="1" x14ac:dyDescent="0.25">
      <c r="B42" s="63" t="s">
        <v>450</v>
      </c>
      <c r="C42" s="64" t="s">
        <v>114</v>
      </c>
      <c r="D42" s="64" t="s">
        <v>74</v>
      </c>
      <c r="E42" s="64" t="s">
        <v>261</v>
      </c>
      <c r="F42" s="72" t="s">
        <v>467</v>
      </c>
      <c r="G42" s="166"/>
      <c r="H42" s="67">
        <v>118.512</v>
      </c>
    </row>
    <row r="43" spans="2:8" ht="32.25" thickBot="1" x14ac:dyDescent="0.25">
      <c r="B43" s="33" t="s">
        <v>204</v>
      </c>
      <c r="C43" s="12" t="s">
        <v>114</v>
      </c>
      <c r="D43" s="12" t="s">
        <v>74</v>
      </c>
      <c r="E43" s="12" t="s">
        <v>261</v>
      </c>
      <c r="F43" s="15" t="s">
        <v>467</v>
      </c>
      <c r="G43" s="167">
        <v>244</v>
      </c>
      <c r="H43" s="13">
        <v>118.512</v>
      </c>
    </row>
    <row r="44" spans="2:8" ht="16.5" thickBot="1" x14ac:dyDescent="0.25">
      <c r="B44" s="66" t="s">
        <v>281</v>
      </c>
      <c r="C44" s="64" t="s">
        <v>114</v>
      </c>
      <c r="D44" s="64" t="s">
        <v>74</v>
      </c>
      <c r="E44" s="64" t="s">
        <v>261</v>
      </c>
      <c r="F44" s="103" t="s">
        <v>280</v>
      </c>
      <c r="G44" s="166"/>
      <c r="H44" s="67">
        <v>2452</v>
      </c>
    </row>
    <row r="45" spans="2:8" ht="32.25" thickBot="1" x14ac:dyDescent="0.25">
      <c r="B45" s="14" t="s">
        <v>41</v>
      </c>
      <c r="C45" s="15" t="s">
        <v>114</v>
      </c>
      <c r="D45" s="15" t="s">
        <v>74</v>
      </c>
      <c r="E45" s="15" t="s">
        <v>261</v>
      </c>
      <c r="F45" s="82" t="s">
        <v>280</v>
      </c>
      <c r="G45" s="16">
        <v>611</v>
      </c>
      <c r="H45" s="13">
        <v>2452</v>
      </c>
    </row>
    <row r="46" spans="2:8" ht="63.75" thickBot="1" x14ac:dyDescent="0.25">
      <c r="B46" s="66" t="s">
        <v>273</v>
      </c>
      <c r="C46" s="64" t="s">
        <v>114</v>
      </c>
      <c r="D46" s="64" t="s">
        <v>74</v>
      </c>
      <c r="E46" s="64" t="s">
        <v>261</v>
      </c>
      <c r="F46" s="67">
        <v>42</v>
      </c>
      <c r="G46" s="71"/>
      <c r="H46" s="67">
        <v>300</v>
      </c>
    </row>
    <row r="47" spans="2:8" ht="32.25" thickBot="1" x14ac:dyDescent="0.25">
      <c r="B47" s="40" t="s">
        <v>259</v>
      </c>
      <c r="C47" s="15" t="s">
        <v>114</v>
      </c>
      <c r="D47" s="15" t="s">
        <v>74</v>
      </c>
      <c r="E47" s="15" t="s">
        <v>261</v>
      </c>
      <c r="F47" s="16">
        <v>42001</v>
      </c>
      <c r="G47" s="16"/>
      <c r="H47" s="16">
        <v>300</v>
      </c>
    </row>
    <row r="48" spans="2:8" ht="48" thickBot="1" x14ac:dyDescent="0.25">
      <c r="B48" s="40" t="s">
        <v>260</v>
      </c>
      <c r="C48" s="15" t="s">
        <v>114</v>
      </c>
      <c r="D48" s="15" t="s">
        <v>74</v>
      </c>
      <c r="E48" s="15" t="s">
        <v>261</v>
      </c>
      <c r="F48" s="16">
        <v>4200199900</v>
      </c>
      <c r="G48" s="16"/>
      <c r="H48" s="16">
        <v>300</v>
      </c>
    </row>
    <row r="49" spans="2:8" ht="32.25" thickBot="1" x14ac:dyDescent="0.25">
      <c r="B49" s="40" t="s">
        <v>13</v>
      </c>
      <c r="C49" s="15" t="s">
        <v>114</v>
      </c>
      <c r="D49" s="15" t="s">
        <v>74</v>
      </c>
      <c r="E49" s="15" t="s">
        <v>261</v>
      </c>
      <c r="F49" s="16">
        <v>4200199900</v>
      </c>
      <c r="G49" s="16">
        <v>244</v>
      </c>
      <c r="H49" s="16">
        <v>300</v>
      </c>
    </row>
    <row r="50" spans="2:8" ht="16.5" thickBot="1" x14ac:dyDescent="0.25">
      <c r="B50" s="63" t="s">
        <v>268</v>
      </c>
      <c r="C50" s="72" t="s">
        <v>114</v>
      </c>
      <c r="D50" s="72" t="s">
        <v>74</v>
      </c>
      <c r="E50" s="72" t="s">
        <v>261</v>
      </c>
      <c r="F50" s="71">
        <v>8830020000</v>
      </c>
      <c r="G50" s="71"/>
      <c r="H50" s="71">
        <v>795</v>
      </c>
    </row>
    <row r="51" spans="2:8" ht="32.25" thickBot="1" x14ac:dyDescent="0.25">
      <c r="B51" s="33" t="s">
        <v>204</v>
      </c>
      <c r="C51" s="15" t="s">
        <v>114</v>
      </c>
      <c r="D51" s="15" t="s">
        <v>74</v>
      </c>
      <c r="E51" s="15" t="s">
        <v>261</v>
      </c>
      <c r="F51" s="2">
        <v>8830020000</v>
      </c>
      <c r="G51" s="16">
        <v>244</v>
      </c>
      <c r="H51" s="16">
        <v>795</v>
      </c>
    </row>
    <row r="52" spans="2:8" ht="16.5" thickBot="1" x14ac:dyDescent="0.25">
      <c r="B52" s="66" t="s">
        <v>19</v>
      </c>
      <c r="C52" s="64" t="s">
        <v>114</v>
      </c>
      <c r="D52" s="64" t="s">
        <v>74</v>
      </c>
      <c r="E52" s="64">
        <v>13</v>
      </c>
      <c r="F52" s="67">
        <v>99</v>
      </c>
      <c r="G52" s="166"/>
      <c r="H52" s="67">
        <v>234.5</v>
      </c>
    </row>
    <row r="53" spans="2:8" ht="137.25" customHeight="1" thickBot="1" x14ac:dyDescent="0.25">
      <c r="B53" s="62" t="s">
        <v>20</v>
      </c>
      <c r="C53" s="15" t="s">
        <v>114</v>
      </c>
      <c r="D53" s="15" t="s">
        <v>74</v>
      </c>
      <c r="E53" s="5">
        <v>13</v>
      </c>
      <c r="F53" s="2">
        <v>9980077730</v>
      </c>
      <c r="G53" s="212"/>
      <c r="H53" s="2">
        <v>234.5</v>
      </c>
    </row>
    <row r="54" spans="2:8" ht="32.25" thickBot="1" x14ac:dyDescent="0.25">
      <c r="B54" s="33" t="s">
        <v>13</v>
      </c>
      <c r="C54" s="15" t="s">
        <v>114</v>
      </c>
      <c r="D54" s="15" t="s">
        <v>74</v>
      </c>
      <c r="E54" s="5">
        <v>13</v>
      </c>
      <c r="F54" s="2">
        <v>9980077730</v>
      </c>
      <c r="G54" s="2">
        <v>244</v>
      </c>
      <c r="H54" s="2">
        <v>234.5</v>
      </c>
    </row>
    <row r="55" spans="2:8" ht="16.5" thickBot="1" x14ac:dyDescent="0.25">
      <c r="B55" s="66" t="s">
        <v>246</v>
      </c>
      <c r="C55" s="64" t="s">
        <v>114</v>
      </c>
      <c r="D55" s="64" t="s">
        <v>115</v>
      </c>
      <c r="E55" s="72"/>
      <c r="F55" s="71"/>
      <c r="G55" s="71"/>
      <c r="H55" s="73">
        <v>2467.4</v>
      </c>
    </row>
    <row r="56" spans="2:8" ht="32.25" thickBot="1" x14ac:dyDescent="0.25">
      <c r="B56" s="33" t="s">
        <v>247</v>
      </c>
      <c r="C56" s="15" t="s">
        <v>114</v>
      </c>
      <c r="D56" s="15" t="s">
        <v>115</v>
      </c>
      <c r="E56" s="5" t="s">
        <v>109</v>
      </c>
      <c r="F56" s="2"/>
      <c r="G56" s="2"/>
      <c r="H56" s="2">
        <v>2467.4</v>
      </c>
    </row>
    <row r="57" spans="2:8" ht="48" thickBot="1" x14ac:dyDescent="0.3">
      <c r="B57" s="39" t="s">
        <v>377</v>
      </c>
      <c r="C57" s="15" t="s">
        <v>114</v>
      </c>
      <c r="D57" s="15" t="s">
        <v>115</v>
      </c>
      <c r="E57" s="5" t="s">
        <v>109</v>
      </c>
      <c r="F57" s="16">
        <v>2640151180</v>
      </c>
      <c r="G57" s="2"/>
      <c r="H57" s="2">
        <v>2467.4</v>
      </c>
    </row>
    <row r="58" spans="2:8" ht="16.5" thickBot="1" x14ac:dyDescent="0.25">
      <c r="B58" s="33" t="s">
        <v>245</v>
      </c>
      <c r="C58" s="15" t="s">
        <v>114</v>
      </c>
      <c r="D58" s="15" t="s">
        <v>115</v>
      </c>
      <c r="E58" s="5" t="s">
        <v>109</v>
      </c>
      <c r="F58" s="16">
        <v>2640151180</v>
      </c>
      <c r="G58" s="2">
        <v>530</v>
      </c>
      <c r="H58" s="2">
        <v>2467.4</v>
      </c>
    </row>
    <row r="59" spans="2:8" ht="16.5" thickBot="1" x14ac:dyDescent="0.25">
      <c r="B59" s="66" t="s">
        <v>22</v>
      </c>
      <c r="C59" s="64" t="s">
        <v>114</v>
      </c>
      <c r="D59" s="74" t="s">
        <v>71</v>
      </c>
      <c r="E59" s="64"/>
      <c r="F59" s="71"/>
      <c r="G59" s="71"/>
      <c r="H59" s="71">
        <f>SUM(H60+H66)</f>
        <v>31194.341619999999</v>
      </c>
    </row>
    <row r="60" spans="2:8" ht="16.5" thickBot="1" x14ac:dyDescent="0.25">
      <c r="B60" s="66" t="s">
        <v>244</v>
      </c>
      <c r="C60" s="72" t="s">
        <v>114</v>
      </c>
      <c r="D60" s="77" t="s">
        <v>71</v>
      </c>
      <c r="E60" s="72" t="s">
        <v>110</v>
      </c>
      <c r="F60" s="71"/>
      <c r="G60" s="71"/>
      <c r="H60" s="71">
        <f>SUM(H61+H63)</f>
        <v>30892.19585</v>
      </c>
    </row>
    <row r="61" spans="2:8" ht="95.25" thickBot="1" x14ac:dyDescent="0.25">
      <c r="B61" s="143" t="s">
        <v>381</v>
      </c>
      <c r="C61" s="72" t="s">
        <v>114</v>
      </c>
      <c r="D61" s="77" t="s">
        <v>71</v>
      </c>
      <c r="E61" s="72" t="s">
        <v>110</v>
      </c>
      <c r="F61" s="80">
        <v>1540320762</v>
      </c>
      <c r="G61" s="71"/>
      <c r="H61" s="71">
        <v>15940.475420000001</v>
      </c>
    </row>
    <row r="62" spans="2:8" ht="16.5" thickBot="1" x14ac:dyDescent="0.25">
      <c r="B62" s="35" t="s">
        <v>264</v>
      </c>
      <c r="C62" s="15" t="s">
        <v>114</v>
      </c>
      <c r="D62" s="49" t="s">
        <v>71</v>
      </c>
      <c r="E62" s="15" t="s">
        <v>110</v>
      </c>
      <c r="F62" s="151">
        <v>1540320762</v>
      </c>
      <c r="G62" s="2">
        <v>540</v>
      </c>
      <c r="H62" s="2">
        <v>15940.475420000001</v>
      </c>
    </row>
    <row r="63" spans="2:8" ht="63.75" thickBot="1" x14ac:dyDescent="0.25">
      <c r="B63" s="143" t="s">
        <v>380</v>
      </c>
      <c r="C63" s="72" t="s">
        <v>114</v>
      </c>
      <c r="D63" s="77" t="s">
        <v>71</v>
      </c>
      <c r="E63" s="72" t="s">
        <v>110</v>
      </c>
      <c r="F63" s="80" t="s">
        <v>379</v>
      </c>
      <c r="G63" s="71"/>
      <c r="H63" s="71">
        <v>14951.720429999999</v>
      </c>
    </row>
    <row r="64" spans="2:8" ht="63.75" thickBot="1" x14ac:dyDescent="0.25">
      <c r="B64" s="149" t="s">
        <v>378</v>
      </c>
      <c r="C64" s="15" t="s">
        <v>114</v>
      </c>
      <c r="D64" s="49" t="s">
        <v>71</v>
      </c>
      <c r="E64" s="15" t="s">
        <v>110</v>
      </c>
      <c r="F64" s="82">
        <v>1540520760</v>
      </c>
      <c r="G64" s="16"/>
      <c r="H64" s="16">
        <v>14951.720429999999</v>
      </c>
    </row>
    <row r="65" spans="2:8" ht="16.5" thickBot="1" x14ac:dyDescent="0.25">
      <c r="B65" s="35" t="s">
        <v>264</v>
      </c>
      <c r="C65" s="15" t="s">
        <v>114</v>
      </c>
      <c r="D65" s="49" t="s">
        <v>71</v>
      </c>
      <c r="E65" s="15" t="s">
        <v>110</v>
      </c>
      <c r="F65" s="82">
        <v>1540520760</v>
      </c>
      <c r="G65" s="2">
        <v>540</v>
      </c>
      <c r="H65" s="2">
        <v>14951.720429999999</v>
      </c>
    </row>
    <row r="66" spans="2:8" ht="32.25" thickBot="1" x14ac:dyDescent="0.25">
      <c r="B66" s="63" t="s">
        <v>269</v>
      </c>
      <c r="C66" s="72" t="s">
        <v>114</v>
      </c>
      <c r="D66" s="77" t="s">
        <v>71</v>
      </c>
      <c r="E66" s="72" t="s">
        <v>270</v>
      </c>
      <c r="F66" s="80"/>
      <c r="G66" s="71"/>
      <c r="H66" s="71">
        <f>SUM(H67+H71)</f>
        <v>302.14576999999997</v>
      </c>
    </row>
    <row r="67" spans="2:8" ht="16.5" thickBot="1" x14ac:dyDescent="0.25">
      <c r="B67" s="220" t="s">
        <v>453</v>
      </c>
      <c r="C67" s="72" t="s">
        <v>114</v>
      </c>
      <c r="D67" s="77" t="s">
        <v>71</v>
      </c>
      <c r="E67" s="72" t="s">
        <v>270</v>
      </c>
      <c r="F67" s="103" t="s">
        <v>454</v>
      </c>
      <c r="G67" s="71"/>
      <c r="H67" s="71">
        <v>100</v>
      </c>
    </row>
    <row r="68" spans="2:8" ht="83.25" customHeight="1" thickBot="1" x14ac:dyDescent="0.3">
      <c r="B68" s="221" t="s">
        <v>455</v>
      </c>
      <c r="C68" s="15" t="s">
        <v>114</v>
      </c>
      <c r="D68" s="49" t="s">
        <v>71</v>
      </c>
      <c r="E68" s="15" t="s">
        <v>270</v>
      </c>
      <c r="F68" s="82" t="s">
        <v>456</v>
      </c>
      <c r="G68" s="16"/>
      <c r="H68" s="16">
        <v>100</v>
      </c>
    </row>
    <row r="69" spans="2:8" ht="66" customHeight="1" thickBot="1" x14ac:dyDescent="0.3">
      <c r="B69" s="222" t="s">
        <v>457</v>
      </c>
      <c r="C69" s="15" t="s">
        <v>114</v>
      </c>
      <c r="D69" s="49" t="s">
        <v>71</v>
      </c>
      <c r="E69" s="15" t="s">
        <v>270</v>
      </c>
      <c r="F69" s="82" t="s">
        <v>452</v>
      </c>
      <c r="G69" s="16"/>
      <c r="H69" s="16">
        <v>100</v>
      </c>
    </row>
    <row r="70" spans="2:8" ht="24" customHeight="1" thickBot="1" x14ac:dyDescent="0.25">
      <c r="B70" s="40" t="s">
        <v>264</v>
      </c>
      <c r="C70" s="15" t="s">
        <v>114</v>
      </c>
      <c r="D70" s="49" t="s">
        <v>71</v>
      </c>
      <c r="E70" s="15" t="s">
        <v>270</v>
      </c>
      <c r="F70" s="82" t="s">
        <v>452</v>
      </c>
      <c r="G70" s="16">
        <v>540</v>
      </c>
      <c r="H70" s="16">
        <v>100</v>
      </c>
    </row>
    <row r="71" spans="2:8" ht="78.75" customHeight="1" thickBot="1" x14ac:dyDescent="0.25">
      <c r="B71" s="177" t="s">
        <v>271</v>
      </c>
      <c r="C71" s="15" t="s">
        <v>114</v>
      </c>
      <c r="D71" s="49" t="s">
        <v>71</v>
      </c>
      <c r="E71" s="15" t="s">
        <v>270</v>
      </c>
      <c r="F71" s="151">
        <v>9980040002</v>
      </c>
      <c r="G71" s="2">
        <v>245</v>
      </c>
      <c r="H71" s="2">
        <v>202.14577</v>
      </c>
    </row>
    <row r="72" spans="2:8" ht="32.25" thickBot="1" x14ac:dyDescent="0.25">
      <c r="B72" s="66" t="s">
        <v>23</v>
      </c>
      <c r="C72" s="64" t="s">
        <v>114</v>
      </c>
      <c r="D72" s="64" t="s">
        <v>72</v>
      </c>
      <c r="E72" s="64"/>
      <c r="F72" s="166"/>
      <c r="G72" s="166"/>
      <c r="H72" s="67">
        <f>SUM(H73+H75)</f>
        <v>6812.4315999999999</v>
      </c>
    </row>
    <row r="73" spans="2:8" ht="32.25" thickBot="1" x14ac:dyDescent="0.25">
      <c r="B73" s="78" t="s">
        <v>272</v>
      </c>
      <c r="C73" s="75" t="s">
        <v>114</v>
      </c>
      <c r="D73" s="75" t="s">
        <v>72</v>
      </c>
      <c r="E73" s="75" t="s">
        <v>109</v>
      </c>
      <c r="F73" s="81" t="s">
        <v>382</v>
      </c>
      <c r="G73" s="213"/>
      <c r="H73" s="81">
        <v>6462.4315999999999</v>
      </c>
    </row>
    <row r="74" spans="2:8" ht="54.75" customHeight="1" thickBot="1" x14ac:dyDescent="0.25">
      <c r="B74" s="177" t="s">
        <v>265</v>
      </c>
      <c r="C74" s="12" t="s">
        <v>114</v>
      </c>
      <c r="D74" s="12" t="s">
        <v>72</v>
      </c>
      <c r="E74" s="12" t="s">
        <v>109</v>
      </c>
      <c r="F74" s="16" t="s">
        <v>382</v>
      </c>
      <c r="G74" s="16">
        <v>244</v>
      </c>
      <c r="H74" s="16">
        <v>6462.4315999999999</v>
      </c>
    </row>
    <row r="75" spans="2:8" ht="16.5" thickBot="1" x14ac:dyDescent="0.25">
      <c r="B75" s="61" t="s">
        <v>248</v>
      </c>
      <c r="C75" s="12" t="s">
        <v>114</v>
      </c>
      <c r="D75" s="6" t="s">
        <v>72</v>
      </c>
      <c r="E75" s="6" t="s">
        <v>109</v>
      </c>
      <c r="F75" s="1"/>
      <c r="G75" s="1"/>
      <c r="H75" s="1">
        <v>350</v>
      </c>
    </row>
    <row r="76" spans="2:8" ht="16.5" thickBot="1" x14ac:dyDescent="0.25">
      <c r="B76" s="177" t="s">
        <v>245</v>
      </c>
      <c r="C76" s="15" t="s">
        <v>114</v>
      </c>
      <c r="D76" s="5" t="s">
        <v>72</v>
      </c>
      <c r="E76" s="5" t="s">
        <v>109</v>
      </c>
      <c r="F76" s="2">
        <v>1640115200</v>
      </c>
      <c r="G76" s="2"/>
      <c r="H76" s="2">
        <v>350</v>
      </c>
    </row>
    <row r="77" spans="2:8" ht="16.5" thickBot="1" x14ac:dyDescent="0.25">
      <c r="B77" s="35" t="s">
        <v>264</v>
      </c>
      <c r="C77" s="15" t="s">
        <v>114</v>
      </c>
      <c r="D77" s="5" t="s">
        <v>72</v>
      </c>
      <c r="E77" s="5" t="s">
        <v>109</v>
      </c>
      <c r="F77" s="2">
        <v>1640115200</v>
      </c>
      <c r="G77" s="2">
        <v>540</v>
      </c>
      <c r="H77" s="2">
        <v>350</v>
      </c>
    </row>
    <row r="78" spans="2:8" ht="16.5" thickBot="1" x14ac:dyDescent="0.25">
      <c r="B78" s="66" t="s">
        <v>24</v>
      </c>
      <c r="C78" s="64" t="s">
        <v>114</v>
      </c>
      <c r="D78" s="74" t="s">
        <v>73</v>
      </c>
      <c r="E78" s="210"/>
      <c r="F78" s="166"/>
      <c r="G78" s="166"/>
      <c r="H78" s="73">
        <f>SUM(H86+H89+H79)</f>
        <v>7017</v>
      </c>
    </row>
    <row r="79" spans="2:8" ht="32.25" thickBot="1" x14ac:dyDescent="0.25">
      <c r="B79" s="66" t="s">
        <v>64</v>
      </c>
      <c r="C79" s="64" t="s">
        <v>114</v>
      </c>
      <c r="D79" s="74" t="s">
        <v>73</v>
      </c>
      <c r="E79" s="72" t="s">
        <v>109</v>
      </c>
      <c r="F79" s="166"/>
      <c r="G79" s="166"/>
      <c r="H79" s="73">
        <f>SUM(H80:H85)</f>
        <v>6458</v>
      </c>
    </row>
    <row r="80" spans="2:8" ht="32.25" thickBot="1" x14ac:dyDescent="0.25">
      <c r="B80" s="40" t="s">
        <v>322</v>
      </c>
      <c r="C80" s="15" t="s">
        <v>114</v>
      </c>
      <c r="D80" s="15" t="s">
        <v>73</v>
      </c>
      <c r="E80" s="15" t="s">
        <v>109</v>
      </c>
      <c r="F80" s="151">
        <v>1940300593</v>
      </c>
      <c r="G80" s="151">
        <v>614</v>
      </c>
      <c r="H80" s="2">
        <v>2733.02</v>
      </c>
    </row>
    <row r="81" spans="2:8" ht="32.25" thickBot="1" x14ac:dyDescent="0.25">
      <c r="B81" s="40" t="s">
        <v>322</v>
      </c>
      <c r="C81" s="15" t="s">
        <v>114</v>
      </c>
      <c r="D81" s="15" t="s">
        <v>73</v>
      </c>
      <c r="E81" s="15" t="s">
        <v>109</v>
      </c>
      <c r="F81" s="151" t="s">
        <v>383</v>
      </c>
      <c r="G81" s="151">
        <v>614</v>
      </c>
      <c r="H81" s="2">
        <v>3623.36</v>
      </c>
    </row>
    <row r="82" spans="2:8" ht="32.25" thickBot="1" x14ac:dyDescent="0.25">
      <c r="B82" s="40" t="s">
        <v>322</v>
      </c>
      <c r="C82" s="15" t="s">
        <v>114</v>
      </c>
      <c r="D82" s="15" t="s">
        <v>73</v>
      </c>
      <c r="E82" s="15" t="s">
        <v>109</v>
      </c>
      <c r="F82" s="151" t="s">
        <v>383</v>
      </c>
      <c r="G82" s="151">
        <v>615</v>
      </c>
      <c r="H82" s="2">
        <v>32.04</v>
      </c>
    </row>
    <row r="83" spans="2:8" ht="32.25" thickBot="1" x14ac:dyDescent="0.25">
      <c r="B83" s="40" t="s">
        <v>322</v>
      </c>
      <c r="C83" s="15" t="s">
        <v>114</v>
      </c>
      <c r="D83" s="15" t="s">
        <v>73</v>
      </c>
      <c r="E83" s="15" t="s">
        <v>109</v>
      </c>
      <c r="F83" s="151" t="s">
        <v>383</v>
      </c>
      <c r="G83" s="151">
        <v>625</v>
      </c>
      <c r="H83" s="2">
        <v>32.04</v>
      </c>
    </row>
    <row r="84" spans="2:8" ht="32.25" thickBot="1" x14ac:dyDescent="0.25">
      <c r="B84" s="40" t="s">
        <v>322</v>
      </c>
      <c r="C84" s="15" t="s">
        <v>114</v>
      </c>
      <c r="D84" s="15" t="s">
        <v>73</v>
      </c>
      <c r="E84" s="15" t="s">
        <v>109</v>
      </c>
      <c r="F84" s="151" t="s">
        <v>383</v>
      </c>
      <c r="G84" s="151">
        <v>635</v>
      </c>
      <c r="H84" s="2">
        <v>32.04</v>
      </c>
    </row>
    <row r="85" spans="2:8" ht="32.25" thickBot="1" x14ac:dyDescent="0.25">
      <c r="B85" s="40" t="s">
        <v>322</v>
      </c>
      <c r="C85" s="15" t="s">
        <v>114</v>
      </c>
      <c r="D85" s="15" t="s">
        <v>73</v>
      </c>
      <c r="E85" s="15" t="s">
        <v>109</v>
      </c>
      <c r="F85" s="151" t="s">
        <v>383</v>
      </c>
      <c r="G85" s="151">
        <v>816</v>
      </c>
      <c r="H85" s="2">
        <v>5.5</v>
      </c>
    </row>
    <row r="86" spans="2:8" ht="32.25" thickBot="1" x14ac:dyDescent="0.25">
      <c r="B86" s="66" t="s">
        <v>25</v>
      </c>
      <c r="C86" s="64" t="s">
        <v>114</v>
      </c>
      <c r="D86" s="64" t="s">
        <v>73</v>
      </c>
      <c r="E86" s="64" t="s">
        <v>73</v>
      </c>
      <c r="F86" s="166"/>
      <c r="G86" s="166"/>
      <c r="H86" s="67">
        <v>166</v>
      </c>
    </row>
    <row r="87" spans="2:8" ht="32.25" thickBot="1" x14ac:dyDescent="0.25">
      <c r="B87" s="4" t="s">
        <v>26</v>
      </c>
      <c r="C87" s="15" t="s">
        <v>114</v>
      </c>
      <c r="D87" s="5" t="s">
        <v>73</v>
      </c>
      <c r="E87" s="5" t="s">
        <v>73</v>
      </c>
      <c r="F87" s="2">
        <v>3310199000</v>
      </c>
      <c r="G87" s="212"/>
      <c r="H87" s="2">
        <v>166</v>
      </c>
    </row>
    <row r="88" spans="2:8" ht="32.25" thickBot="1" x14ac:dyDescent="0.25">
      <c r="B88" s="33" t="s">
        <v>13</v>
      </c>
      <c r="C88" s="15" t="s">
        <v>114</v>
      </c>
      <c r="D88" s="5" t="s">
        <v>73</v>
      </c>
      <c r="E88" s="5" t="s">
        <v>73</v>
      </c>
      <c r="F88" s="2">
        <v>3310199000</v>
      </c>
      <c r="G88" s="2">
        <v>244</v>
      </c>
      <c r="H88" s="2">
        <v>166</v>
      </c>
    </row>
    <row r="89" spans="2:8" ht="24" customHeight="1" thickBot="1" x14ac:dyDescent="0.25">
      <c r="B89" s="66" t="s">
        <v>27</v>
      </c>
      <c r="C89" s="64" t="s">
        <v>114</v>
      </c>
      <c r="D89" s="64" t="s">
        <v>73</v>
      </c>
      <c r="E89" s="64" t="s">
        <v>110</v>
      </c>
      <c r="F89" s="166"/>
      <c r="G89" s="166"/>
      <c r="H89" s="67">
        <f>SUM(H90:H90)</f>
        <v>393</v>
      </c>
    </row>
    <row r="90" spans="2:8" ht="95.25" thickBot="1" x14ac:dyDescent="0.25">
      <c r="B90" s="148" t="s">
        <v>376</v>
      </c>
      <c r="C90" s="12" t="s">
        <v>114</v>
      </c>
      <c r="D90" s="6" t="s">
        <v>73</v>
      </c>
      <c r="E90" s="6" t="s">
        <v>110</v>
      </c>
      <c r="F90" s="1">
        <v>1940977720</v>
      </c>
      <c r="G90" s="212"/>
      <c r="H90" s="1">
        <f>SUM(H91:H93)</f>
        <v>393</v>
      </c>
    </row>
    <row r="91" spans="2:8" ht="48" thickBot="1" x14ac:dyDescent="0.25">
      <c r="B91" s="4" t="s">
        <v>9</v>
      </c>
      <c r="C91" s="15" t="s">
        <v>114</v>
      </c>
      <c r="D91" s="5" t="s">
        <v>73</v>
      </c>
      <c r="E91" s="5" t="s">
        <v>110</v>
      </c>
      <c r="F91" s="2">
        <v>1940977720</v>
      </c>
      <c r="G91" s="2">
        <v>121</v>
      </c>
      <c r="H91" s="2">
        <v>289</v>
      </c>
    </row>
    <row r="92" spans="2:8" ht="32.25" thickBot="1" x14ac:dyDescent="0.25">
      <c r="B92" s="48" t="s">
        <v>45</v>
      </c>
      <c r="C92" s="15" t="s">
        <v>114</v>
      </c>
      <c r="D92" s="5" t="s">
        <v>73</v>
      </c>
      <c r="E92" s="5" t="s">
        <v>110</v>
      </c>
      <c r="F92" s="2">
        <v>1940977720</v>
      </c>
      <c r="G92" s="2">
        <v>122</v>
      </c>
      <c r="H92" s="2">
        <v>16.8</v>
      </c>
    </row>
    <row r="93" spans="2:8" ht="63.75" thickBot="1" x14ac:dyDescent="0.25">
      <c r="B93" s="33" t="s">
        <v>10</v>
      </c>
      <c r="C93" s="15" t="s">
        <v>114</v>
      </c>
      <c r="D93" s="5" t="s">
        <v>73</v>
      </c>
      <c r="E93" s="5" t="s">
        <v>110</v>
      </c>
      <c r="F93" s="2">
        <v>1940977720</v>
      </c>
      <c r="G93" s="2">
        <v>129</v>
      </c>
      <c r="H93" s="2">
        <v>87.2</v>
      </c>
    </row>
    <row r="94" spans="2:8" ht="63.75" thickBot="1" x14ac:dyDescent="0.25">
      <c r="B94" s="66" t="s">
        <v>296</v>
      </c>
      <c r="C94" s="64" t="s">
        <v>114</v>
      </c>
      <c r="D94" s="64" t="s">
        <v>170</v>
      </c>
      <c r="E94" s="64" t="s">
        <v>74</v>
      </c>
      <c r="F94" s="103" t="s">
        <v>356</v>
      </c>
      <c r="G94" s="67"/>
      <c r="H94" s="67">
        <v>11524.674000000001</v>
      </c>
    </row>
    <row r="95" spans="2:8" ht="48" thickBot="1" x14ac:dyDescent="0.3">
      <c r="B95" s="131" t="s">
        <v>297</v>
      </c>
      <c r="C95" s="15" t="s">
        <v>114</v>
      </c>
      <c r="D95" s="5" t="s">
        <v>170</v>
      </c>
      <c r="E95" s="5" t="s">
        <v>74</v>
      </c>
      <c r="F95" s="82" t="s">
        <v>356</v>
      </c>
      <c r="G95" s="2">
        <v>414</v>
      </c>
      <c r="H95" s="2">
        <v>11524.674000000001</v>
      </c>
    </row>
    <row r="96" spans="2:8" ht="16.5" thickBot="1" x14ac:dyDescent="0.25">
      <c r="B96" s="66" t="s">
        <v>29</v>
      </c>
      <c r="C96" s="64" t="s">
        <v>114</v>
      </c>
      <c r="D96" s="64">
        <v>10</v>
      </c>
      <c r="E96" s="210"/>
      <c r="F96" s="166"/>
      <c r="G96" s="166"/>
      <c r="H96" s="83">
        <f>SUM(H97+H100+H107)</f>
        <v>8514.84</v>
      </c>
    </row>
    <row r="97" spans="2:8" ht="16.5" thickBot="1" x14ac:dyDescent="0.25">
      <c r="B97" s="66" t="s">
        <v>30</v>
      </c>
      <c r="C97" s="64" t="s">
        <v>114</v>
      </c>
      <c r="D97" s="64">
        <v>10</v>
      </c>
      <c r="E97" s="64" t="s">
        <v>74</v>
      </c>
      <c r="F97" s="166"/>
      <c r="G97" s="166"/>
      <c r="H97" s="67">
        <v>700</v>
      </c>
    </row>
    <row r="98" spans="2:8" ht="32.25" thickBot="1" x14ac:dyDescent="0.25">
      <c r="B98" s="62" t="s">
        <v>31</v>
      </c>
      <c r="C98" s="12" t="s">
        <v>114</v>
      </c>
      <c r="D98" s="6">
        <v>10</v>
      </c>
      <c r="E98" s="6" t="s">
        <v>74</v>
      </c>
      <c r="F98" s="1">
        <v>2240128960</v>
      </c>
      <c r="G98" s="212"/>
      <c r="H98" s="1">
        <v>700</v>
      </c>
    </row>
    <row r="99" spans="2:8" ht="32.25" thickBot="1" x14ac:dyDescent="0.25">
      <c r="B99" s="4" t="s">
        <v>32</v>
      </c>
      <c r="C99" s="15" t="s">
        <v>114</v>
      </c>
      <c r="D99" s="5">
        <v>10</v>
      </c>
      <c r="E99" s="5" t="s">
        <v>74</v>
      </c>
      <c r="F99" s="2">
        <v>2240128960</v>
      </c>
      <c r="G99" s="2">
        <v>312</v>
      </c>
      <c r="H99" s="2">
        <v>700</v>
      </c>
    </row>
    <row r="100" spans="2:8" ht="16.5" thickBot="1" x14ac:dyDescent="0.25">
      <c r="B100" s="66" t="s">
        <v>33</v>
      </c>
      <c r="C100" s="64" t="s">
        <v>114</v>
      </c>
      <c r="D100" s="64">
        <v>10</v>
      </c>
      <c r="E100" s="64" t="s">
        <v>71</v>
      </c>
      <c r="F100" s="166"/>
      <c r="G100" s="166"/>
      <c r="H100" s="67">
        <f>SUM(H101+H105+H103)</f>
        <v>7421.84</v>
      </c>
    </row>
    <row r="101" spans="2:8" ht="48" thickBot="1" x14ac:dyDescent="0.25">
      <c r="B101" s="66" t="s">
        <v>34</v>
      </c>
      <c r="C101" s="64" t="s">
        <v>114</v>
      </c>
      <c r="D101" s="64">
        <v>10</v>
      </c>
      <c r="E101" s="64" t="s">
        <v>71</v>
      </c>
      <c r="F101" s="67">
        <v>2240281520</v>
      </c>
      <c r="G101" s="166"/>
      <c r="H101" s="67">
        <v>3409</v>
      </c>
    </row>
    <row r="102" spans="2:8" ht="32.25" thickBot="1" x14ac:dyDescent="0.25">
      <c r="B102" s="4" t="s">
        <v>32</v>
      </c>
      <c r="C102" s="15" t="s">
        <v>114</v>
      </c>
      <c r="D102" s="5">
        <v>10</v>
      </c>
      <c r="E102" s="5" t="s">
        <v>71</v>
      </c>
      <c r="F102" s="2">
        <v>2240281520</v>
      </c>
      <c r="G102" s="2">
        <v>313</v>
      </c>
      <c r="H102" s="2">
        <v>3409</v>
      </c>
    </row>
    <row r="103" spans="2:8" ht="63.75" thickBot="1" x14ac:dyDescent="0.25">
      <c r="B103" s="175" t="s">
        <v>294</v>
      </c>
      <c r="C103" s="64" t="s">
        <v>114</v>
      </c>
      <c r="D103" s="64" t="s">
        <v>235</v>
      </c>
      <c r="E103" s="64" t="s">
        <v>71</v>
      </c>
      <c r="F103" s="67">
        <v>2240281530</v>
      </c>
      <c r="G103" s="67"/>
      <c r="H103" s="67">
        <v>100</v>
      </c>
    </row>
    <row r="104" spans="2:8" ht="32.25" thickBot="1" x14ac:dyDescent="0.25">
      <c r="B104" s="179" t="s">
        <v>32</v>
      </c>
      <c r="C104" s="15" t="s">
        <v>114</v>
      </c>
      <c r="D104" s="5" t="s">
        <v>235</v>
      </c>
      <c r="E104" s="5" t="s">
        <v>71</v>
      </c>
      <c r="F104" s="2">
        <v>2240281530</v>
      </c>
      <c r="G104" s="2">
        <v>313</v>
      </c>
      <c r="H104" s="2">
        <v>100</v>
      </c>
    </row>
    <row r="105" spans="2:8" ht="79.5" thickBot="1" x14ac:dyDescent="0.25">
      <c r="B105" s="66" t="s">
        <v>35</v>
      </c>
      <c r="C105" s="64" t="s">
        <v>114</v>
      </c>
      <c r="D105" s="64">
        <v>10</v>
      </c>
      <c r="E105" s="64" t="s">
        <v>71</v>
      </c>
      <c r="F105" s="67" t="s">
        <v>384</v>
      </c>
      <c r="G105" s="166"/>
      <c r="H105" s="67">
        <v>3912.84</v>
      </c>
    </row>
    <row r="106" spans="2:8" ht="32.25" thickBot="1" x14ac:dyDescent="0.25">
      <c r="B106" s="4" t="s">
        <v>32</v>
      </c>
      <c r="C106" s="15" t="s">
        <v>114</v>
      </c>
      <c r="D106" s="5">
        <v>10</v>
      </c>
      <c r="E106" s="5" t="s">
        <v>71</v>
      </c>
      <c r="F106" s="2" t="s">
        <v>384</v>
      </c>
      <c r="G106" s="2">
        <v>412</v>
      </c>
      <c r="H106" s="13">
        <v>3912.84</v>
      </c>
    </row>
    <row r="107" spans="2:8" ht="32.25" thickBot="1" x14ac:dyDescent="0.25">
      <c r="B107" s="145" t="s">
        <v>351</v>
      </c>
      <c r="C107" s="64" t="s">
        <v>114</v>
      </c>
      <c r="D107" s="64" t="s">
        <v>235</v>
      </c>
      <c r="E107" s="64" t="s">
        <v>112</v>
      </c>
      <c r="F107" s="166"/>
      <c r="G107" s="166"/>
      <c r="H107" s="67">
        <f>SUM(H108:H108)</f>
        <v>393</v>
      </c>
    </row>
    <row r="108" spans="2:8" ht="60" customHeight="1" thickBot="1" x14ac:dyDescent="0.3">
      <c r="B108" s="146" t="s">
        <v>355</v>
      </c>
      <c r="C108" s="12" t="s">
        <v>114</v>
      </c>
      <c r="D108" s="6" t="s">
        <v>235</v>
      </c>
      <c r="E108" s="6" t="s">
        <v>112</v>
      </c>
      <c r="F108" s="1">
        <v>2240277740</v>
      </c>
      <c r="G108" s="212"/>
      <c r="H108" s="1">
        <f>SUM(H109:H111)</f>
        <v>393</v>
      </c>
    </row>
    <row r="109" spans="2:8" ht="48" thickBot="1" x14ac:dyDescent="0.25">
      <c r="B109" s="4" t="s">
        <v>9</v>
      </c>
      <c r="C109" s="15" t="s">
        <v>114</v>
      </c>
      <c r="D109" s="5" t="s">
        <v>235</v>
      </c>
      <c r="E109" s="5" t="s">
        <v>112</v>
      </c>
      <c r="F109" s="2">
        <v>2240277740</v>
      </c>
      <c r="G109" s="2">
        <v>121</v>
      </c>
      <c r="H109" s="2">
        <v>303</v>
      </c>
    </row>
    <row r="110" spans="2:8" ht="32.25" thickBot="1" x14ac:dyDescent="0.25">
      <c r="B110" s="48" t="s">
        <v>45</v>
      </c>
      <c r="C110" s="15" t="s">
        <v>114</v>
      </c>
      <c r="D110" s="5" t="s">
        <v>235</v>
      </c>
      <c r="E110" s="5" t="s">
        <v>112</v>
      </c>
      <c r="F110" s="2">
        <v>2240277740</v>
      </c>
      <c r="G110" s="2">
        <v>122</v>
      </c>
      <c r="H110" s="2"/>
    </row>
    <row r="111" spans="2:8" ht="63.75" thickBot="1" x14ac:dyDescent="0.25">
      <c r="B111" s="33" t="s">
        <v>10</v>
      </c>
      <c r="C111" s="15" t="s">
        <v>114</v>
      </c>
      <c r="D111" s="5" t="s">
        <v>235</v>
      </c>
      <c r="E111" s="5" t="s">
        <v>112</v>
      </c>
      <c r="F111" s="2">
        <v>2240277740</v>
      </c>
      <c r="G111" s="2">
        <v>129</v>
      </c>
      <c r="H111" s="2">
        <v>90</v>
      </c>
    </row>
    <row r="112" spans="2:8" ht="15.75" hidden="1" customHeight="1" thickBot="1" x14ac:dyDescent="0.25">
      <c r="B112" s="66" t="s">
        <v>36</v>
      </c>
      <c r="C112" s="64" t="s">
        <v>114</v>
      </c>
      <c r="D112" s="64">
        <v>11</v>
      </c>
      <c r="E112" s="210"/>
      <c r="F112" s="166"/>
      <c r="G112" s="166"/>
      <c r="H112" s="67"/>
    </row>
    <row r="113" spans="2:8" ht="24.75" hidden="1" customHeight="1" thickBot="1" x14ac:dyDescent="0.25">
      <c r="B113" s="11" t="s">
        <v>37</v>
      </c>
      <c r="C113" s="15" t="s">
        <v>114</v>
      </c>
      <c r="D113" s="15">
        <v>11</v>
      </c>
      <c r="E113" s="15" t="s">
        <v>72</v>
      </c>
      <c r="F113" s="167"/>
      <c r="G113" s="167"/>
      <c r="H113" s="16"/>
    </row>
    <row r="114" spans="2:8" ht="41.25" hidden="1" customHeight="1" thickBot="1" x14ac:dyDescent="0.25">
      <c r="B114" s="11" t="s">
        <v>38</v>
      </c>
      <c r="C114" s="15" t="s">
        <v>114</v>
      </c>
      <c r="D114" s="15">
        <v>11</v>
      </c>
      <c r="E114" s="15" t="s">
        <v>72</v>
      </c>
      <c r="F114" s="16">
        <v>2440120000</v>
      </c>
      <c r="G114" s="167"/>
      <c r="H114" s="16"/>
    </row>
    <row r="115" spans="2:8" ht="36" hidden="1" customHeight="1" thickBot="1" x14ac:dyDescent="0.25">
      <c r="B115" s="17" t="s">
        <v>13</v>
      </c>
      <c r="C115" s="15" t="s">
        <v>114</v>
      </c>
      <c r="D115" s="15">
        <v>11</v>
      </c>
      <c r="E115" s="15" t="s">
        <v>72</v>
      </c>
      <c r="F115" s="16">
        <v>2440120000</v>
      </c>
      <c r="G115" s="16">
        <v>244</v>
      </c>
      <c r="H115" s="16"/>
    </row>
    <row r="116" spans="2:8" ht="32.25" thickBot="1" x14ac:dyDescent="0.25">
      <c r="B116" s="66" t="s">
        <v>39</v>
      </c>
      <c r="C116" s="64" t="s">
        <v>114</v>
      </c>
      <c r="D116" s="74">
        <v>12</v>
      </c>
      <c r="E116" s="210"/>
      <c r="F116" s="166"/>
      <c r="G116" s="166"/>
      <c r="H116" s="73">
        <v>4095</v>
      </c>
    </row>
    <row r="117" spans="2:8" ht="16.5" thickBot="1" x14ac:dyDescent="0.25">
      <c r="B117" s="11" t="s">
        <v>40</v>
      </c>
      <c r="C117" s="12" t="s">
        <v>114</v>
      </c>
      <c r="D117" s="12">
        <v>12</v>
      </c>
      <c r="E117" s="12" t="s">
        <v>115</v>
      </c>
      <c r="F117" s="13">
        <v>2540200590</v>
      </c>
      <c r="G117" s="214"/>
      <c r="H117" s="13">
        <v>4095</v>
      </c>
    </row>
    <row r="118" spans="2:8" ht="32.25" thickBot="1" x14ac:dyDescent="0.25">
      <c r="B118" s="14" t="s">
        <v>41</v>
      </c>
      <c r="C118" s="15" t="s">
        <v>114</v>
      </c>
      <c r="D118" s="15">
        <v>12</v>
      </c>
      <c r="E118" s="15" t="s">
        <v>115</v>
      </c>
      <c r="F118" s="16">
        <v>2540200590</v>
      </c>
      <c r="G118" s="16">
        <v>611</v>
      </c>
      <c r="H118" s="16">
        <v>4095</v>
      </c>
    </row>
    <row r="119" spans="2:8" ht="48" thickBot="1" x14ac:dyDescent="0.25">
      <c r="B119" s="66" t="s">
        <v>42</v>
      </c>
      <c r="C119" s="64" t="s">
        <v>114</v>
      </c>
      <c r="D119" s="64">
        <v>13</v>
      </c>
      <c r="E119" s="210"/>
      <c r="F119" s="166"/>
      <c r="G119" s="166"/>
      <c r="H119" s="67">
        <v>47</v>
      </c>
    </row>
    <row r="120" spans="2:8" ht="16.5" thickBot="1" x14ac:dyDescent="0.25">
      <c r="B120" s="11" t="s">
        <v>43</v>
      </c>
      <c r="C120" s="12" t="s">
        <v>114</v>
      </c>
      <c r="D120" s="12">
        <v>13</v>
      </c>
      <c r="E120" s="12" t="s">
        <v>74</v>
      </c>
      <c r="F120" s="13">
        <v>2640327880</v>
      </c>
      <c r="G120" s="167"/>
      <c r="H120" s="13">
        <v>47</v>
      </c>
    </row>
    <row r="121" spans="2:8" ht="32.25" thickBot="1" x14ac:dyDescent="0.25">
      <c r="B121" s="14" t="s">
        <v>44</v>
      </c>
      <c r="C121" s="15" t="s">
        <v>114</v>
      </c>
      <c r="D121" s="15">
        <v>13</v>
      </c>
      <c r="E121" s="15" t="s">
        <v>74</v>
      </c>
      <c r="F121" s="16">
        <v>2640327880</v>
      </c>
      <c r="G121" s="16">
        <v>730</v>
      </c>
      <c r="H121" s="16">
        <v>47</v>
      </c>
    </row>
    <row r="122" spans="2:8" ht="26.25" customHeight="1" thickBot="1" x14ac:dyDescent="0.25">
      <c r="B122" s="135" t="s">
        <v>286</v>
      </c>
      <c r="C122" s="64" t="s">
        <v>114</v>
      </c>
      <c r="D122" s="64" t="s">
        <v>253</v>
      </c>
      <c r="E122" s="64"/>
      <c r="F122" s="67"/>
      <c r="G122" s="67"/>
      <c r="H122" s="67">
        <v>55333</v>
      </c>
    </row>
    <row r="123" spans="2:8" ht="33" customHeight="1" thickBot="1" x14ac:dyDescent="0.25">
      <c r="B123" s="177" t="s">
        <v>287</v>
      </c>
      <c r="C123" s="5" t="s">
        <v>114</v>
      </c>
      <c r="D123" s="5">
        <v>14</v>
      </c>
      <c r="E123" s="5" t="s">
        <v>74</v>
      </c>
      <c r="F123" s="2">
        <v>2640260020</v>
      </c>
      <c r="G123" s="2">
        <v>511</v>
      </c>
      <c r="H123" s="2">
        <v>55333</v>
      </c>
    </row>
    <row r="124" spans="2:8" ht="48" thickBot="1" x14ac:dyDescent="0.25">
      <c r="B124" s="66" t="s">
        <v>113</v>
      </c>
      <c r="C124" s="74" t="s">
        <v>111</v>
      </c>
      <c r="D124" s="74" t="s">
        <v>74</v>
      </c>
      <c r="E124" s="74" t="s">
        <v>112</v>
      </c>
      <c r="F124" s="73">
        <v>9980020000</v>
      </c>
      <c r="G124" s="166"/>
      <c r="H124" s="73">
        <f>SUM(H125:H129)</f>
        <v>5759</v>
      </c>
    </row>
    <row r="125" spans="2:8" ht="48" thickBot="1" x14ac:dyDescent="0.25">
      <c r="B125" s="4" t="s">
        <v>9</v>
      </c>
      <c r="C125" s="15" t="s">
        <v>111</v>
      </c>
      <c r="D125" s="15" t="s">
        <v>74</v>
      </c>
      <c r="E125" s="15" t="s">
        <v>112</v>
      </c>
      <c r="F125" s="2">
        <v>9980020000</v>
      </c>
      <c r="G125" s="2">
        <v>121</v>
      </c>
      <c r="H125" s="2">
        <v>3968</v>
      </c>
    </row>
    <row r="126" spans="2:8" ht="63.75" thickBot="1" x14ac:dyDescent="0.25">
      <c r="B126" s="33" t="s">
        <v>10</v>
      </c>
      <c r="C126" s="15" t="s">
        <v>111</v>
      </c>
      <c r="D126" s="15" t="s">
        <v>74</v>
      </c>
      <c r="E126" s="15" t="s">
        <v>112</v>
      </c>
      <c r="F126" s="2">
        <v>9980020000</v>
      </c>
      <c r="G126" s="2">
        <v>129</v>
      </c>
      <c r="H126" s="2">
        <v>1197</v>
      </c>
    </row>
    <row r="127" spans="2:8" ht="32.25" thickBot="1" x14ac:dyDescent="0.25">
      <c r="B127" s="33" t="s">
        <v>13</v>
      </c>
      <c r="C127" s="15" t="s">
        <v>111</v>
      </c>
      <c r="D127" s="15" t="s">
        <v>74</v>
      </c>
      <c r="E127" s="15" t="s">
        <v>112</v>
      </c>
      <c r="F127" s="2">
        <v>9980020000</v>
      </c>
      <c r="G127" s="2">
        <v>244</v>
      </c>
      <c r="H127" s="2">
        <v>434</v>
      </c>
    </row>
    <row r="128" spans="2:8" ht="16.5" thickBot="1" x14ac:dyDescent="0.25">
      <c r="B128" s="33" t="s">
        <v>288</v>
      </c>
      <c r="C128" s="15" t="s">
        <v>111</v>
      </c>
      <c r="D128" s="15" t="s">
        <v>74</v>
      </c>
      <c r="E128" s="15" t="s">
        <v>112</v>
      </c>
      <c r="F128" s="2">
        <v>9980020000</v>
      </c>
      <c r="G128" s="2">
        <v>247</v>
      </c>
      <c r="H128" s="2">
        <v>155</v>
      </c>
    </row>
    <row r="129" spans="2:8" ht="16.5" thickBot="1" x14ac:dyDescent="0.25">
      <c r="B129" s="4" t="s">
        <v>46</v>
      </c>
      <c r="C129" s="15" t="s">
        <v>111</v>
      </c>
      <c r="D129" s="15" t="s">
        <v>74</v>
      </c>
      <c r="E129" s="15" t="s">
        <v>112</v>
      </c>
      <c r="F129" s="2">
        <v>9980020000</v>
      </c>
      <c r="G129" s="2">
        <v>850</v>
      </c>
      <c r="H129" s="2">
        <v>5</v>
      </c>
    </row>
    <row r="130" spans="2:8" ht="48" thickBot="1" x14ac:dyDescent="0.25">
      <c r="B130" s="66" t="s">
        <v>21</v>
      </c>
      <c r="C130" s="64" t="s">
        <v>69</v>
      </c>
      <c r="D130" s="64" t="s">
        <v>109</v>
      </c>
      <c r="E130" s="64"/>
      <c r="F130" s="71"/>
      <c r="G130" s="67"/>
      <c r="H130" s="84">
        <f>SUM(H131)</f>
        <v>5772</v>
      </c>
    </row>
    <row r="131" spans="2:8" ht="63.75" thickBot="1" x14ac:dyDescent="0.25">
      <c r="B131" s="7" t="s">
        <v>47</v>
      </c>
      <c r="C131" s="6" t="s">
        <v>69</v>
      </c>
      <c r="D131" s="6" t="s">
        <v>109</v>
      </c>
      <c r="E131" s="6" t="s">
        <v>235</v>
      </c>
      <c r="F131" s="6">
        <v>740120000</v>
      </c>
      <c r="G131" s="6"/>
      <c r="H131" s="29">
        <f>SUM(H132:H135)</f>
        <v>5772</v>
      </c>
    </row>
    <row r="132" spans="2:8" ht="48" thickBot="1" x14ac:dyDescent="0.25">
      <c r="B132" s="8" t="s">
        <v>28</v>
      </c>
      <c r="C132" s="5" t="s">
        <v>69</v>
      </c>
      <c r="D132" s="5" t="s">
        <v>109</v>
      </c>
      <c r="E132" s="5" t="s">
        <v>235</v>
      </c>
      <c r="F132" s="5">
        <v>740120000</v>
      </c>
      <c r="G132" s="5">
        <v>111</v>
      </c>
      <c r="H132" s="55">
        <v>4300</v>
      </c>
    </row>
    <row r="133" spans="2:8" ht="16.5" thickBot="1" x14ac:dyDescent="0.25">
      <c r="B133" s="33" t="s">
        <v>249</v>
      </c>
      <c r="C133" s="5" t="s">
        <v>69</v>
      </c>
      <c r="D133" s="5" t="s">
        <v>109</v>
      </c>
      <c r="E133" s="5" t="s">
        <v>235</v>
      </c>
      <c r="F133" s="5">
        <v>740120000</v>
      </c>
      <c r="G133" s="5" t="s">
        <v>120</v>
      </c>
      <c r="H133" s="55">
        <v>30</v>
      </c>
    </row>
    <row r="134" spans="2:8" ht="63.75" thickBot="1" x14ac:dyDescent="0.25">
      <c r="B134" s="179" t="s">
        <v>10</v>
      </c>
      <c r="C134" s="5" t="s">
        <v>69</v>
      </c>
      <c r="D134" s="5" t="s">
        <v>109</v>
      </c>
      <c r="E134" s="5" t="s">
        <v>235</v>
      </c>
      <c r="F134" s="2">
        <v>740120000</v>
      </c>
      <c r="G134" s="2">
        <v>119</v>
      </c>
      <c r="H134" s="2">
        <v>1299</v>
      </c>
    </row>
    <row r="135" spans="2:8" ht="32.25" thickBot="1" x14ac:dyDescent="0.25">
      <c r="B135" s="33" t="s">
        <v>13</v>
      </c>
      <c r="C135" s="5" t="s">
        <v>69</v>
      </c>
      <c r="D135" s="5" t="s">
        <v>109</v>
      </c>
      <c r="E135" s="5" t="s">
        <v>235</v>
      </c>
      <c r="F135" s="2">
        <v>740120000</v>
      </c>
      <c r="G135" s="2">
        <v>244</v>
      </c>
      <c r="H135" s="2">
        <v>143</v>
      </c>
    </row>
    <row r="136" spans="2:8" ht="16.5" thickBot="1" x14ac:dyDescent="0.25">
      <c r="B136" s="66" t="s">
        <v>22</v>
      </c>
      <c r="C136" s="64" t="s">
        <v>70</v>
      </c>
      <c r="D136" s="64" t="s">
        <v>71</v>
      </c>
      <c r="E136" s="64"/>
      <c r="F136" s="64"/>
      <c r="G136" s="64"/>
      <c r="H136" s="84">
        <f>SUM(H138)</f>
        <v>2494</v>
      </c>
    </row>
    <row r="137" spans="2:8" ht="16.5" thickBot="1" x14ac:dyDescent="0.25">
      <c r="B137" s="62" t="s">
        <v>48</v>
      </c>
      <c r="C137" s="6" t="s">
        <v>70</v>
      </c>
      <c r="D137" s="6" t="s">
        <v>71</v>
      </c>
      <c r="E137" s="6" t="s">
        <v>72</v>
      </c>
      <c r="F137" s="6"/>
      <c r="G137" s="6"/>
      <c r="H137" s="29">
        <f>SUM(H138)</f>
        <v>2494</v>
      </c>
    </row>
    <row r="138" spans="2:8" ht="16.5" thickBot="1" x14ac:dyDescent="0.25">
      <c r="B138" s="62" t="s">
        <v>49</v>
      </c>
      <c r="C138" s="6" t="s">
        <v>70</v>
      </c>
      <c r="D138" s="6" t="s">
        <v>71</v>
      </c>
      <c r="E138" s="6" t="s">
        <v>72</v>
      </c>
      <c r="F138" s="6">
        <v>1410211000</v>
      </c>
      <c r="G138" s="6"/>
      <c r="H138" s="29">
        <f>SUM(H139+H140+H141+H142)</f>
        <v>2494</v>
      </c>
    </row>
    <row r="139" spans="2:8" ht="48" thickBot="1" x14ac:dyDescent="0.25">
      <c r="B139" s="33" t="s">
        <v>9</v>
      </c>
      <c r="C139" s="5" t="s">
        <v>70</v>
      </c>
      <c r="D139" s="5" t="s">
        <v>71</v>
      </c>
      <c r="E139" s="5" t="s">
        <v>72</v>
      </c>
      <c r="F139" s="5">
        <v>1410211000</v>
      </c>
      <c r="G139" s="5">
        <v>121</v>
      </c>
      <c r="H139" s="55">
        <v>1662</v>
      </c>
    </row>
    <row r="140" spans="2:8" ht="63.75" thickBot="1" x14ac:dyDescent="0.25">
      <c r="B140" s="33" t="s">
        <v>10</v>
      </c>
      <c r="C140" s="5" t="s">
        <v>70</v>
      </c>
      <c r="D140" s="5" t="s">
        <v>71</v>
      </c>
      <c r="E140" s="5" t="s">
        <v>72</v>
      </c>
      <c r="F140" s="5">
        <v>1410211000</v>
      </c>
      <c r="G140" s="5">
        <v>129</v>
      </c>
      <c r="H140" s="55">
        <v>502</v>
      </c>
    </row>
    <row r="141" spans="2:8" ht="32.25" thickBot="1" x14ac:dyDescent="0.25">
      <c r="B141" s="33" t="s">
        <v>13</v>
      </c>
      <c r="C141" s="5" t="s">
        <v>70</v>
      </c>
      <c r="D141" s="5" t="s">
        <v>71</v>
      </c>
      <c r="E141" s="5" t="s">
        <v>72</v>
      </c>
      <c r="F141" s="5">
        <v>1410211000</v>
      </c>
      <c r="G141" s="5">
        <v>244</v>
      </c>
      <c r="H141" s="55">
        <v>327</v>
      </c>
    </row>
    <row r="142" spans="2:8" ht="16.5" thickBot="1" x14ac:dyDescent="0.25">
      <c r="B142" s="4" t="s">
        <v>46</v>
      </c>
      <c r="C142" s="5" t="s">
        <v>70</v>
      </c>
      <c r="D142" s="5" t="s">
        <v>71</v>
      </c>
      <c r="E142" s="5" t="s">
        <v>72</v>
      </c>
      <c r="F142" s="5">
        <v>1410211000</v>
      </c>
      <c r="G142" s="5">
        <v>850</v>
      </c>
      <c r="H142" s="55">
        <v>3</v>
      </c>
    </row>
    <row r="143" spans="2:8" ht="16.5" thickBot="1" x14ac:dyDescent="0.25">
      <c r="B143" s="66" t="s">
        <v>24</v>
      </c>
      <c r="C143" s="64" t="s">
        <v>176</v>
      </c>
      <c r="D143" s="64" t="s">
        <v>73</v>
      </c>
      <c r="E143" s="64"/>
      <c r="F143" s="64"/>
      <c r="G143" s="64"/>
      <c r="H143" s="132">
        <f>SUM(H144+H487+H989+H995)</f>
        <v>823615.95340000023</v>
      </c>
    </row>
    <row r="144" spans="2:8" ht="16.5" thickBot="1" x14ac:dyDescent="0.25">
      <c r="B144" s="66" t="s">
        <v>50</v>
      </c>
      <c r="C144" s="64" t="s">
        <v>176</v>
      </c>
      <c r="D144" s="64" t="s">
        <v>73</v>
      </c>
      <c r="E144" s="64"/>
      <c r="F144" s="64"/>
      <c r="G144" s="64"/>
      <c r="H144" s="65">
        <f>SUM(H145+H165+H182+H203+H224+H240+H259+H277+H292+H310+H328+H346+H364+H382+H399+H417+H434+H452+H471)</f>
        <v>172660.81600000002</v>
      </c>
    </row>
    <row r="145" spans="2:8" ht="16.5" thickBot="1" x14ac:dyDescent="0.25">
      <c r="B145" s="85" t="s">
        <v>51</v>
      </c>
      <c r="C145" s="86" t="s">
        <v>75</v>
      </c>
      <c r="D145" s="86"/>
      <c r="E145" s="86"/>
      <c r="F145" s="86"/>
      <c r="G145" s="86"/>
      <c r="H145" s="98">
        <f>SUM(H146+H161+H158)</f>
        <v>16518.2</v>
      </c>
    </row>
    <row r="146" spans="2:8" ht="16.5" thickBot="1" x14ac:dyDescent="0.25">
      <c r="B146" s="62" t="s">
        <v>50</v>
      </c>
      <c r="C146" s="12" t="s">
        <v>75</v>
      </c>
      <c r="D146" s="12" t="s">
        <v>73</v>
      </c>
      <c r="E146" s="12" t="s">
        <v>74</v>
      </c>
      <c r="F146" s="12"/>
      <c r="G146" s="12"/>
      <c r="H146" s="99">
        <f>SUM(H147+H153)</f>
        <v>16063.8</v>
      </c>
    </row>
    <row r="147" spans="2:8" ht="48" thickBot="1" x14ac:dyDescent="0.25">
      <c r="B147" s="62" t="s">
        <v>52</v>
      </c>
      <c r="C147" s="6" t="s">
        <v>75</v>
      </c>
      <c r="D147" s="6" t="s">
        <v>73</v>
      </c>
      <c r="E147" s="6" t="s">
        <v>74</v>
      </c>
      <c r="F147" s="9" t="s">
        <v>385</v>
      </c>
      <c r="G147" s="6"/>
      <c r="H147" s="47">
        <f>SUM(H152+H150+H151+H149+H148)</f>
        <v>6142.7999999999993</v>
      </c>
    </row>
    <row r="148" spans="2:8" ht="48" thickBot="1" x14ac:dyDescent="0.25">
      <c r="B148" s="4" t="s">
        <v>28</v>
      </c>
      <c r="C148" s="5" t="s">
        <v>75</v>
      </c>
      <c r="D148" s="5" t="s">
        <v>73</v>
      </c>
      <c r="E148" s="5" t="s">
        <v>74</v>
      </c>
      <c r="F148" s="37" t="s">
        <v>385</v>
      </c>
      <c r="G148" s="5">
        <v>111</v>
      </c>
      <c r="H148" s="5" t="s">
        <v>315</v>
      </c>
    </row>
    <row r="149" spans="2:8" ht="63.75" thickBot="1" x14ac:dyDescent="0.25">
      <c r="B149" s="179" t="s">
        <v>10</v>
      </c>
      <c r="C149" s="5" t="s">
        <v>75</v>
      </c>
      <c r="D149" s="5" t="s">
        <v>73</v>
      </c>
      <c r="E149" s="5" t="s">
        <v>74</v>
      </c>
      <c r="F149" s="37" t="s">
        <v>385</v>
      </c>
      <c r="G149" s="5">
        <v>119</v>
      </c>
      <c r="H149" s="5" t="s">
        <v>316</v>
      </c>
    </row>
    <row r="150" spans="2:8" ht="32.25" thickBot="1" x14ac:dyDescent="0.25">
      <c r="B150" s="33" t="s">
        <v>13</v>
      </c>
      <c r="C150" s="5" t="s">
        <v>75</v>
      </c>
      <c r="D150" s="5" t="s">
        <v>73</v>
      </c>
      <c r="E150" s="5" t="s">
        <v>74</v>
      </c>
      <c r="F150" s="37" t="s">
        <v>385</v>
      </c>
      <c r="G150" s="5">
        <v>244</v>
      </c>
      <c r="H150" s="5" t="s">
        <v>468</v>
      </c>
    </row>
    <row r="151" spans="2:8" ht="16.5" thickBot="1" x14ac:dyDescent="0.25">
      <c r="B151" s="33" t="s">
        <v>288</v>
      </c>
      <c r="C151" s="5" t="s">
        <v>75</v>
      </c>
      <c r="D151" s="5" t="s">
        <v>73</v>
      </c>
      <c r="E151" s="5" t="s">
        <v>74</v>
      </c>
      <c r="F151" s="37" t="s">
        <v>385</v>
      </c>
      <c r="G151" s="5" t="s">
        <v>285</v>
      </c>
      <c r="H151" s="5" t="s">
        <v>321</v>
      </c>
    </row>
    <row r="152" spans="2:8" ht="16.5" thickBot="1" x14ac:dyDescent="0.25">
      <c r="B152" s="177" t="s">
        <v>46</v>
      </c>
      <c r="C152" s="5" t="s">
        <v>75</v>
      </c>
      <c r="D152" s="5" t="s">
        <v>73</v>
      </c>
      <c r="E152" s="5" t="s">
        <v>74</v>
      </c>
      <c r="F152" s="37" t="s">
        <v>385</v>
      </c>
      <c r="G152" s="5">
        <v>850</v>
      </c>
      <c r="H152" s="5" t="s">
        <v>469</v>
      </c>
    </row>
    <row r="153" spans="2:8" ht="142.5" thickBot="1" x14ac:dyDescent="0.25">
      <c r="B153" s="62" t="s">
        <v>53</v>
      </c>
      <c r="C153" s="6" t="s">
        <v>75</v>
      </c>
      <c r="D153" s="6" t="s">
        <v>73</v>
      </c>
      <c r="E153" s="6" t="s">
        <v>74</v>
      </c>
      <c r="F153" s="9" t="s">
        <v>386</v>
      </c>
      <c r="G153" s="6"/>
      <c r="H153" s="29">
        <f>SUM(H154+H156+H157+H155)</f>
        <v>9921</v>
      </c>
    </row>
    <row r="154" spans="2:8" ht="46.5" customHeight="1" thickBot="1" x14ac:dyDescent="0.25">
      <c r="B154" s="177" t="s">
        <v>54</v>
      </c>
      <c r="C154" s="5" t="s">
        <v>75</v>
      </c>
      <c r="D154" s="5" t="s">
        <v>73</v>
      </c>
      <c r="E154" s="5" t="s">
        <v>74</v>
      </c>
      <c r="F154" s="37" t="s">
        <v>386</v>
      </c>
      <c r="G154" s="5">
        <v>111</v>
      </c>
      <c r="H154" s="5" t="s">
        <v>309</v>
      </c>
    </row>
    <row r="155" spans="2:8" ht="32.25" hidden="1" thickBot="1" x14ac:dyDescent="0.25">
      <c r="B155" s="177" t="s">
        <v>45</v>
      </c>
      <c r="C155" s="5" t="s">
        <v>75</v>
      </c>
      <c r="D155" s="5" t="s">
        <v>73</v>
      </c>
      <c r="E155" s="5" t="s">
        <v>74</v>
      </c>
      <c r="F155" s="37" t="s">
        <v>254</v>
      </c>
      <c r="G155" s="5" t="s">
        <v>120</v>
      </c>
      <c r="H155" s="5"/>
    </row>
    <row r="156" spans="2:8" ht="63.75" thickBot="1" x14ac:dyDescent="0.25">
      <c r="B156" s="179" t="s">
        <v>10</v>
      </c>
      <c r="C156" s="5" t="s">
        <v>75</v>
      </c>
      <c r="D156" s="5" t="s">
        <v>73</v>
      </c>
      <c r="E156" s="5" t="s">
        <v>74</v>
      </c>
      <c r="F156" s="37" t="s">
        <v>386</v>
      </c>
      <c r="G156" s="5">
        <v>119</v>
      </c>
      <c r="H156" s="5" t="s">
        <v>310</v>
      </c>
    </row>
    <row r="157" spans="2:8" ht="32.25" thickBot="1" x14ac:dyDescent="0.25">
      <c r="B157" s="33" t="s">
        <v>13</v>
      </c>
      <c r="C157" s="5" t="s">
        <v>75</v>
      </c>
      <c r="D157" s="5" t="s">
        <v>73</v>
      </c>
      <c r="E157" s="5" t="s">
        <v>74</v>
      </c>
      <c r="F157" s="37" t="s">
        <v>386</v>
      </c>
      <c r="G157" s="5">
        <v>244</v>
      </c>
      <c r="H157" s="5" t="s">
        <v>311</v>
      </c>
    </row>
    <row r="158" spans="2:8" ht="16.5" thickBot="1" x14ac:dyDescent="0.25">
      <c r="B158" s="136" t="s">
        <v>308</v>
      </c>
      <c r="C158" s="6" t="s">
        <v>75</v>
      </c>
      <c r="D158" s="6" t="s">
        <v>73</v>
      </c>
      <c r="E158" s="6" t="s">
        <v>109</v>
      </c>
      <c r="F158" s="9"/>
      <c r="G158" s="6"/>
      <c r="H158" s="29">
        <f>SUM(H159+H160)</f>
        <v>109.4</v>
      </c>
    </row>
    <row r="159" spans="2:8" ht="48" thickBot="1" x14ac:dyDescent="0.25">
      <c r="B159" s="177" t="s">
        <v>54</v>
      </c>
      <c r="C159" s="5" t="s">
        <v>75</v>
      </c>
      <c r="D159" s="5" t="s">
        <v>73</v>
      </c>
      <c r="E159" s="5" t="s">
        <v>109</v>
      </c>
      <c r="F159" s="37" t="s">
        <v>387</v>
      </c>
      <c r="G159" s="5" t="s">
        <v>78</v>
      </c>
      <c r="H159" s="5" t="s">
        <v>319</v>
      </c>
    </row>
    <row r="160" spans="2:8" ht="63.75" thickBot="1" x14ac:dyDescent="0.25">
      <c r="B160" s="179" t="s">
        <v>10</v>
      </c>
      <c r="C160" s="5" t="s">
        <v>75</v>
      </c>
      <c r="D160" s="5" t="s">
        <v>73</v>
      </c>
      <c r="E160" s="5" t="s">
        <v>109</v>
      </c>
      <c r="F160" s="37" t="s">
        <v>387</v>
      </c>
      <c r="G160" s="5" t="s">
        <v>279</v>
      </c>
      <c r="H160" s="5" t="s">
        <v>320</v>
      </c>
    </row>
    <row r="161" spans="2:8" ht="16.5" thickBot="1" x14ac:dyDescent="0.25">
      <c r="B161" s="62" t="s">
        <v>29</v>
      </c>
      <c r="C161" s="6" t="s">
        <v>75</v>
      </c>
      <c r="D161" s="6">
        <v>10</v>
      </c>
      <c r="E161" s="6"/>
      <c r="F161" s="6"/>
      <c r="G161" s="6"/>
      <c r="H161" s="6" t="s">
        <v>473</v>
      </c>
    </row>
    <row r="162" spans="2:8" ht="16.5" thickBot="1" x14ac:dyDescent="0.25">
      <c r="B162" s="62" t="s">
        <v>33</v>
      </c>
      <c r="C162" s="6" t="s">
        <v>75</v>
      </c>
      <c r="D162" s="6">
        <v>10</v>
      </c>
      <c r="E162" s="6" t="s">
        <v>71</v>
      </c>
      <c r="F162" s="6"/>
      <c r="G162" s="6"/>
      <c r="H162" s="6" t="s">
        <v>473</v>
      </c>
    </row>
    <row r="163" spans="2:8" ht="48" thickBot="1" x14ac:dyDescent="0.25">
      <c r="B163" s="62" t="s">
        <v>55</v>
      </c>
      <c r="C163" s="6" t="s">
        <v>75</v>
      </c>
      <c r="D163" s="6">
        <v>10</v>
      </c>
      <c r="E163" s="6" t="s">
        <v>71</v>
      </c>
      <c r="F163" s="6" t="s">
        <v>388</v>
      </c>
      <c r="G163" s="6"/>
      <c r="H163" s="6" t="s">
        <v>473</v>
      </c>
    </row>
    <row r="164" spans="2:8" ht="32.25" thickBot="1" x14ac:dyDescent="0.25">
      <c r="B164" s="4" t="s">
        <v>32</v>
      </c>
      <c r="C164" s="5" t="s">
        <v>75</v>
      </c>
      <c r="D164" s="5">
        <v>10</v>
      </c>
      <c r="E164" s="5" t="s">
        <v>71</v>
      </c>
      <c r="F164" s="5" t="s">
        <v>388</v>
      </c>
      <c r="G164" s="5">
        <v>313</v>
      </c>
      <c r="H164" s="5" t="s">
        <v>473</v>
      </c>
    </row>
    <row r="165" spans="2:8" ht="16.5" thickBot="1" x14ac:dyDescent="0.25">
      <c r="B165" s="85" t="s">
        <v>56</v>
      </c>
      <c r="C165" s="86" t="s">
        <v>76</v>
      </c>
      <c r="D165" s="86"/>
      <c r="E165" s="86"/>
      <c r="F165" s="86"/>
      <c r="G165" s="86"/>
      <c r="H165" s="87">
        <f>SUM(H166+H178)</f>
        <v>9956.7999999999993</v>
      </c>
    </row>
    <row r="166" spans="2:8" ht="16.5" thickBot="1" x14ac:dyDescent="0.25">
      <c r="B166" s="62" t="s">
        <v>50</v>
      </c>
      <c r="C166" s="12" t="s">
        <v>76</v>
      </c>
      <c r="D166" s="12" t="s">
        <v>73</v>
      </c>
      <c r="E166" s="12" t="s">
        <v>74</v>
      </c>
      <c r="F166" s="12"/>
      <c r="G166" s="12"/>
      <c r="H166" s="30">
        <f>SUM(H167+H173)</f>
        <v>9775.7999999999993</v>
      </c>
    </row>
    <row r="167" spans="2:8" ht="48" thickBot="1" x14ac:dyDescent="0.25">
      <c r="B167" s="62" t="s">
        <v>57</v>
      </c>
      <c r="C167" s="6" t="s">
        <v>76</v>
      </c>
      <c r="D167" s="6" t="s">
        <v>73</v>
      </c>
      <c r="E167" s="6" t="s">
        <v>74</v>
      </c>
      <c r="F167" s="9" t="s">
        <v>385</v>
      </c>
      <c r="G167" s="6"/>
      <c r="H167" s="29">
        <f>SUM(H172+H171+H170+H169+H168)</f>
        <v>3669.8</v>
      </c>
    </row>
    <row r="168" spans="2:8" ht="48" thickBot="1" x14ac:dyDescent="0.25">
      <c r="B168" s="177" t="s">
        <v>28</v>
      </c>
      <c r="C168" s="5" t="s">
        <v>76</v>
      </c>
      <c r="D168" s="5" t="s">
        <v>73</v>
      </c>
      <c r="E168" s="5" t="s">
        <v>74</v>
      </c>
      <c r="F168" s="37" t="s">
        <v>385</v>
      </c>
      <c r="G168" s="5">
        <v>111</v>
      </c>
      <c r="H168" s="5" t="s">
        <v>317</v>
      </c>
    </row>
    <row r="169" spans="2:8" ht="63.75" thickBot="1" x14ac:dyDescent="0.25">
      <c r="B169" s="179" t="s">
        <v>10</v>
      </c>
      <c r="C169" s="5" t="s">
        <v>76</v>
      </c>
      <c r="D169" s="5" t="s">
        <v>73</v>
      </c>
      <c r="E169" s="5" t="s">
        <v>74</v>
      </c>
      <c r="F169" s="37" t="s">
        <v>385</v>
      </c>
      <c r="G169" s="5">
        <v>119</v>
      </c>
      <c r="H169" s="5" t="s">
        <v>318</v>
      </c>
    </row>
    <row r="170" spans="2:8" ht="32.25" thickBot="1" x14ac:dyDescent="0.25">
      <c r="B170" s="33" t="s">
        <v>13</v>
      </c>
      <c r="C170" s="5" t="s">
        <v>76</v>
      </c>
      <c r="D170" s="5" t="s">
        <v>73</v>
      </c>
      <c r="E170" s="5" t="s">
        <v>74</v>
      </c>
      <c r="F170" s="37" t="s">
        <v>385</v>
      </c>
      <c r="G170" s="5">
        <v>244</v>
      </c>
      <c r="H170" s="5" t="s">
        <v>470</v>
      </c>
    </row>
    <row r="171" spans="2:8" ht="16.5" thickBot="1" x14ac:dyDescent="0.25">
      <c r="B171" s="33" t="s">
        <v>288</v>
      </c>
      <c r="C171" s="5" t="s">
        <v>76</v>
      </c>
      <c r="D171" s="5" t="s">
        <v>73</v>
      </c>
      <c r="E171" s="5" t="s">
        <v>74</v>
      </c>
      <c r="F171" s="37" t="s">
        <v>385</v>
      </c>
      <c r="G171" s="5" t="s">
        <v>285</v>
      </c>
      <c r="H171" s="5" t="s">
        <v>471</v>
      </c>
    </row>
    <row r="172" spans="2:8" ht="16.5" thickBot="1" x14ac:dyDescent="0.25">
      <c r="B172" s="177" t="s">
        <v>46</v>
      </c>
      <c r="C172" s="5" t="s">
        <v>76</v>
      </c>
      <c r="D172" s="5" t="s">
        <v>73</v>
      </c>
      <c r="E172" s="5" t="s">
        <v>74</v>
      </c>
      <c r="F172" s="37" t="s">
        <v>385</v>
      </c>
      <c r="G172" s="5">
        <v>850</v>
      </c>
      <c r="H172" s="5" t="s">
        <v>472</v>
      </c>
    </row>
    <row r="173" spans="2:8" ht="142.5" thickBot="1" x14ac:dyDescent="0.25">
      <c r="B173" s="62" t="s">
        <v>53</v>
      </c>
      <c r="C173" s="6" t="s">
        <v>76</v>
      </c>
      <c r="D173" s="6" t="s">
        <v>73</v>
      </c>
      <c r="E173" s="6" t="s">
        <v>74</v>
      </c>
      <c r="F173" s="9" t="s">
        <v>386</v>
      </c>
      <c r="G173" s="6"/>
      <c r="H173" s="29">
        <f>SUM(H174+H176+H177+H175)</f>
        <v>6106</v>
      </c>
    </row>
    <row r="174" spans="2:8" ht="47.25" customHeight="1" thickBot="1" x14ac:dyDescent="0.25">
      <c r="B174" s="177" t="s">
        <v>54</v>
      </c>
      <c r="C174" s="5" t="s">
        <v>76</v>
      </c>
      <c r="D174" s="5" t="s">
        <v>73</v>
      </c>
      <c r="E174" s="5" t="s">
        <v>74</v>
      </c>
      <c r="F174" s="37" t="s">
        <v>386</v>
      </c>
      <c r="G174" s="5">
        <v>111</v>
      </c>
      <c r="H174" s="5" t="s">
        <v>312</v>
      </c>
    </row>
    <row r="175" spans="2:8" ht="32.25" hidden="1" thickBot="1" x14ac:dyDescent="0.25">
      <c r="B175" s="177" t="s">
        <v>45</v>
      </c>
      <c r="C175" s="5" t="s">
        <v>76</v>
      </c>
      <c r="D175" s="5" t="s">
        <v>73</v>
      </c>
      <c r="E175" s="5" t="s">
        <v>74</v>
      </c>
      <c r="F175" s="37" t="s">
        <v>254</v>
      </c>
      <c r="G175" s="5" t="s">
        <v>120</v>
      </c>
      <c r="H175" s="5"/>
    </row>
    <row r="176" spans="2:8" ht="63.75" thickBot="1" x14ac:dyDescent="0.25">
      <c r="B176" s="179" t="s">
        <v>10</v>
      </c>
      <c r="C176" s="5" t="s">
        <v>76</v>
      </c>
      <c r="D176" s="5" t="s">
        <v>73</v>
      </c>
      <c r="E176" s="5" t="s">
        <v>74</v>
      </c>
      <c r="F176" s="37" t="s">
        <v>386</v>
      </c>
      <c r="G176" s="5">
        <v>119</v>
      </c>
      <c r="H176" s="5" t="s">
        <v>313</v>
      </c>
    </row>
    <row r="177" spans="2:8" ht="32.25" thickBot="1" x14ac:dyDescent="0.25">
      <c r="B177" s="33" t="s">
        <v>13</v>
      </c>
      <c r="C177" s="5" t="s">
        <v>76</v>
      </c>
      <c r="D177" s="5" t="s">
        <v>73</v>
      </c>
      <c r="E177" s="5" t="s">
        <v>74</v>
      </c>
      <c r="F177" s="37" t="s">
        <v>386</v>
      </c>
      <c r="G177" s="5">
        <v>244</v>
      </c>
      <c r="H177" s="5" t="s">
        <v>314</v>
      </c>
    </row>
    <row r="178" spans="2:8" ht="16.5" thickBot="1" x14ac:dyDescent="0.25">
      <c r="B178" s="62" t="s">
        <v>29</v>
      </c>
      <c r="C178" s="6" t="s">
        <v>76</v>
      </c>
      <c r="D178" s="6">
        <v>10</v>
      </c>
      <c r="E178" s="6"/>
      <c r="F178" s="6"/>
      <c r="G178" s="6"/>
      <c r="H178" s="6" t="s">
        <v>474</v>
      </c>
    </row>
    <row r="179" spans="2:8" ht="16.5" thickBot="1" x14ac:dyDescent="0.25">
      <c r="B179" s="62" t="s">
        <v>33</v>
      </c>
      <c r="C179" s="6" t="s">
        <v>76</v>
      </c>
      <c r="D179" s="6">
        <v>10</v>
      </c>
      <c r="E179" s="6" t="s">
        <v>71</v>
      </c>
      <c r="F179" s="6"/>
      <c r="G179" s="6"/>
      <c r="H179" s="6" t="s">
        <v>474</v>
      </c>
    </row>
    <row r="180" spans="2:8" ht="48" thickBot="1" x14ac:dyDescent="0.25">
      <c r="B180" s="62" t="s">
        <v>55</v>
      </c>
      <c r="C180" s="6" t="s">
        <v>76</v>
      </c>
      <c r="D180" s="6">
        <v>10</v>
      </c>
      <c r="E180" s="6" t="s">
        <v>71</v>
      </c>
      <c r="F180" s="6" t="s">
        <v>388</v>
      </c>
      <c r="G180" s="6"/>
      <c r="H180" s="6" t="s">
        <v>474</v>
      </c>
    </row>
    <row r="181" spans="2:8" ht="32.25" thickBot="1" x14ac:dyDescent="0.25">
      <c r="B181" s="4" t="s">
        <v>32</v>
      </c>
      <c r="C181" s="5" t="s">
        <v>76</v>
      </c>
      <c r="D181" s="5">
        <v>10</v>
      </c>
      <c r="E181" s="5" t="s">
        <v>71</v>
      </c>
      <c r="F181" s="5" t="s">
        <v>388</v>
      </c>
      <c r="G181" s="5">
        <v>313</v>
      </c>
      <c r="H181" s="5" t="s">
        <v>474</v>
      </c>
    </row>
    <row r="182" spans="2:8" ht="16.5" thickBot="1" x14ac:dyDescent="0.25">
      <c r="B182" s="85" t="s">
        <v>58</v>
      </c>
      <c r="C182" s="86" t="s">
        <v>77</v>
      </c>
      <c r="D182" s="86"/>
      <c r="E182" s="86"/>
      <c r="F182" s="86"/>
      <c r="G182" s="86"/>
      <c r="H182" s="87">
        <f>SUM(H183+H199+H196)</f>
        <v>14565.6</v>
      </c>
    </row>
    <row r="183" spans="2:8" ht="16.5" thickBot="1" x14ac:dyDescent="0.25">
      <c r="B183" s="62" t="s">
        <v>50</v>
      </c>
      <c r="C183" s="12" t="s">
        <v>77</v>
      </c>
      <c r="D183" s="12" t="s">
        <v>73</v>
      </c>
      <c r="E183" s="12" t="s">
        <v>74</v>
      </c>
      <c r="F183" s="12"/>
      <c r="G183" s="12"/>
      <c r="H183" s="30">
        <f>SUM(H184+H192+H190)</f>
        <v>14264.2</v>
      </c>
    </row>
    <row r="184" spans="2:8" ht="48" thickBot="1" x14ac:dyDescent="0.25">
      <c r="B184" s="62" t="s">
        <v>57</v>
      </c>
      <c r="C184" s="6" t="s">
        <v>77</v>
      </c>
      <c r="D184" s="6" t="s">
        <v>73</v>
      </c>
      <c r="E184" s="6" t="s">
        <v>74</v>
      </c>
      <c r="F184" s="9" t="s">
        <v>385</v>
      </c>
      <c r="G184" s="6"/>
      <c r="H184" s="29">
        <f>SUM(H185+H186+H187+H188+H189)</f>
        <v>4316.2</v>
      </c>
    </row>
    <row r="185" spans="2:8" ht="48" thickBot="1" x14ac:dyDescent="0.25">
      <c r="B185" s="177" t="s">
        <v>28</v>
      </c>
      <c r="C185" s="5" t="s">
        <v>77</v>
      </c>
      <c r="D185" s="5" t="s">
        <v>73</v>
      </c>
      <c r="E185" s="5" t="s">
        <v>74</v>
      </c>
      <c r="F185" s="37" t="s">
        <v>385</v>
      </c>
      <c r="G185" s="5" t="s">
        <v>78</v>
      </c>
      <c r="H185" s="5" t="s">
        <v>317</v>
      </c>
    </row>
    <row r="186" spans="2:8" ht="63.75" thickBot="1" x14ac:dyDescent="0.25">
      <c r="B186" s="179" t="s">
        <v>10</v>
      </c>
      <c r="C186" s="5" t="s">
        <v>77</v>
      </c>
      <c r="D186" s="5" t="s">
        <v>73</v>
      </c>
      <c r="E186" s="5" t="s">
        <v>74</v>
      </c>
      <c r="F186" s="37" t="s">
        <v>385</v>
      </c>
      <c r="G186" s="5">
        <v>119</v>
      </c>
      <c r="H186" s="2">
        <v>533.6</v>
      </c>
    </row>
    <row r="187" spans="2:8" ht="32.25" thickBot="1" x14ac:dyDescent="0.25">
      <c r="B187" s="33" t="s">
        <v>13</v>
      </c>
      <c r="C187" s="5" t="s">
        <v>77</v>
      </c>
      <c r="D187" s="5" t="s">
        <v>73</v>
      </c>
      <c r="E187" s="5" t="s">
        <v>74</v>
      </c>
      <c r="F187" s="37" t="s">
        <v>385</v>
      </c>
      <c r="G187" s="5">
        <v>244</v>
      </c>
      <c r="H187" s="2">
        <v>1660.2</v>
      </c>
    </row>
    <row r="188" spans="2:8" ht="16.5" thickBot="1" x14ac:dyDescent="0.25">
      <c r="B188" s="33" t="s">
        <v>288</v>
      </c>
      <c r="C188" s="5" t="s">
        <v>77</v>
      </c>
      <c r="D188" s="5" t="s">
        <v>73</v>
      </c>
      <c r="E188" s="5" t="s">
        <v>74</v>
      </c>
      <c r="F188" s="37" t="s">
        <v>385</v>
      </c>
      <c r="G188" s="5" t="s">
        <v>285</v>
      </c>
      <c r="H188" s="2">
        <v>330</v>
      </c>
    </row>
    <row r="189" spans="2:8" ht="16.5" thickBot="1" x14ac:dyDescent="0.25">
      <c r="B189" s="177" t="s">
        <v>46</v>
      </c>
      <c r="C189" s="5" t="s">
        <v>77</v>
      </c>
      <c r="D189" s="5" t="s">
        <v>73</v>
      </c>
      <c r="E189" s="5" t="s">
        <v>74</v>
      </c>
      <c r="F189" s="37" t="s">
        <v>385</v>
      </c>
      <c r="G189" s="5">
        <v>850</v>
      </c>
      <c r="H189" s="2">
        <v>25.4</v>
      </c>
    </row>
    <row r="190" spans="2:8" ht="16.5" thickBot="1" x14ac:dyDescent="0.25">
      <c r="B190" s="174" t="s">
        <v>445</v>
      </c>
      <c r="C190" s="5" t="s">
        <v>77</v>
      </c>
      <c r="D190" s="5" t="s">
        <v>73</v>
      </c>
      <c r="E190" s="5" t="s">
        <v>74</v>
      </c>
      <c r="F190" s="2">
        <v>9990020690</v>
      </c>
      <c r="G190" s="6"/>
      <c r="H190" s="1">
        <v>282</v>
      </c>
    </row>
    <row r="191" spans="2:8" ht="51.75" customHeight="1" thickBot="1" x14ac:dyDescent="0.25">
      <c r="B191" s="177" t="s">
        <v>447</v>
      </c>
      <c r="C191" s="5" t="s">
        <v>77</v>
      </c>
      <c r="D191" s="5" t="s">
        <v>73</v>
      </c>
      <c r="E191" s="5" t="s">
        <v>74</v>
      </c>
      <c r="F191" s="2">
        <v>9990020690</v>
      </c>
      <c r="G191" s="5" t="s">
        <v>446</v>
      </c>
      <c r="H191" s="2">
        <v>282</v>
      </c>
    </row>
    <row r="192" spans="2:8" ht="142.5" thickBot="1" x14ac:dyDescent="0.25">
      <c r="B192" s="62" t="s">
        <v>53</v>
      </c>
      <c r="C192" s="6" t="s">
        <v>77</v>
      </c>
      <c r="D192" s="6" t="s">
        <v>73</v>
      </c>
      <c r="E192" s="6" t="s">
        <v>74</v>
      </c>
      <c r="F192" s="9" t="s">
        <v>386</v>
      </c>
      <c r="G192" s="6"/>
      <c r="H192" s="29">
        <f>SUM(H193+H194+H195)</f>
        <v>9666</v>
      </c>
    </row>
    <row r="193" spans="2:8" ht="48" thickBot="1" x14ac:dyDescent="0.25">
      <c r="B193" s="177" t="s">
        <v>54</v>
      </c>
      <c r="C193" s="5" t="s">
        <v>77</v>
      </c>
      <c r="D193" s="5" t="s">
        <v>73</v>
      </c>
      <c r="E193" s="5" t="s">
        <v>74</v>
      </c>
      <c r="F193" s="37" t="s">
        <v>386</v>
      </c>
      <c r="G193" s="5">
        <v>111</v>
      </c>
      <c r="H193" s="2">
        <v>7320</v>
      </c>
    </row>
    <row r="194" spans="2:8" ht="63.75" thickBot="1" x14ac:dyDescent="0.25">
      <c r="B194" s="179" t="s">
        <v>10</v>
      </c>
      <c r="C194" s="5" t="s">
        <v>77</v>
      </c>
      <c r="D194" s="5" t="s">
        <v>73</v>
      </c>
      <c r="E194" s="5" t="s">
        <v>74</v>
      </c>
      <c r="F194" s="37" t="s">
        <v>386</v>
      </c>
      <c r="G194" s="5">
        <v>119</v>
      </c>
      <c r="H194" s="2">
        <v>2211</v>
      </c>
    </row>
    <row r="195" spans="2:8" ht="32.25" thickBot="1" x14ac:dyDescent="0.25">
      <c r="B195" s="33" t="s">
        <v>13</v>
      </c>
      <c r="C195" s="5" t="s">
        <v>77</v>
      </c>
      <c r="D195" s="5" t="s">
        <v>73</v>
      </c>
      <c r="E195" s="5" t="s">
        <v>74</v>
      </c>
      <c r="F195" s="37" t="s">
        <v>386</v>
      </c>
      <c r="G195" s="5">
        <v>244</v>
      </c>
      <c r="H195" s="2">
        <v>135</v>
      </c>
    </row>
    <row r="196" spans="2:8" ht="16.5" thickBot="1" x14ac:dyDescent="0.25">
      <c r="B196" s="136" t="s">
        <v>308</v>
      </c>
      <c r="C196" s="6" t="s">
        <v>77</v>
      </c>
      <c r="D196" s="6" t="s">
        <v>73</v>
      </c>
      <c r="E196" s="6" t="s">
        <v>109</v>
      </c>
      <c r="F196" s="37"/>
      <c r="G196" s="6"/>
      <c r="H196" s="2">
        <f>SUM(H197:H198)</f>
        <v>109.4</v>
      </c>
    </row>
    <row r="197" spans="2:8" ht="48" thickBot="1" x14ac:dyDescent="0.25">
      <c r="B197" s="177" t="s">
        <v>54</v>
      </c>
      <c r="C197" s="5" t="s">
        <v>77</v>
      </c>
      <c r="D197" s="5" t="s">
        <v>73</v>
      </c>
      <c r="E197" s="5" t="s">
        <v>109</v>
      </c>
      <c r="F197" s="37" t="s">
        <v>387</v>
      </c>
      <c r="G197" s="5" t="s">
        <v>78</v>
      </c>
      <c r="H197" s="2">
        <v>84</v>
      </c>
    </row>
    <row r="198" spans="2:8" ht="63.75" thickBot="1" x14ac:dyDescent="0.25">
      <c r="B198" s="179" t="s">
        <v>10</v>
      </c>
      <c r="C198" s="5" t="s">
        <v>77</v>
      </c>
      <c r="D198" s="5" t="s">
        <v>73</v>
      </c>
      <c r="E198" s="5" t="s">
        <v>109</v>
      </c>
      <c r="F198" s="37" t="s">
        <v>387</v>
      </c>
      <c r="G198" s="5" t="s">
        <v>279</v>
      </c>
      <c r="H198" s="2">
        <v>25.4</v>
      </c>
    </row>
    <row r="199" spans="2:8" ht="16.5" thickBot="1" x14ac:dyDescent="0.25">
      <c r="B199" s="62" t="s">
        <v>29</v>
      </c>
      <c r="C199" s="6" t="s">
        <v>77</v>
      </c>
      <c r="D199" s="6">
        <v>10</v>
      </c>
      <c r="E199" s="6"/>
      <c r="F199" s="6"/>
      <c r="G199" s="6"/>
      <c r="H199" s="1">
        <v>192</v>
      </c>
    </row>
    <row r="200" spans="2:8" ht="16.5" thickBot="1" x14ac:dyDescent="0.25">
      <c r="B200" s="62" t="s">
        <v>33</v>
      </c>
      <c r="C200" s="6" t="s">
        <v>77</v>
      </c>
      <c r="D200" s="6">
        <v>10</v>
      </c>
      <c r="E200" s="6" t="s">
        <v>71</v>
      </c>
      <c r="F200" s="6"/>
      <c r="G200" s="6"/>
      <c r="H200" s="1">
        <v>192</v>
      </c>
    </row>
    <row r="201" spans="2:8" ht="48" thickBot="1" x14ac:dyDescent="0.25">
      <c r="B201" s="62" t="s">
        <v>55</v>
      </c>
      <c r="C201" s="5" t="s">
        <v>77</v>
      </c>
      <c r="D201" s="5">
        <v>10</v>
      </c>
      <c r="E201" s="5" t="s">
        <v>71</v>
      </c>
      <c r="F201" s="6" t="s">
        <v>388</v>
      </c>
      <c r="G201" s="5"/>
      <c r="H201" s="1">
        <v>192</v>
      </c>
    </row>
    <row r="202" spans="2:8" ht="32.25" thickBot="1" x14ac:dyDescent="0.25">
      <c r="B202" s="4" t="s">
        <v>32</v>
      </c>
      <c r="C202" s="5" t="s">
        <v>77</v>
      </c>
      <c r="D202" s="5">
        <v>10</v>
      </c>
      <c r="E202" s="5" t="s">
        <v>71</v>
      </c>
      <c r="F202" s="5" t="s">
        <v>388</v>
      </c>
      <c r="G202" s="5">
        <v>313</v>
      </c>
      <c r="H202" s="2">
        <v>192</v>
      </c>
    </row>
    <row r="203" spans="2:8" ht="16.5" thickBot="1" x14ac:dyDescent="0.25">
      <c r="B203" s="85" t="s">
        <v>79</v>
      </c>
      <c r="C203" s="86" t="s">
        <v>80</v>
      </c>
      <c r="D203" s="86"/>
      <c r="E203" s="86"/>
      <c r="F203" s="86"/>
      <c r="G203" s="86"/>
      <c r="H203" s="88">
        <f>SUM(H204+H220+H217)</f>
        <v>10912.1</v>
      </c>
    </row>
    <row r="204" spans="2:8" ht="16.5" thickBot="1" x14ac:dyDescent="0.25">
      <c r="B204" s="62" t="s">
        <v>50</v>
      </c>
      <c r="C204" s="6" t="s">
        <v>80</v>
      </c>
      <c r="D204" s="6" t="s">
        <v>73</v>
      </c>
      <c r="E204" s="6" t="s">
        <v>74</v>
      </c>
      <c r="F204" s="6"/>
      <c r="G204" s="6"/>
      <c r="H204" s="89">
        <f>SUM(H205+H213+H211)</f>
        <v>10617.7</v>
      </c>
    </row>
    <row r="205" spans="2:8" ht="48" thickBot="1" x14ac:dyDescent="0.25">
      <c r="B205" s="62" t="s">
        <v>57</v>
      </c>
      <c r="C205" s="6" t="s">
        <v>80</v>
      </c>
      <c r="D205" s="6" t="s">
        <v>73</v>
      </c>
      <c r="E205" s="6" t="s">
        <v>74</v>
      </c>
      <c r="F205" s="9" t="s">
        <v>385</v>
      </c>
      <c r="G205" s="6"/>
      <c r="H205" s="47">
        <f>SUM(H206:H210)</f>
        <v>3821.7000000000003</v>
      </c>
    </row>
    <row r="206" spans="2:8" ht="48" thickBot="1" x14ac:dyDescent="0.25">
      <c r="B206" s="177" t="s">
        <v>28</v>
      </c>
      <c r="C206" s="5" t="s">
        <v>80</v>
      </c>
      <c r="D206" s="5" t="s">
        <v>73</v>
      </c>
      <c r="E206" s="5" t="s">
        <v>74</v>
      </c>
      <c r="F206" s="37" t="s">
        <v>385</v>
      </c>
      <c r="G206" s="5" t="s">
        <v>78</v>
      </c>
      <c r="H206" s="2">
        <v>1659</v>
      </c>
    </row>
    <row r="207" spans="2:8" ht="63.75" thickBot="1" x14ac:dyDescent="0.25">
      <c r="B207" s="179" t="s">
        <v>10</v>
      </c>
      <c r="C207" s="5" t="s">
        <v>80</v>
      </c>
      <c r="D207" s="5" t="s">
        <v>73</v>
      </c>
      <c r="E207" s="5" t="s">
        <v>74</v>
      </c>
      <c r="F207" s="37" t="s">
        <v>385</v>
      </c>
      <c r="G207" s="5">
        <v>119</v>
      </c>
      <c r="H207" s="2">
        <v>501</v>
      </c>
    </row>
    <row r="208" spans="2:8" ht="32.25" thickBot="1" x14ac:dyDescent="0.25">
      <c r="B208" s="33" t="s">
        <v>13</v>
      </c>
      <c r="C208" s="5" t="s">
        <v>80</v>
      </c>
      <c r="D208" s="5" t="s">
        <v>73</v>
      </c>
      <c r="E208" s="5" t="s">
        <v>74</v>
      </c>
      <c r="F208" s="37" t="s">
        <v>385</v>
      </c>
      <c r="G208" s="5">
        <v>244</v>
      </c>
      <c r="H208" s="2">
        <v>1349.3</v>
      </c>
    </row>
    <row r="209" spans="2:8" ht="16.5" thickBot="1" x14ac:dyDescent="0.25">
      <c r="B209" s="33" t="s">
        <v>288</v>
      </c>
      <c r="C209" s="5" t="s">
        <v>80</v>
      </c>
      <c r="D209" s="5" t="s">
        <v>73</v>
      </c>
      <c r="E209" s="5" t="s">
        <v>74</v>
      </c>
      <c r="F209" s="37" t="s">
        <v>385</v>
      </c>
      <c r="G209" s="5" t="s">
        <v>285</v>
      </c>
      <c r="H209" s="2">
        <v>305</v>
      </c>
    </row>
    <row r="210" spans="2:8" ht="16.5" thickBot="1" x14ac:dyDescent="0.25">
      <c r="B210" s="177" t="s">
        <v>46</v>
      </c>
      <c r="C210" s="5" t="s">
        <v>80</v>
      </c>
      <c r="D210" s="5" t="s">
        <v>73</v>
      </c>
      <c r="E210" s="5" t="s">
        <v>74</v>
      </c>
      <c r="F210" s="37" t="s">
        <v>385</v>
      </c>
      <c r="G210" s="5">
        <v>850</v>
      </c>
      <c r="H210" s="2">
        <v>7.4</v>
      </c>
    </row>
    <row r="211" spans="2:8" ht="16.5" thickBot="1" x14ac:dyDescent="0.25">
      <c r="B211" s="174" t="s">
        <v>445</v>
      </c>
      <c r="C211" s="5" t="s">
        <v>80</v>
      </c>
      <c r="D211" s="5" t="s">
        <v>73</v>
      </c>
      <c r="E211" s="5" t="s">
        <v>74</v>
      </c>
      <c r="F211" s="2">
        <v>9990020690</v>
      </c>
      <c r="G211" s="6"/>
      <c r="H211" s="2">
        <v>378</v>
      </c>
    </row>
    <row r="212" spans="2:8" ht="48" thickBot="1" x14ac:dyDescent="0.25">
      <c r="B212" s="177" t="s">
        <v>447</v>
      </c>
      <c r="C212" s="5" t="s">
        <v>80</v>
      </c>
      <c r="D212" s="5" t="s">
        <v>73</v>
      </c>
      <c r="E212" s="5" t="s">
        <v>74</v>
      </c>
      <c r="F212" s="2">
        <v>9990020690</v>
      </c>
      <c r="G212" s="5" t="s">
        <v>446</v>
      </c>
      <c r="H212" s="2">
        <v>378</v>
      </c>
    </row>
    <row r="213" spans="2:8" ht="142.5" thickBot="1" x14ac:dyDescent="0.25">
      <c r="B213" s="62" t="s">
        <v>53</v>
      </c>
      <c r="C213" s="6" t="s">
        <v>80</v>
      </c>
      <c r="D213" s="6" t="s">
        <v>73</v>
      </c>
      <c r="E213" s="6" t="s">
        <v>74</v>
      </c>
      <c r="F213" s="9" t="s">
        <v>386</v>
      </c>
      <c r="G213" s="6"/>
      <c r="H213" s="29">
        <f>SUM(H214+H215+H216)</f>
        <v>6418</v>
      </c>
    </row>
    <row r="214" spans="2:8" ht="48" thickBot="1" x14ac:dyDescent="0.25">
      <c r="B214" s="177" t="s">
        <v>54</v>
      </c>
      <c r="C214" s="5" t="s">
        <v>80</v>
      </c>
      <c r="D214" s="5" t="s">
        <v>73</v>
      </c>
      <c r="E214" s="5" t="s">
        <v>74</v>
      </c>
      <c r="F214" s="37" t="s">
        <v>386</v>
      </c>
      <c r="G214" s="5">
        <v>111</v>
      </c>
      <c r="H214" s="2">
        <v>4836</v>
      </c>
    </row>
    <row r="215" spans="2:8" ht="63.75" thickBot="1" x14ac:dyDescent="0.25">
      <c r="B215" s="179" t="s">
        <v>10</v>
      </c>
      <c r="C215" s="5" t="s">
        <v>80</v>
      </c>
      <c r="D215" s="5" t="s">
        <v>73</v>
      </c>
      <c r="E215" s="5" t="s">
        <v>74</v>
      </c>
      <c r="F215" s="37" t="s">
        <v>386</v>
      </c>
      <c r="G215" s="5">
        <v>119</v>
      </c>
      <c r="H215" s="2">
        <v>1461</v>
      </c>
    </row>
    <row r="216" spans="2:8" ht="32.25" thickBot="1" x14ac:dyDescent="0.25">
      <c r="B216" s="33" t="s">
        <v>13</v>
      </c>
      <c r="C216" s="5" t="s">
        <v>80</v>
      </c>
      <c r="D216" s="5" t="s">
        <v>73</v>
      </c>
      <c r="E216" s="5" t="s">
        <v>74</v>
      </c>
      <c r="F216" s="37" t="s">
        <v>386</v>
      </c>
      <c r="G216" s="5">
        <v>244</v>
      </c>
      <c r="H216" s="2">
        <v>121</v>
      </c>
    </row>
    <row r="217" spans="2:8" ht="16.5" thickBot="1" x14ac:dyDescent="0.25">
      <c r="B217" s="136" t="s">
        <v>308</v>
      </c>
      <c r="C217" s="6" t="s">
        <v>80</v>
      </c>
      <c r="D217" s="6" t="s">
        <v>73</v>
      </c>
      <c r="E217" s="6" t="s">
        <v>109</v>
      </c>
      <c r="F217" s="37"/>
      <c r="G217" s="6"/>
      <c r="H217" s="2">
        <f>SUM(H218:H219)</f>
        <v>109.4</v>
      </c>
    </row>
    <row r="218" spans="2:8" ht="48" thickBot="1" x14ac:dyDescent="0.25">
      <c r="B218" s="177" t="s">
        <v>54</v>
      </c>
      <c r="C218" s="5" t="s">
        <v>80</v>
      </c>
      <c r="D218" s="5" t="s">
        <v>73</v>
      </c>
      <c r="E218" s="5" t="s">
        <v>109</v>
      </c>
      <c r="F218" s="37" t="s">
        <v>387</v>
      </c>
      <c r="G218" s="5" t="s">
        <v>78</v>
      </c>
      <c r="H218" s="2">
        <v>84</v>
      </c>
    </row>
    <row r="219" spans="2:8" ht="63.75" thickBot="1" x14ac:dyDescent="0.25">
      <c r="B219" s="179" t="s">
        <v>10</v>
      </c>
      <c r="C219" s="5" t="s">
        <v>80</v>
      </c>
      <c r="D219" s="5" t="s">
        <v>73</v>
      </c>
      <c r="E219" s="5" t="s">
        <v>109</v>
      </c>
      <c r="F219" s="37" t="s">
        <v>387</v>
      </c>
      <c r="G219" s="5" t="s">
        <v>279</v>
      </c>
      <c r="H219" s="2">
        <v>25.4</v>
      </c>
    </row>
    <row r="220" spans="2:8" ht="16.5" thickBot="1" x14ac:dyDescent="0.25">
      <c r="B220" s="62" t="s">
        <v>29</v>
      </c>
      <c r="C220" s="6" t="s">
        <v>80</v>
      </c>
      <c r="D220" s="6">
        <v>10</v>
      </c>
      <c r="E220" s="6"/>
      <c r="F220" s="6"/>
      <c r="G220" s="6"/>
      <c r="H220" s="1">
        <v>185</v>
      </c>
    </row>
    <row r="221" spans="2:8" ht="16.5" thickBot="1" x14ac:dyDescent="0.25">
      <c r="B221" s="62" t="s">
        <v>33</v>
      </c>
      <c r="C221" s="6" t="s">
        <v>80</v>
      </c>
      <c r="D221" s="6">
        <v>10</v>
      </c>
      <c r="E221" s="6" t="s">
        <v>71</v>
      </c>
      <c r="F221" s="6"/>
      <c r="G221" s="6"/>
      <c r="H221" s="1">
        <v>185</v>
      </c>
    </row>
    <row r="222" spans="2:8" ht="48" thickBot="1" x14ac:dyDescent="0.25">
      <c r="B222" s="62" t="s">
        <v>55</v>
      </c>
      <c r="C222" s="6" t="s">
        <v>80</v>
      </c>
      <c r="D222" s="6">
        <v>10</v>
      </c>
      <c r="E222" s="6" t="s">
        <v>71</v>
      </c>
      <c r="F222" s="6" t="s">
        <v>388</v>
      </c>
      <c r="G222" s="6"/>
      <c r="H222" s="1">
        <v>185</v>
      </c>
    </row>
    <row r="223" spans="2:8" ht="32.25" thickBot="1" x14ac:dyDescent="0.25">
      <c r="B223" s="4" t="s">
        <v>32</v>
      </c>
      <c r="C223" s="5" t="s">
        <v>80</v>
      </c>
      <c r="D223" s="5">
        <v>10</v>
      </c>
      <c r="E223" s="5" t="s">
        <v>71</v>
      </c>
      <c r="F223" s="5" t="s">
        <v>388</v>
      </c>
      <c r="G223" s="5">
        <v>313</v>
      </c>
      <c r="H223" s="2">
        <v>185</v>
      </c>
    </row>
    <row r="224" spans="2:8" ht="16.5" thickBot="1" x14ac:dyDescent="0.25">
      <c r="B224" s="85" t="s">
        <v>81</v>
      </c>
      <c r="C224" s="86" t="s">
        <v>82</v>
      </c>
      <c r="D224" s="86"/>
      <c r="E224" s="86"/>
      <c r="F224" s="86"/>
      <c r="G224" s="86"/>
      <c r="H224" s="87">
        <f>SUM(H225+H236)</f>
        <v>6516.6</v>
      </c>
    </row>
    <row r="225" spans="2:8" ht="16.5" thickBot="1" x14ac:dyDescent="0.25">
      <c r="B225" s="62" t="s">
        <v>50</v>
      </c>
      <c r="C225" s="22" t="s">
        <v>82</v>
      </c>
      <c r="D225" s="22" t="s">
        <v>73</v>
      </c>
      <c r="E225" s="22" t="s">
        <v>74</v>
      </c>
      <c r="F225" s="10"/>
      <c r="G225" s="10"/>
      <c r="H225" s="30">
        <f>SUM(H226+H232)</f>
        <v>6415.6</v>
      </c>
    </row>
    <row r="226" spans="2:8" ht="48" thickBot="1" x14ac:dyDescent="0.25">
      <c r="B226" s="62" t="s">
        <v>57</v>
      </c>
      <c r="C226" s="22" t="s">
        <v>82</v>
      </c>
      <c r="D226" s="6" t="s">
        <v>73</v>
      </c>
      <c r="E226" s="6" t="s">
        <v>74</v>
      </c>
      <c r="F226" s="9" t="s">
        <v>385</v>
      </c>
      <c r="G226" s="6"/>
      <c r="H226" s="29">
        <f>SUM(H231+H230+H229+H228+H227)</f>
        <v>3055.6000000000004</v>
      </c>
    </row>
    <row r="227" spans="2:8" ht="48" thickBot="1" x14ac:dyDescent="0.25">
      <c r="B227" s="177" t="s">
        <v>28</v>
      </c>
      <c r="C227" s="24" t="s">
        <v>82</v>
      </c>
      <c r="D227" s="5" t="s">
        <v>73</v>
      </c>
      <c r="E227" s="5" t="s">
        <v>74</v>
      </c>
      <c r="F227" s="37" t="s">
        <v>385</v>
      </c>
      <c r="G227" s="5" t="s">
        <v>78</v>
      </c>
      <c r="H227" s="2">
        <v>1479</v>
      </c>
    </row>
    <row r="228" spans="2:8" ht="63.75" thickBot="1" x14ac:dyDescent="0.25">
      <c r="B228" s="179" t="s">
        <v>10</v>
      </c>
      <c r="C228" s="24" t="s">
        <v>82</v>
      </c>
      <c r="D228" s="5" t="s">
        <v>73</v>
      </c>
      <c r="E228" s="5" t="s">
        <v>74</v>
      </c>
      <c r="F228" s="37" t="s">
        <v>385</v>
      </c>
      <c r="G228" s="5">
        <v>119</v>
      </c>
      <c r="H228" s="2">
        <v>446.7</v>
      </c>
    </row>
    <row r="229" spans="2:8" ht="32.25" thickBot="1" x14ac:dyDescent="0.25">
      <c r="B229" s="33" t="s">
        <v>13</v>
      </c>
      <c r="C229" s="24" t="s">
        <v>82</v>
      </c>
      <c r="D229" s="5" t="s">
        <v>73</v>
      </c>
      <c r="E229" s="5" t="s">
        <v>74</v>
      </c>
      <c r="F229" s="37" t="s">
        <v>385</v>
      </c>
      <c r="G229" s="5">
        <v>244</v>
      </c>
      <c r="H229" s="2">
        <v>831</v>
      </c>
    </row>
    <row r="230" spans="2:8" ht="16.5" thickBot="1" x14ac:dyDescent="0.25">
      <c r="B230" s="33" t="s">
        <v>288</v>
      </c>
      <c r="C230" s="24" t="s">
        <v>82</v>
      </c>
      <c r="D230" s="5" t="s">
        <v>73</v>
      </c>
      <c r="E230" s="5" t="s">
        <v>74</v>
      </c>
      <c r="F230" s="37" t="s">
        <v>385</v>
      </c>
      <c r="G230" s="5" t="s">
        <v>285</v>
      </c>
      <c r="H230" s="2">
        <v>290</v>
      </c>
    </row>
    <row r="231" spans="2:8" ht="16.5" thickBot="1" x14ac:dyDescent="0.25">
      <c r="B231" s="177" t="s">
        <v>46</v>
      </c>
      <c r="C231" s="24" t="s">
        <v>82</v>
      </c>
      <c r="D231" s="5" t="s">
        <v>73</v>
      </c>
      <c r="E231" s="5" t="s">
        <v>74</v>
      </c>
      <c r="F231" s="37" t="s">
        <v>385</v>
      </c>
      <c r="G231" s="5">
        <v>850</v>
      </c>
      <c r="H231" s="2">
        <v>8.9</v>
      </c>
    </row>
    <row r="232" spans="2:8" ht="142.5" thickBot="1" x14ac:dyDescent="0.25">
      <c r="B232" s="62" t="s">
        <v>53</v>
      </c>
      <c r="C232" s="22" t="s">
        <v>82</v>
      </c>
      <c r="D232" s="6" t="s">
        <v>73</v>
      </c>
      <c r="E232" s="6" t="s">
        <v>74</v>
      </c>
      <c r="F232" s="9" t="s">
        <v>386</v>
      </c>
      <c r="G232" s="6"/>
      <c r="H232" s="1">
        <f>SUM(H233:H235)</f>
        <v>3360</v>
      </c>
    </row>
    <row r="233" spans="2:8" ht="48" thickBot="1" x14ac:dyDescent="0.25">
      <c r="B233" s="177" t="s">
        <v>54</v>
      </c>
      <c r="C233" s="24" t="s">
        <v>82</v>
      </c>
      <c r="D233" s="5" t="s">
        <v>73</v>
      </c>
      <c r="E233" s="5" t="s">
        <v>74</v>
      </c>
      <c r="F233" s="37" t="s">
        <v>386</v>
      </c>
      <c r="G233" s="5">
        <v>111</v>
      </c>
      <c r="H233" s="2">
        <v>2544</v>
      </c>
    </row>
    <row r="234" spans="2:8" ht="63.75" thickBot="1" x14ac:dyDescent="0.25">
      <c r="B234" s="179" t="s">
        <v>10</v>
      </c>
      <c r="C234" s="24" t="s">
        <v>82</v>
      </c>
      <c r="D234" s="5" t="s">
        <v>73</v>
      </c>
      <c r="E234" s="5" t="s">
        <v>74</v>
      </c>
      <c r="F234" s="37" t="s">
        <v>386</v>
      </c>
      <c r="G234" s="5">
        <v>119</v>
      </c>
      <c r="H234" s="2">
        <v>769</v>
      </c>
    </row>
    <row r="235" spans="2:8" ht="32.25" thickBot="1" x14ac:dyDescent="0.25">
      <c r="B235" s="33" t="s">
        <v>13</v>
      </c>
      <c r="C235" s="24" t="s">
        <v>82</v>
      </c>
      <c r="D235" s="5" t="s">
        <v>73</v>
      </c>
      <c r="E235" s="5" t="s">
        <v>74</v>
      </c>
      <c r="F235" s="37" t="s">
        <v>386</v>
      </c>
      <c r="G235" s="5">
        <v>244</v>
      </c>
      <c r="H235" s="2">
        <v>47</v>
      </c>
    </row>
    <row r="236" spans="2:8" ht="16.5" thickBot="1" x14ac:dyDescent="0.25">
      <c r="B236" s="62" t="s">
        <v>29</v>
      </c>
      <c r="C236" s="22" t="s">
        <v>82</v>
      </c>
      <c r="D236" s="6">
        <v>10</v>
      </c>
      <c r="E236" s="6"/>
      <c r="F236" s="37"/>
      <c r="G236" s="6"/>
      <c r="H236" s="1">
        <v>101</v>
      </c>
    </row>
    <row r="237" spans="2:8" ht="16.5" thickBot="1" x14ac:dyDescent="0.25">
      <c r="B237" s="62" t="s">
        <v>33</v>
      </c>
      <c r="C237" s="22" t="s">
        <v>82</v>
      </c>
      <c r="D237" s="6">
        <v>10</v>
      </c>
      <c r="E237" s="6" t="s">
        <v>71</v>
      </c>
      <c r="F237" s="6"/>
      <c r="G237" s="6"/>
      <c r="H237" s="1">
        <v>101</v>
      </c>
    </row>
    <row r="238" spans="2:8" ht="48" thickBot="1" x14ac:dyDescent="0.25">
      <c r="B238" s="62" t="s">
        <v>55</v>
      </c>
      <c r="C238" s="22" t="s">
        <v>82</v>
      </c>
      <c r="D238" s="6">
        <v>10</v>
      </c>
      <c r="E238" s="6" t="s">
        <v>71</v>
      </c>
      <c r="F238" s="6" t="s">
        <v>388</v>
      </c>
      <c r="G238" s="6"/>
      <c r="H238" s="1">
        <v>101</v>
      </c>
    </row>
    <row r="239" spans="2:8" ht="32.25" thickBot="1" x14ac:dyDescent="0.25">
      <c r="B239" s="4" t="s">
        <v>32</v>
      </c>
      <c r="C239" s="24" t="s">
        <v>82</v>
      </c>
      <c r="D239" s="5">
        <v>10</v>
      </c>
      <c r="E239" s="5" t="s">
        <v>71</v>
      </c>
      <c r="F239" s="5" t="s">
        <v>388</v>
      </c>
      <c r="G239" s="5">
        <v>313</v>
      </c>
      <c r="H239" s="2">
        <v>101</v>
      </c>
    </row>
    <row r="240" spans="2:8" ht="16.5" thickBot="1" x14ac:dyDescent="0.25">
      <c r="B240" s="85" t="s">
        <v>83</v>
      </c>
      <c r="C240" s="86" t="s">
        <v>84</v>
      </c>
      <c r="D240" s="86"/>
      <c r="E240" s="86"/>
      <c r="F240" s="86"/>
      <c r="G240" s="86"/>
      <c r="H240" s="87">
        <f>SUM(H241+H255+H252)</f>
        <v>15024.199999999999</v>
      </c>
    </row>
    <row r="241" spans="2:8" ht="16.5" thickBot="1" x14ac:dyDescent="0.25">
      <c r="B241" s="62" t="s">
        <v>50</v>
      </c>
      <c r="C241" s="22" t="s">
        <v>84</v>
      </c>
      <c r="D241" s="6" t="s">
        <v>73</v>
      </c>
      <c r="E241" s="6" t="s">
        <v>74</v>
      </c>
      <c r="F241" s="10"/>
      <c r="G241" s="10"/>
      <c r="H241" s="30">
        <f>SUM(H242+H248)</f>
        <v>14426.8</v>
      </c>
    </row>
    <row r="242" spans="2:8" ht="48" thickBot="1" x14ac:dyDescent="0.25">
      <c r="B242" s="62" t="s">
        <v>57</v>
      </c>
      <c r="C242" s="22" t="s">
        <v>84</v>
      </c>
      <c r="D242" s="6" t="s">
        <v>73</v>
      </c>
      <c r="E242" s="6" t="s">
        <v>74</v>
      </c>
      <c r="F242" s="9" t="s">
        <v>385</v>
      </c>
      <c r="G242" s="6"/>
      <c r="H242" s="29">
        <f>SUM(H243+H244+H245+H246+H247)</f>
        <v>5129.7999999999993</v>
      </c>
    </row>
    <row r="243" spans="2:8" ht="48" thickBot="1" x14ac:dyDescent="0.25">
      <c r="B243" s="177" t="s">
        <v>28</v>
      </c>
      <c r="C243" s="24" t="s">
        <v>84</v>
      </c>
      <c r="D243" s="5" t="s">
        <v>73</v>
      </c>
      <c r="E243" s="5" t="s">
        <v>74</v>
      </c>
      <c r="F243" s="37" t="s">
        <v>385</v>
      </c>
      <c r="G243" s="5" t="s">
        <v>78</v>
      </c>
      <c r="H243" s="2">
        <v>1767</v>
      </c>
    </row>
    <row r="244" spans="2:8" ht="63.75" thickBot="1" x14ac:dyDescent="0.25">
      <c r="B244" s="179" t="s">
        <v>10</v>
      </c>
      <c r="C244" s="24" t="s">
        <v>84</v>
      </c>
      <c r="D244" s="5" t="s">
        <v>73</v>
      </c>
      <c r="E244" s="5" t="s">
        <v>74</v>
      </c>
      <c r="F244" s="37" t="s">
        <v>385</v>
      </c>
      <c r="G244" s="5">
        <v>119</v>
      </c>
      <c r="H244" s="2">
        <v>533.6</v>
      </c>
    </row>
    <row r="245" spans="2:8" ht="32.25" thickBot="1" x14ac:dyDescent="0.25">
      <c r="B245" s="33" t="s">
        <v>13</v>
      </c>
      <c r="C245" s="24" t="s">
        <v>84</v>
      </c>
      <c r="D245" s="5" t="s">
        <v>73</v>
      </c>
      <c r="E245" s="5" t="s">
        <v>74</v>
      </c>
      <c r="F245" s="37" t="s">
        <v>385</v>
      </c>
      <c r="G245" s="5">
        <v>244</v>
      </c>
      <c r="H245" s="2">
        <v>2334.1999999999998</v>
      </c>
    </row>
    <row r="246" spans="2:8" ht="16.5" thickBot="1" x14ac:dyDescent="0.25">
      <c r="B246" s="33" t="s">
        <v>288</v>
      </c>
      <c r="C246" s="24" t="s">
        <v>84</v>
      </c>
      <c r="D246" s="5" t="s">
        <v>73</v>
      </c>
      <c r="E246" s="5" t="s">
        <v>74</v>
      </c>
      <c r="F246" s="37" t="s">
        <v>385</v>
      </c>
      <c r="G246" s="5" t="s">
        <v>285</v>
      </c>
      <c r="H246" s="2">
        <v>488</v>
      </c>
    </row>
    <row r="247" spans="2:8" ht="16.5" thickBot="1" x14ac:dyDescent="0.25">
      <c r="B247" s="177" t="s">
        <v>46</v>
      </c>
      <c r="C247" s="24" t="s">
        <v>84</v>
      </c>
      <c r="D247" s="5" t="s">
        <v>73</v>
      </c>
      <c r="E247" s="5" t="s">
        <v>74</v>
      </c>
      <c r="F247" s="37" t="s">
        <v>385</v>
      </c>
      <c r="G247" s="5">
        <v>850</v>
      </c>
      <c r="H247" s="2">
        <v>7</v>
      </c>
    </row>
    <row r="248" spans="2:8" ht="142.5" thickBot="1" x14ac:dyDescent="0.25">
      <c r="B248" s="62" t="s">
        <v>53</v>
      </c>
      <c r="C248" s="22" t="s">
        <v>84</v>
      </c>
      <c r="D248" s="6" t="s">
        <v>73</v>
      </c>
      <c r="E248" s="6" t="s">
        <v>74</v>
      </c>
      <c r="F248" s="9" t="s">
        <v>386</v>
      </c>
      <c r="G248" s="6"/>
      <c r="H248" s="1">
        <f>SUM(H249:H251)</f>
        <v>9297</v>
      </c>
    </row>
    <row r="249" spans="2:8" ht="48" thickBot="1" x14ac:dyDescent="0.25">
      <c r="B249" s="177" t="s">
        <v>54</v>
      </c>
      <c r="C249" s="24" t="s">
        <v>84</v>
      </c>
      <c r="D249" s="5" t="s">
        <v>73</v>
      </c>
      <c r="E249" s="5" t="s">
        <v>74</v>
      </c>
      <c r="F249" s="37" t="s">
        <v>386</v>
      </c>
      <c r="G249" s="5">
        <v>111</v>
      </c>
      <c r="H249" s="2">
        <v>6948</v>
      </c>
    </row>
    <row r="250" spans="2:8" ht="63.75" thickBot="1" x14ac:dyDescent="0.25">
      <c r="B250" s="179" t="s">
        <v>10</v>
      </c>
      <c r="C250" s="24" t="s">
        <v>84</v>
      </c>
      <c r="D250" s="5" t="s">
        <v>73</v>
      </c>
      <c r="E250" s="5" t="s">
        <v>74</v>
      </c>
      <c r="F250" s="37" t="s">
        <v>386</v>
      </c>
      <c r="G250" s="5">
        <v>119</v>
      </c>
      <c r="H250" s="2">
        <v>2099</v>
      </c>
    </row>
    <row r="251" spans="2:8" ht="32.25" thickBot="1" x14ac:dyDescent="0.25">
      <c r="B251" s="33" t="s">
        <v>13</v>
      </c>
      <c r="C251" s="24" t="s">
        <v>84</v>
      </c>
      <c r="D251" s="5" t="s">
        <v>73</v>
      </c>
      <c r="E251" s="5" t="s">
        <v>74</v>
      </c>
      <c r="F251" s="37" t="s">
        <v>386</v>
      </c>
      <c r="G251" s="5">
        <v>244</v>
      </c>
      <c r="H251" s="2">
        <v>250</v>
      </c>
    </row>
    <row r="252" spans="2:8" ht="16.5" thickBot="1" x14ac:dyDescent="0.25">
      <c r="B252" s="136" t="s">
        <v>308</v>
      </c>
      <c r="C252" s="6" t="s">
        <v>84</v>
      </c>
      <c r="D252" s="6" t="s">
        <v>73</v>
      </c>
      <c r="E252" s="6" t="s">
        <v>109</v>
      </c>
      <c r="F252" s="37"/>
      <c r="G252" s="6"/>
      <c r="H252" s="2">
        <f>SUM(H253:H254)</f>
        <v>109.4</v>
      </c>
    </row>
    <row r="253" spans="2:8" ht="48" thickBot="1" x14ac:dyDescent="0.25">
      <c r="B253" s="177" t="s">
        <v>54</v>
      </c>
      <c r="C253" s="5" t="s">
        <v>84</v>
      </c>
      <c r="D253" s="5" t="s">
        <v>73</v>
      </c>
      <c r="E253" s="5" t="s">
        <v>109</v>
      </c>
      <c r="F253" s="37" t="s">
        <v>387</v>
      </c>
      <c r="G253" s="5" t="s">
        <v>78</v>
      </c>
      <c r="H253" s="2">
        <v>84</v>
      </c>
    </row>
    <row r="254" spans="2:8" ht="63.75" thickBot="1" x14ac:dyDescent="0.25">
      <c r="B254" s="179" t="s">
        <v>10</v>
      </c>
      <c r="C254" s="5" t="s">
        <v>84</v>
      </c>
      <c r="D254" s="5" t="s">
        <v>73</v>
      </c>
      <c r="E254" s="5" t="s">
        <v>109</v>
      </c>
      <c r="F254" s="37" t="s">
        <v>387</v>
      </c>
      <c r="G254" s="5" t="s">
        <v>279</v>
      </c>
      <c r="H254" s="2">
        <v>25.4</v>
      </c>
    </row>
    <row r="255" spans="2:8" ht="16.5" thickBot="1" x14ac:dyDescent="0.25">
      <c r="B255" s="62" t="s">
        <v>29</v>
      </c>
      <c r="C255" s="22" t="s">
        <v>84</v>
      </c>
      <c r="D255" s="6">
        <v>10</v>
      </c>
      <c r="E255" s="6"/>
      <c r="F255" s="6"/>
      <c r="G255" s="6"/>
      <c r="H255" s="1">
        <v>488</v>
      </c>
    </row>
    <row r="256" spans="2:8" ht="16.5" thickBot="1" x14ac:dyDescent="0.25">
      <c r="B256" s="62" t="s">
        <v>33</v>
      </c>
      <c r="C256" s="22" t="s">
        <v>84</v>
      </c>
      <c r="D256" s="6">
        <v>10</v>
      </c>
      <c r="E256" s="6" t="s">
        <v>71</v>
      </c>
      <c r="F256" s="6"/>
      <c r="G256" s="6"/>
      <c r="H256" s="1">
        <v>488</v>
      </c>
    </row>
    <row r="257" spans="2:8" ht="48" thickBot="1" x14ac:dyDescent="0.25">
      <c r="B257" s="62" t="s">
        <v>55</v>
      </c>
      <c r="C257" s="22" t="s">
        <v>84</v>
      </c>
      <c r="D257" s="6">
        <v>10</v>
      </c>
      <c r="E257" s="6" t="s">
        <v>71</v>
      </c>
      <c r="F257" s="6" t="s">
        <v>388</v>
      </c>
      <c r="G257" s="6"/>
      <c r="H257" s="1">
        <v>488</v>
      </c>
    </row>
    <row r="258" spans="2:8" ht="32.25" thickBot="1" x14ac:dyDescent="0.25">
      <c r="B258" s="4" t="s">
        <v>32</v>
      </c>
      <c r="C258" s="24" t="s">
        <v>84</v>
      </c>
      <c r="D258" s="5">
        <v>10</v>
      </c>
      <c r="E258" s="5" t="s">
        <v>71</v>
      </c>
      <c r="F258" s="5" t="s">
        <v>388</v>
      </c>
      <c r="G258" s="5">
        <v>313</v>
      </c>
      <c r="H258" s="2">
        <v>488</v>
      </c>
    </row>
    <row r="259" spans="2:8" ht="32.25" thickBot="1" x14ac:dyDescent="0.25">
      <c r="B259" s="85" t="s">
        <v>85</v>
      </c>
      <c r="C259" s="86" t="s">
        <v>86</v>
      </c>
      <c r="D259" s="86"/>
      <c r="E259" s="86"/>
      <c r="F259" s="86"/>
      <c r="G259" s="86"/>
      <c r="H259" s="87">
        <f>SUM(H260+H273)</f>
        <v>4120.5</v>
      </c>
    </row>
    <row r="260" spans="2:8" ht="16.5" thickBot="1" x14ac:dyDescent="0.25">
      <c r="B260" s="62" t="s">
        <v>50</v>
      </c>
      <c r="C260" s="22" t="s">
        <v>86</v>
      </c>
      <c r="D260" s="6" t="s">
        <v>73</v>
      </c>
      <c r="E260" s="6" t="s">
        <v>74</v>
      </c>
      <c r="F260" s="10"/>
      <c r="G260" s="10"/>
      <c r="H260" s="30">
        <f>SUM(H261+H269+H267)</f>
        <v>4062.5</v>
      </c>
    </row>
    <row r="261" spans="2:8" ht="48" thickBot="1" x14ac:dyDescent="0.25">
      <c r="B261" s="62" t="s">
        <v>57</v>
      </c>
      <c r="C261" s="22" t="s">
        <v>86</v>
      </c>
      <c r="D261" s="6" t="s">
        <v>73</v>
      </c>
      <c r="E261" s="6" t="s">
        <v>74</v>
      </c>
      <c r="F261" s="9" t="s">
        <v>385</v>
      </c>
      <c r="G261" s="6"/>
      <c r="H261" s="29">
        <f>SUM(H262+H263+H264+H265+H266)</f>
        <v>2262.5</v>
      </c>
    </row>
    <row r="262" spans="2:8" ht="48" thickBot="1" x14ac:dyDescent="0.25">
      <c r="B262" s="177" t="s">
        <v>28</v>
      </c>
      <c r="C262" s="24" t="s">
        <v>86</v>
      </c>
      <c r="D262" s="5" t="s">
        <v>73</v>
      </c>
      <c r="E262" s="5" t="s">
        <v>74</v>
      </c>
      <c r="F262" s="37" t="s">
        <v>385</v>
      </c>
      <c r="G262" s="5" t="s">
        <v>78</v>
      </c>
      <c r="H262" s="2">
        <v>1023</v>
      </c>
    </row>
    <row r="263" spans="2:8" ht="63.75" thickBot="1" x14ac:dyDescent="0.25">
      <c r="B263" s="179" t="s">
        <v>10</v>
      </c>
      <c r="C263" s="24" t="s">
        <v>86</v>
      </c>
      <c r="D263" s="5" t="s">
        <v>73</v>
      </c>
      <c r="E263" s="5" t="s">
        <v>74</v>
      </c>
      <c r="F263" s="37" t="s">
        <v>385</v>
      </c>
      <c r="G263" s="5">
        <v>119</v>
      </c>
      <c r="H263" s="2">
        <v>308.89999999999998</v>
      </c>
    </row>
    <row r="264" spans="2:8" ht="32.25" thickBot="1" x14ac:dyDescent="0.25">
      <c r="B264" s="33" t="s">
        <v>13</v>
      </c>
      <c r="C264" s="24" t="s">
        <v>86</v>
      </c>
      <c r="D264" s="5" t="s">
        <v>73</v>
      </c>
      <c r="E264" s="5" t="s">
        <v>74</v>
      </c>
      <c r="F264" s="37" t="s">
        <v>385</v>
      </c>
      <c r="G264" s="5">
        <v>244</v>
      </c>
      <c r="H264" s="2">
        <v>812.6</v>
      </c>
    </row>
    <row r="265" spans="2:8" ht="16.5" thickBot="1" x14ac:dyDescent="0.25">
      <c r="B265" s="33" t="s">
        <v>288</v>
      </c>
      <c r="C265" s="24" t="s">
        <v>86</v>
      </c>
      <c r="D265" s="5" t="s">
        <v>73</v>
      </c>
      <c r="E265" s="5" t="s">
        <v>74</v>
      </c>
      <c r="F265" s="37" t="s">
        <v>385</v>
      </c>
      <c r="G265" s="5" t="s">
        <v>285</v>
      </c>
      <c r="H265" s="2">
        <v>115</v>
      </c>
    </row>
    <row r="266" spans="2:8" ht="16.5" thickBot="1" x14ac:dyDescent="0.25">
      <c r="B266" s="177" t="s">
        <v>46</v>
      </c>
      <c r="C266" s="24" t="s">
        <v>86</v>
      </c>
      <c r="D266" s="5" t="s">
        <v>73</v>
      </c>
      <c r="E266" s="5" t="s">
        <v>74</v>
      </c>
      <c r="F266" s="37" t="s">
        <v>385</v>
      </c>
      <c r="G266" s="5">
        <v>850</v>
      </c>
      <c r="H266" s="2">
        <v>3</v>
      </c>
    </row>
    <row r="267" spans="2:8" ht="16.5" thickBot="1" x14ac:dyDescent="0.25">
      <c r="B267" s="174" t="s">
        <v>445</v>
      </c>
      <c r="C267" s="5" t="s">
        <v>86</v>
      </c>
      <c r="D267" s="5" t="s">
        <v>73</v>
      </c>
      <c r="E267" s="5" t="s">
        <v>74</v>
      </c>
      <c r="F267" s="2">
        <v>9990020690</v>
      </c>
      <c r="G267" s="6"/>
      <c r="H267" s="2">
        <v>114</v>
      </c>
    </row>
    <row r="268" spans="2:8" ht="48" thickBot="1" x14ac:dyDescent="0.25">
      <c r="B268" s="177" t="s">
        <v>447</v>
      </c>
      <c r="C268" s="5" t="s">
        <v>86</v>
      </c>
      <c r="D268" s="5" t="s">
        <v>73</v>
      </c>
      <c r="E268" s="5" t="s">
        <v>74</v>
      </c>
      <c r="F268" s="2">
        <v>9990020690</v>
      </c>
      <c r="G268" s="5" t="s">
        <v>446</v>
      </c>
      <c r="H268" s="2">
        <v>114</v>
      </c>
    </row>
    <row r="269" spans="2:8" ht="142.5" thickBot="1" x14ac:dyDescent="0.25">
      <c r="B269" s="62" t="s">
        <v>53</v>
      </c>
      <c r="C269" s="22" t="s">
        <v>86</v>
      </c>
      <c r="D269" s="6" t="s">
        <v>73</v>
      </c>
      <c r="E269" s="6" t="s">
        <v>74</v>
      </c>
      <c r="F269" s="9" t="s">
        <v>386</v>
      </c>
      <c r="G269" s="6"/>
      <c r="H269" s="1">
        <f>SUM(H270:H272)</f>
        <v>1686</v>
      </c>
    </row>
    <row r="270" spans="2:8" ht="48" thickBot="1" x14ac:dyDescent="0.25">
      <c r="B270" s="177" t="s">
        <v>54</v>
      </c>
      <c r="C270" s="24" t="s">
        <v>86</v>
      </c>
      <c r="D270" s="5" t="s">
        <v>73</v>
      </c>
      <c r="E270" s="5" t="s">
        <v>74</v>
      </c>
      <c r="F270" s="37" t="s">
        <v>386</v>
      </c>
      <c r="G270" s="5">
        <v>111</v>
      </c>
      <c r="H270" s="2">
        <v>1272</v>
      </c>
    </row>
    <row r="271" spans="2:8" ht="63.75" thickBot="1" x14ac:dyDescent="0.25">
      <c r="B271" s="179" t="s">
        <v>10</v>
      </c>
      <c r="C271" s="24" t="s">
        <v>86</v>
      </c>
      <c r="D271" s="5" t="s">
        <v>73</v>
      </c>
      <c r="E271" s="5" t="s">
        <v>74</v>
      </c>
      <c r="F271" s="37" t="s">
        <v>254</v>
      </c>
      <c r="G271" s="5">
        <v>119</v>
      </c>
      <c r="H271" s="2">
        <v>384</v>
      </c>
    </row>
    <row r="272" spans="2:8" ht="32.25" thickBot="1" x14ac:dyDescent="0.25">
      <c r="B272" s="33" t="s">
        <v>13</v>
      </c>
      <c r="C272" s="24" t="s">
        <v>86</v>
      </c>
      <c r="D272" s="5" t="s">
        <v>73</v>
      </c>
      <c r="E272" s="5" t="s">
        <v>74</v>
      </c>
      <c r="F272" s="37" t="s">
        <v>386</v>
      </c>
      <c r="G272" s="5">
        <v>244</v>
      </c>
      <c r="H272" s="2">
        <v>30</v>
      </c>
    </row>
    <row r="273" spans="2:8" ht="16.5" thickBot="1" x14ac:dyDescent="0.25">
      <c r="B273" s="62" t="s">
        <v>29</v>
      </c>
      <c r="C273" s="22" t="s">
        <v>86</v>
      </c>
      <c r="D273" s="6">
        <v>10</v>
      </c>
      <c r="E273" s="6"/>
      <c r="F273" s="37"/>
      <c r="G273" s="6"/>
      <c r="H273" s="1">
        <v>58</v>
      </c>
    </row>
    <row r="274" spans="2:8" ht="16.5" thickBot="1" x14ac:dyDescent="0.25">
      <c r="B274" s="62" t="s">
        <v>33</v>
      </c>
      <c r="C274" s="22" t="s">
        <v>86</v>
      </c>
      <c r="D274" s="6">
        <v>10</v>
      </c>
      <c r="E274" s="6" t="s">
        <v>71</v>
      </c>
      <c r="F274" s="6"/>
      <c r="G274" s="6"/>
      <c r="H274" s="1">
        <v>58</v>
      </c>
    </row>
    <row r="275" spans="2:8" ht="48" thickBot="1" x14ac:dyDescent="0.25">
      <c r="B275" s="62" t="s">
        <v>55</v>
      </c>
      <c r="C275" s="22" t="s">
        <v>86</v>
      </c>
      <c r="D275" s="6">
        <v>10</v>
      </c>
      <c r="E275" s="6" t="s">
        <v>71</v>
      </c>
      <c r="F275" s="6" t="s">
        <v>388</v>
      </c>
      <c r="G275" s="6"/>
      <c r="H275" s="1">
        <v>58</v>
      </c>
    </row>
    <row r="276" spans="2:8" ht="32.25" thickBot="1" x14ac:dyDescent="0.25">
      <c r="B276" s="4" t="s">
        <v>32</v>
      </c>
      <c r="C276" s="24" t="s">
        <v>86</v>
      </c>
      <c r="D276" s="5">
        <v>10</v>
      </c>
      <c r="E276" s="5" t="s">
        <v>71</v>
      </c>
      <c r="F276" s="5" t="s">
        <v>388</v>
      </c>
      <c r="G276" s="5">
        <v>313</v>
      </c>
      <c r="H276" s="2">
        <v>58</v>
      </c>
    </row>
    <row r="277" spans="2:8" ht="16.5" thickBot="1" x14ac:dyDescent="0.25">
      <c r="B277" s="85" t="s">
        <v>87</v>
      </c>
      <c r="C277" s="86" t="s">
        <v>88</v>
      </c>
      <c r="D277" s="86"/>
      <c r="E277" s="86"/>
      <c r="F277" s="86"/>
      <c r="G277" s="86"/>
      <c r="H277" s="87">
        <f>SUM(H278+H288)</f>
        <v>6461.1</v>
      </c>
    </row>
    <row r="278" spans="2:8" ht="16.5" thickBot="1" x14ac:dyDescent="0.25">
      <c r="B278" s="62" t="s">
        <v>50</v>
      </c>
      <c r="C278" s="22" t="s">
        <v>88</v>
      </c>
      <c r="D278" s="6" t="s">
        <v>73</v>
      </c>
      <c r="E278" s="6" t="s">
        <v>74</v>
      </c>
      <c r="F278" s="10"/>
      <c r="G278" s="10"/>
      <c r="H278" s="30">
        <f>SUM(H279+H284)</f>
        <v>6376.1</v>
      </c>
    </row>
    <row r="279" spans="2:8" ht="48" thickBot="1" x14ac:dyDescent="0.25">
      <c r="B279" s="62" t="s">
        <v>57</v>
      </c>
      <c r="C279" s="22" t="s">
        <v>88</v>
      </c>
      <c r="D279" s="6" t="s">
        <v>73</v>
      </c>
      <c r="E279" s="6" t="s">
        <v>74</v>
      </c>
      <c r="F279" s="9" t="s">
        <v>385</v>
      </c>
      <c r="G279" s="6"/>
      <c r="H279" s="29">
        <f>SUM(H280+H281+H282+H283)</f>
        <v>3028.1</v>
      </c>
    </row>
    <row r="280" spans="2:8" ht="48" thickBot="1" x14ac:dyDescent="0.25">
      <c r="B280" s="177" t="s">
        <v>28</v>
      </c>
      <c r="C280" s="24" t="s">
        <v>88</v>
      </c>
      <c r="D280" s="5" t="s">
        <v>73</v>
      </c>
      <c r="E280" s="5" t="s">
        <v>74</v>
      </c>
      <c r="F280" s="37" t="s">
        <v>385</v>
      </c>
      <c r="G280" s="5" t="s">
        <v>78</v>
      </c>
      <c r="H280" s="2">
        <v>1479</v>
      </c>
    </row>
    <row r="281" spans="2:8" ht="63.75" thickBot="1" x14ac:dyDescent="0.25">
      <c r="B281" s="179" t="s">
        <v>10</v>
      </c>
      <c r="C281" s="24" t="s">
        <v>88</v>
      </c>
      <c r="D281" s="5" t="s">
        <v>73</v>
      </c>
      <c r="E281" s="5" t="s">
        <v>74</v>
      </c>
      <c r="F281" s="37" t="s">
        <v>385</v>
      </c>
      <c r="G281" s="5">
        <v>119</v>
      </c>
      <c r="H281" s="2">
        <v>446.7</v>
      </c>
    </row>
    <row r="282" spans="2:8" ht="32.25" thickBot="1" x14ac:dyDescent="0.25">
      <c r="B282" s="33" t="s">
        <v>13</v>
      </c>
      <c r="C282" s="24" t="s">
        <v>88</v>
      </c>
      <c r="D282" s="5" t="s">
        <v>73</v>
      </c>
      <c r="E282" s="5" t="s">
        <v>74</v>
      </c>
      <c r="F282" s="37" t="s">
        <v>385</v>
      </c>
      <c r="G282" s="5">
        <v>244</v>
      </c>
      <c r="H282" s="2">
        <v>755.4</v>
      </c>
    </row>
    <row r="283" spans="2:8" ht="16.5" thickBot="1" x14ac:dyDescent="0.25">
      <c r="B283" s="33" t="s">
        <v>288</v>
      </c>
      <c r="C283" s="24" t="s">
        <v>88</v>
      </c>
      <c r="D283" s="5" t="s">
        <v>73</v>
      </c>
      <c r="E283" s="5" t="s">
        <v>74</v>
      </c>
      <c r="F283" s="37" t="s">
        <v>385</v>
      </c>
      <c r="G283" s="5" t="s">
        <v>285</v>
      </c>
      <c r="H283" s="2">
        <v>347</v>
      </c>
    </row>
    <row r="284" spans="2:8" ht="142.5" thickBot="1" x14ac:dyDescent="0.25">
      <c r="B284" s="62" t="s">
        <v>53</v>
      </c>
      <c r="C284" s="22" t="s">
        <v>88</v>
      </c>
      <c r="D284" s="6" t="s">
        <v>73</v>
      </c>
      <c r="E284" s="6" t="s">
        <v>74</v>
      </c>
      <c r="F284" s="9" t="s">
        <v>386</v>
      </c>
      <c r="G284" s="6"/>
      <c r="H284" s="1">
        <f>SUM(H285:H287)</f>
        <v>3348</v>
      </c>
    </row>
    <row r="285" spans="2:8" ht="48" thickBot="1" x14ac:dyDescent="0.25">
      <c r="B285" s="177" t="s">
        <v>54</v>
      </c>
      <c r="C285" s="24" t="s">
        <v>88</v>
      </c>
      <c r="D285" s="5" t="s">
        <v>73</v>
      </c>
      <c r="E285" s="5" t="s">
        <v>74</v>
      </c>
      <c r="F285" s="37" t="s">
        <v>386</v>
      </c>
      <c r="G285" s="5">
        <v>111</v>
      </c>
      <c r="H285" s="2">
        <v>2544</v>
      </c>
    </row>
    <row r="286" spans="2:8" ht="63.75" thickBot="1" x14ac:dyDescent="0.25">
      <c r="B286" s="179" t="s">
        <v>10</v>
      </c>
      <c r="C286" s="24" t="s">
        <v>88</v>
      </c>
      <c r="D286" s="5" t="s">
        <v>73</v>
      </c>
      <c r="E286" s="5" t="s">
        <v>74</v>
      </c>
      <c r="F286" s="37" t="s">
        <v>386</v>
      </c>
      <c r="G286" s="5">
        <v>119</v>
      </c>
      <c r="H286" s="2">
        <v>769</v>
      </c>
    </row>
    <row r="287" spans="2:8" ht="32.25" thickBot="1" x14ac:dyDescent="0.25">
      <c r="B287" s="33" t="s">
        <v>13</v>
      </c>
      <c r="C287" s="24" t="s">
        <v>88</v>
      </c>
      <c r="D287" s="5" t="s">
        <v>73</v>
      </c>
      <c r="E287" s="5" t="s">
        <v>74</v>
      </c>
      <c r="F287" s="37" t="s">
        <v>386</v>
      </c>
      <c r="G287" s="5">
        <v>244</v>
      </c>
      <c r="H287" s="2">
        <v>35</v>
      </c>
    </row>
    <row r="288" spans="2:8" ht="16.5" thickBot="1" x14ac:dyDescent="0.25">
      <c r="B288" s="62" t="s">
        <v>29</v>
      </c>
      <c r="C288" s="22" t="s">
        <v>88</v>
      </c>
      <c r="D288" s="6">
        <v>10</v>
      </c>
      <c r="E288" s="6"/>
      <c r="F288" s="37"/>
      <c r="G288" s="6"/>
      <c r="H288" s="1">
        <v>85</v>
      </c>
    </row>
    <row r="289" spans="2:8" ht="16.5" thickBot="1" x14ac:dyDescent="0.25">
      <c r="B289" s="62" t="s">
        <v>33</v>
      </c>
      <c r="C289" s="22" t="s">
        <v>88</v>
      </c>
      <c r="D289" s="6">
        <v>10</v>
      </c>
      <c r="E289" s="6" t="s">
        <v>71</v>
      </c>
      <c r="F289" s="6"/>
      <c r="G289" s="6"/>
      <c r="H289" s="1">
        <v>85</v>
      </c>
    </row>
    <row r="290" spans="2:8" ht="48" thickBot="1" x14ac:dyDescent="0.25">
      <c r="B290" s="62" t="s">
        <v>55</v>
      </c>
      <c r="C290" s="22" t="s">
        <v>88</v>
      </c>
      <c r="D290" s="6">
        <v>10</v>
      </c>
      <c r="E290" s="6" t="s">
        <v>71</v>
      </c>
      <c r="F290" s="6" t="s">
        <v>388</v>
      </c>
      <c r="G290" s="6"/>
      <c r="H290" s="1">
        <v>85</v>
      </c>
    </row>
    <row r="291" spans="2:8" ht="32.25" thickBot="1" x14ac:dyDescent="0.25">
      <c r="B291" s="4" t="s">
        <v>32</v>
      </c>
      <c r="C291" s="24" t="s">
        <v>88</v>
      </c>
      <c r="D291" s="5">
        <v>10</v>
      </c>
      <c r="E291" s="5" t="s">
        <v>71</v>
      </c>
      <c r="F291" s="5" t="s">
        <v>388</v>
      </c>
      <c r="G291" s="5">
        <v>313</v>
      </c>
      <c r="H291" s="2">
        <v>85</v>
      </c>
    </row>
    <row r="292" spans="2:8" ht="16.5" thickBot="1" x14ac:dyDescent="0.25">
      <c r="B292" s="85" t="s">
        <v>89</v>
      </c>
      <c r="C292" s="86" t="s">
        <v>90</v>
      </c>
      <c r="D292" s="86"/>
      <c r="E292" s="86"/>
      <c r="F292" s="86"/>
      <c r="G292" s="86"/>
      <c r="H292" s="87">
        <f>SUM(H293+H306)</f>
        <v>4457.3</v>
      </c>
    </row>
    <row r="293" spans="2:8" ht="16.5" thickBot="1" x14ac:dyDescent="0.25">
      <c r="B293" s="62" t="s">
        <v>50</v>
      </c>
      <c r="C293" s="22" t="s">
        <v>90</v>
      </c>
      <c r="D293" s="6" t="s">
        <v>73</v>
      </c>
      <c r="E293" s="6" t="s">
        <v>74</v>
      </c>
      <c r="F293" s="10"/>
      <c r="G293" s="10"/>
      <c r="H293" s="30">
        <f>SUM(H294+H302+H300)</f>
        <v>4414.3</v>
      </c>
    </row>
    <row r="294" spans="2:8" ht="48" thickBot="1" x14ac:dyDescent="0.25">
      <c r="B294" s="62" t="s">
        <v>57</v>
      </c>
      <c r="C294" s="22" t="s">
        <v>90</v>
      </c>
      <c r="D294" s="6" t="s">
        <v>73</v>
      </c>
      <c r="E294" s="6" t="s">
        <v>74</v>
      </c>
      <c r="F294" s="9" t="s">
        <v>385</v>
      </c>
      <c r="G294" s="6"/>
      <c r="H294" s="29">
        <f>SUM(H295+H296+H297+H298+H299)</f>
        <v>2484.3000000000002</v>
      </c>
    </row>
    <row r="295" spans="2:8" ht="48" thickBot="1" x14ac:dyDescent="0.25">
      <c r="B295" s="177" t="s">
        <v>28</v>
      </c>
      <c r="C295" s="24" t="s">
        <v>90</v>
      </c>
      <c r="D295" s="5" t="s">
        <v>73</v>
      </c>
      <c r="E295" s="5" t="s">
        <v>74</v>
      </c>
      <c r="F295" s="37" t="s">
        <v>385</v>
      </c>
      <c r="G295" s="5" t="s">
        <v>78</v>
      </c>
      <c r="H295" s="2">
        <v>1083</v>
      </c>
    </row>
    <row r="296" spans="2:8" ht="63.75" thickBot="1" x14ac:dyDescent="0.25">
      <c r="B296" s="179" t="s">
        <v>10</v>
      </c>
      <c r="C296" s="24" t="s">
        <v>90</v>
      </c>
      <c r="D296" s="5" t="s">
        <v>73</v>
      </c>
      <c r="E296" s="5" t="s">
        <v>74</v>
      </c>
      <c r="F296" s="37" t="s">
        <v>385</v>
      </c>
      <c r="G296" s="5">
        <v>119</v>
      </c>
      <c r="H296" s="2">
        <v>327.10000000000002</v>
      </c>
    </row>
    <row r="297" spans="2:8" ht="32.25" thickBot="1" x14ac:dyDescent="0.25">
      <c r="B297" s="33" t="s">
        <v>13</v>
      </c>
      <c r="C297" s="24" t="s">
        <v>90</v>
      </c>
      <c r="D297" s="5" t="s">
        <v>73</v>
      </c>
      <c r="E297" s="5" t="s">
        <v>74</v>
      </c>
      <c r="F297" s="37" t="s">
        <v>385</v>
      </c>
      <c r="G297" s="5">
        <v>244</v>
      </c>
      <c r="H297" s="2">
        <v>904.2</v>
      </c>
    </row>
    <row r="298" spans="2:8" ht="16.5" thickBot="1" x14ac:dyDescent="0.25">
      <c r="B298" s="33" t="s">
        <v>288</v>
      </c>
      <c r="C298" s="24" t="s">
        <v>90</v>
      </c>
      <c r="D298" s="5" t="s">
        <v>73</v>
      </c>
      <c r="E298" s="5" t="s">
        <v>74</v>
      </c>
      <c r="F298" s="37" t="s">
        <v>385</v>
      </c>
      <c r="G298" s="5" t="s">
        <v>285</v>
      </c>
      <c r="H298" s="2">
        <v>167</v>
      </c>
    </row>
    <row r="299" spans="2:8" ht="16.5" thickBot="1" x14ac:dyDescent="0.25">
      <c r="B299" s="177" t="s">
        <v>46</v>
      </c>
      <c r="C299" s="24" t="s">
        <v>90</v>
      </c>
      <c r="D299" s="5" t="s">
        <v>73</v>
      </c>
      <c r="E299" s="5" t="s">
        <v>74</v>
      </c>
      <c r="F299" s="37" t="s">
        <v>385</v>
      </c>
      <c r="G299" s="5">
        <v>850</v>
      </c>
      <c r="H299" s="2">
        <v>3</v>
      </c>
    </row>
    <row r="300" spans="2:8" ht="16.5" thickBot="1" x14ac:dyDescent="0.25">
      <c r="B300" s="174" t="s">
        <v>445</v>
      </c>
      <c r="C300" s="5" t="s">
        <v>90</v>
      </c>
      <c r="D300" s="5" t="s">
        <v>73</v>
      </c>
      <c r="E300" s="5" t="s">
        <v>74</v>
      </c>
      <c r="F300" s="2">
        <v>9990020690</v>
      </c>
      <c r="G300" s="6"/>
      <c r="H300" s="2">
        <v>279</v>
      </c>
    </row>
    <row r="301" spans="2:8" ht="48" thickBot="1" x14ac:dyDescent="0.25">
      <c r="B301" s="177" t="s">
        <v>447</v>
      </c>
      <c r="C301" s="5" t="s">
        <v>90</v>
      </c>
      <c r="D301" s="5" t="s">
        <v>73</v>
      </c>
      <c r="E301" s="5" t="s">
        <v>74</v>
      </c>
      <c r="F301" s="2">
        <v>9990020690</v>
      </c>
      <c r="G301" s="5" t="s">
        <v>446</v>
      </c>
      <c r="H301" s="2">
        <v>279</v>
      </c>
    </row>
    <row r="302" spans="2:8" ht="142.5" thickBot="1" x14ac:dyDescent="0.25">
      <c r="B302" s="62" t="s">
        <v>53</v>
      </c>
      <c r="C302" s="22" t="s">
        <v>90</v>
      </c>
      <c r="D302" s="6" t="s">
        <v>73</v>
      </c>
      <c r="E302" s="6" t="s">
        <v>74</v>
      </c>
      <c r="F302" s="9" t="s">
        <v>386</v>
      </c>
      <c r="G302" s="6"/>
      <c r="H302" s="1">
        <f>SUM(H303:H305)</f>
        <v>1651</v>
      </c>
    </row>
    <row r="303" spans="2:8" ht="48" thickBot="1" x14ac:dyDescent="0.25">
      <c r="B303" s="177" t="s">
        <v>54</v>
      </c>
      <c r="C303" s="24" t="s">
        <v>90</v>
      </c>
      <c r="D303" s="5" t="s">
        <v>73</v>
      </c>
      <c r="E303" s="5" t="s">
        <v>74</v>
      </c>
      <c r="F303" s="37" t="s">
        <v>386</v>
      </c>
      <c r="G303" s="5">
        <v>111</v>
      </c>
      <c r="H303" s="2">
        <v>1248</v>
      </c>
    </row>
    <row r="304" spans="2:8" ht="63.75" thickBot="1" x14ac:dyDescent="0.25">
      <c r="B304" s="179" t="s">
        <v>10</v>
      </c>
      <c r="C304" s="24" t="s">
        <v>90</v>
      </c>
      <c r="D304" s="5" t="s">
        <v>73</v>
      </c>
      <c r="E304" s="5" t="s">
        <v>74</v>
      </c>
      <c r="F304" s="37" t="s">
        <v>386</v>
      </c>
      <c r="G304" s="5">
        <v>119</v>
      </c>
      <c r="H304" s="2">
        <v>377</v>
      </c>
    </row>
    <row r="305" spans="2:8" ht="32.25" thickBot="1" x14ac:dyDescent="0.25">
      <c r="B305" s="33" t="s">
        <v>13</v>
      </c>
      <c r="C305" s="24" t="s">
        <v>90</v>
      </c>
      <c r="D305" s="5" t="s">
        <v>73</v>
      </c>
      <c r="E305" s="5" t="s">
        <v>74</v>
      </c>
      <c r="F305" s="37" t="s">
        <v>386</v>
      </c>
      <c r="G305" s="5">
        <v>244</v>
      </c>
      <c r="H305" s="2">
        <v>26</v>
      </c>
    </row>
    <row r="306" spans="2:8" ht="16.5" thickBot="1" x14ac:dyDescent="0.25">
      <c r="B306" s="62" t="s">
        <v>29</v>
      </c>
      <c r="C306" s="22" t="s">
        <v>90</v>
      </c>
      <c r="D306" s="6">
        <v>10</v>
      </c>
      <c r="E306" s="6"/>
      <c r="F306" s="6"/>
      <c r="G306" s="6"/>
      <c r="H306" s="1">
        <v>43</v>
      </c>
    </row>
    <row r="307" spans="2:8" ht="16.5" thickBot="1" x14ac:dyDescent="0.25">
      <c r="B307" s="62" t="s">
        <v>33</v>
      </c>
      <c r="C307" s="22" t="s">
        <v>90</v>
      </c>
      <c r="D307" s="6">
        <v>10</v>
      </c>
      <c r="E307" s="6" t="s">
        <v>71</v>
      </c>
      <c r="F307" s="6"/>
      <c r="G307" s="6"/>
      <c r="H307" s="1">
        <v>43</v>
      </c>
    </row>
    <row r="308" spans="2:8" ht="48" thickBot="1" x14ac:dyDescent="0.25">
      <c r="B308" s="62" t="s">
        <v>55</v>
      </c>
      <c r="C308" s="22" t="s">
        <v>90</v>
      </c>
      <c r="D308" s="6">
        <v>10</v>
      </c>
      <c r="E308" s="6" t="s">
        <v>71</v>
      </c>
      <c r="F308" s="6" t="s">
        <v>388</v>
      </c>
      <c r="G308" s="6"/>
      <c r="H308" s="1">
        <v>43</v>
      </c>
    </row>
    <row r="309" spans="2:8" ht="32.25" thickBot="1" x14ac:dyDescent="0.25">
      <c r="B309" s="4" t="s">
        <v>32</v>
      </c>
      <c r="C309" s="24" t="s">
        <v>90</v>
      </c>
      <c r="D309" s="5">
        <v>10</v>
      </c>
      <c r="E309" s="5" t="s">
        <v>71</v>
      </c>
      <c r="F309" s="5" t="s">
        <v>388</v>
      </c>
      <c r="G309" s="5">
        <v>313</v>
      </c>
      <c r="H309" s="2">
        <v>43</v>
      </c>
    </row>
    <row r="310" spans="2:8" ht="32.25" thickBot="1" x14ac:dyDescent="0.25">
      <c r="B310" s="85" t="s">
        <v>91</v>
      </c>
      <c r="C310" s="86" t="s">
        <v>92</v>
      </c>
      <c r="D310" s="86"/>
      <c r="E310" s="86"/>
      <c r="F310" s="86"/>
      <c r="G310" s="86"/>
      <c r="H310" s="87">
        <f>SUM(H311+H324)</f>
        <v>5941.7999999999993</v>
      </c>
    </row>
    <row r="311" spans="2:8" ht="16.5" thickBot="1" x14ac:dyDescent="0.25">
      <c r="B311" s="62" t="s">
        <v>50</v>
      </c>
      <c r="C311" s="22" t="s">
        <v>92</v>
      </c>
      <c r="D311" s="6" t="s">
        <v>73</v>
      </c>
      <c r="E311" s="6" t="s">
        <v>74</v>
      </c>
      <c r="F311" s="10"/>
      <c r="G311" s="10"/>
      <c r="H311" s="30">
        <f>SUM(H312+H320+H318)</f>
        <v>5874.7999999999993</v>
      </c>
    </row>
    <row r="312" spans="2:8" ht="48" thickBot="1" x14ac:dyDescent="0.25">
      <c r="B312" s="62" t="s">
        <v>57</v>
      </c>
      <c r="C312" s="22" t="s">
        <v>92</v>
      </c>
      <c r="D312" s="6" t="s">
        <v>73</v>
      </c>
      <c r="E312" s="6" t="s">
        <v>74</v>
      </c>
      <c r="F312" s="9" t="s">
        <v>385</v>
      </c>
      <c r="G312" s="6"/>
      <c r="H312" s="29">
        <f>SUM(H313+H314+H315+H316+H317)</f>
        <v>2595.7999999999997</v>
      </c>
    </row>
    <row r="313" spans="2:8" ht="48" thickBot="1" x14ac:dyDescent="0.25">
      <c r="B313" s="177" t="s">
        <v>28</v>
      </c>
      <c r="C313" s="24" t="s">
        <v>92</v>
      </c>
      <c r="D313" s="5" t="s">
        <v>73</v>
      </c>
      <c r="E313" s="5" t="s">
        <v>74</v>
      </c>
      <c r="F313" s="37" t="s">
        <v>385</v>
      </c>
      <c r="G313" s="5" t="s">
        <v>78</v>
      </c>
      <c r="H313" s="2">
        <v>1371</v>
      </c>
    </row>
    <row r="314" spans="2:8" ht="63.75" thickBot="1" x14ac:dyDescent="0.25">
      <c r="B314" s="179" t="s">
        <v>10</v>
      </c>
      <c r="C314" s="24" t="s">
        <v>92</v>
      </c>
      <c r="D314" s="5" t="s">
        <v>73</v>
      </c>
      <c r="E314" s="5" t="s">
        <v>74</v>
      </c>
      <c r="F314" s="37" t="s">
        <v>385</v>
      </c>
      <c r="G314" s="5">
        <v>119</v>
      </c>
      <c r="H314" s="2">
        <v>414</v>
      </c>
    </row>
    <row r="315" spans="2:8" ht="32.25" thickBot="1" x14ac:dyDescent="0.25">
      <c r="B315" s="33" t="s">
        <v>13</v>
      </c>
      <c r="C315" s="24" t="s">
        <v>92</v>
      </c>
      <c r="D315" s="5" t="s">
        <v>73</v>
      </c>
      <c r="E315" s="5" t="s">
        <v>74</v>
      </c>
      <c r="F315" s="37" t="s">
        <v>385</v>
      </c>
      <c r="G315" s="5">
        <v>244</v>
      </c>
      <c r="H315" s="2">
        <v>620.20000000000005</v>
      </c>
    </row>
    <row r="316" spans="2:8" ht="16.5" thickBot="1" x14ac:dyDescent="0.25">
      <c r="B316" s="33" t="s">
        <v>288</v>
      </c>
      <c r="C316" s="24" t="s">
        <v>92</v>
      </c>
      <c r="D316" s="5" t="s">
        <v>73</v>
      </c>
      <c r="E316" s="5" t="s">
        <v>74</v>
      </c>
      <c r="F316" s="37" t="s">
        <v>385</v>
      </c>
      <c r="G316" s="5" t="s">
        <v>285</v>
      </c>
      <c r="H316" s="2">
        <v>188</v>
      </c>
    </row>
    <row r="317" spans="2:8" ht="16.5" thickBot="1" x14ac:dyDescent="0.25">
      <c r="B317" s="177" t="s">
        <v>46</v>
      </c>
      <c r="C317" s="24" t="s">
        <v>92</v>
      </c>
      <c r="D317" s="5" t="s">
        <v>73</v>
      </c>
      <c r="E317" s="5" t="s">
        <v>74</v>
      </c>
      <c r="F317" s="37" t="s">
        <v>385</v>
      </c>
      <c r="G317" s="5">
        <v>850</v>
      </c>
      <c r="H317" s="2">
        <v>2.6</v>
      </c>
    </row>
    <row r="318" spans="2:8" ht="16.5" thickBot="1" x14ac:dyDescent="0.25">
      <c r="B318" s="174" t="s">
        <v>445</v>
      </c>
      <c r="C318" s="5" t="s">
        <v>92</v>
      </c>
      <c r="D318" s="5" t="s">
        <v>73</v>
      </c>
      <c r="E318" s="5" t="s">
        <v>74</v>
      </c>
      <c r="F318" s="2">
        <v>9990020690</v>
      </c>
      <c r="G318" s="6"/>
      <c r="H318" s="2">
        <v>120</v>
      </c>
    </row>
    <row r="319" spans="2:8" ht="48" thickBot="1" x14ac:dyDescent="0.25">
      <c r="B319" s="177" t="s">
        <v>447</v>
      </c>
      <c r="C319" s="5" t="s">
        <v>92</v>
      </c>
      <c r="D319" s="5" t="s">
        <v>73</v>
      </c>
      <c r="E319" s="5" t="s">
        <v>74</v>
      </c>
      <c r="F319" s="2">
        <v>9990020690</v>
      </c>
      <c r="G319" s="5" t="s">
        <v>446</v>
      </c>
      <c r="H319" s="2">
        <v>120</v>
      </c>
    </row>
    <row r="320" spans="2:8" ht="142.5" thickBot="1" x14ac:dyDescent="0.25">
      <c r="B320" s="62" t="s">
        <v>53</v>
      </c>
      <c r="C320" s="22" t="s">
        <v>92</v>
      </c>
      <c r="D320" s="6" t="s">
        <v>73</v>
      </c>
      <c r="E320" s="6" t="s">
        <v>74</v>
      </c>
      <c r="F320" s="9" t="s">
        <v>386</v>
      </c>
      <c r="G320" s="6"/>
      <c r="H320" s="1">
        <f>SUM(H321:H323)</f>
        <v>3159</v>
      </c>
    </row>
    <row r="321" spans="2:8" ht="48" thickBot="1" x14ac:dyDescent="0.25">
      <c r="B321" s="177" t="s">
        <v>54</v>
      </c>
      <c r="C321" s="24" t="s">
        <v>92</v>
      </c>
      <c r="D321" s="5" t="s">
        <v>73</v>
      </c>
      <c r="E321" s="5" t="s">
        <v>74</v>
      </c>
      <c r="F321" s="37" t="s">
        <v>386</v>
      </c>
      <c r="G321" s="5">
        <v>111</v>
      </c>
      <c r="H321" s="2">
        <v>2400</v>
      </c>
    </row>
    <row r="322" spans="2:8" ht="63.75" thickBot="1" x14ac:dyDescent="0.25">
      <c r="B322" s="179" t="s">
        <v>10</v>
      </c>
      <c r="C322" s="24" t="s">
        <v>92</v>
      </c>
      <c r="D322" s="5" t="s">
        <v>73</v>
      </c>
      <c r="E322" s="5" t="s">
        <v>74</v>
      </c>
      <c r="F322" s="37" t="s">
        <v>386</v>
      </c>
      <c r="G322" s="5">
        <v>119</v>
      </c>
      <c r="H322" s="2">
        <v>725</v>
      </c>
    </row>
    <row r="323" spans="2:8" ht="32.25" thickBot="1" x14ac:dyDescent="0.25">
      <c r="B323" s="33" t="s">
        <v>13</v>
      </c>
      <c r="C323" s="24" t="s">
        <v>92</v>
      </c>
      <c r="D323" s="5" t="s">
        <v>73</v>
      </c>
      <c r="E323" s="5" t="s">
        <v>74</v>
      </c>
      <c r="F323" s="37" t="s">
        <v>386</v>
      </c>
      <c r="G323" s="5">
        <v>244</v>
      </c>
      <c r="H323" s="2">
        <v>34</v>
      </c>
    </row>
    <row r="324" spans="2:8" ht="16.5" thickBot="1" x14ac:dyDescent="0.25">
      <c r="B324" s="62" t="s">
        <v>29</v>
      </c>
      <c r="C324" s="22" t="s">
        <v>92</v>
      </c>
      <c r="D324" s="6">
        <v>10</v>
      </c>
      <c r="E324" s="6"/>
      <c r="F324" s="6"/>
      <c r="G324" s="6"/>
      <c r="H324" s="1">
        <v>67</v>
      </c>
    </row>
    <row r="325" spans="2:8" ht="16.5" thickBot="1" x14ac:dyDescent="0.25">
      <c r="B325" s="62" t="s">
        <v>33</v>
      </c>
      <c r="C325" s="22" t="s">
        <v>92</v>
      </c>
      <c r="D325" s="6">
        <v>10</v>
      </c>
      <c r="E325" s="6" t="s">
        <v>71</v>
      </c>
      <c r="F325" s="6"/>
      <c r="G325" s="6"/>
      <c r="H325" s="1">
        <v>67</v>
      </c>
    </row>
    <row r="326" spans="2:8" ht="48" thickBot="1" x14ac:dyDescent="0.25">
      <c r="B326" s="62" t="s">
        <v>55</v>
      </c>
      <c r="C326" s="22" t="s">
        <v>92</v>
      </c>
      <c r="D326" s="6">
        <v>10</v>
      </c>
      <c r="E326" s="6" t="s">
        <v>71</v>
      </c>
      <c r="F326" s="6" t="s">
        <v>388</v>
      </c>
      <c r="G326" s="6"/>
      <c r="H326" s="1">
        <v>67</v>
      </c>
    </row>
    <row r="327" spans="2:8" ht="32.25" thickBot="1" x14ac:dyDescent="0.25">
      <c r="B327" s="4" t="s">
        <v>32</v>
      </c>
      <c r="C327" s="24" t="s">
        <v>92</v>
      </c>
      <c r="D327" s="5">
        <v>10</v>
      </c>
      <c r="E327" s="5" t="s">
        <v>71</v>
      </c>
      <c r="F327" s="5" t="s">
        <v>388</v>
      </c>
      <c r="G327" s="5">
        <v>313</v>
      </c>
      <c r="H327" s="2">
        <v>67</v>
      </c>
    </row>
    <row r="328" spans="2:8" ht="16.5" thickBot="1" x14ac:dyDescent="0.25">
      <c r="B328" s="85" t="s">
        <v>94</v>
      </c>
      <c r="C328" s="86" t="s">
        <v>93</v>
      </c>
      <c r="D328" s="86"/>
      <c r="E328" s="86"/>
      <c r="F328" s="86"/>
      <c r="G328" s="86"/>
      <c r="H328" s="87">
        <f>SUM(H329+H342)</f>
        <v>5435.1</v>
      </c>
    </row>
    <row r="329" spans="2:8" ht="16.5" thickBot="1" x14ac:dyDescent="0.25">
      <c r="B329" s="62" t="s">
        <v>50</v>
      </c>
      <c r="C329" s="22" t="s">
        <v>93</v>
      </c>
      <c r="D329" s="6" t="s">
        <v>73</v>
      </c>
      <c r="E329" s="6" t="s">
        <v>74</v>
      </c>
      <c r="F329" s="10"/>
      <c r="G329" s="10"/>
      <c r="H329" s="30">
        <f>SUM(H330+H338+H336)</f>
        <v>5370.1</v>
      </c>
    </row>
    <row r="330" spans="2:8" ht="48" thickBot="1" x14ac:dyDescent="0.25">
      <c r="B330" s="62" t="s">
        <v>57</v>
      </c>
      <c r="C330" s="22" t="s">
        <v>93</v>
      </c>
      <c r="D330" s="6" t="s">
        <v>73</v>
      </c>
      <c r="E330" s="6" t="s">
        <v>74</v>
      </c>
      <c r="F330" s="9" t="s">
        <v>385</v>
      </c>
      <c r="G330" s="6"/>
      <c r="H330" s="29">
        <f>SUM(H335+H334+H333+H332+H331)</f>
        <v>2350.1</v>
      </c>
    </row>
    <row r="331" spans="2:8" ht="48" thickBot="1" x14ac:dyDescent="0.25">
      <c r="B331" s="177" t="s">
        <v>28</v>
      </c>
      <c r="C331" s="24" t="s">
        <v>93</v>
      </c>
      <c r="D331" s="5" t="s">
        <v>73</v>
      </c>
      <c r="E331" s="5" t="s">
        <v>74</v>
      </c>
      <c r="F331" s="37" t="s">
        <v>385</v>
      </c>
      <c r="G331" s="5" t="s">
        <v>78</v>
      </c>
      <c r="H331" s="2">
        <v>1311</v>
      </c>
    </row>
    <row r="332" spans="2:8" ht="63.75" thickBot="1" x14ac:dyDescent="0.25">
      <c r="B332" s="179" t="s">
        <v>10</v>
      </c>
      <c r="C332" s="24" t="s">
        <v>93</v>
      </c>
      <c r="D332" s="5" t="s">
        <v>73</v>
      </c>
      <c r="E332" s="5" t="s">
        <v>74</v>
      </c>
      <c r="F332" s="37" t="s">
        <v>385</v>
      </c>
      <c r="G332" s="5">
        <v>119</v>
      </c>
      <c r="H332" s="2">
        <v>395.9</v>
      </c>
    </row>
    <row r="333" spans="2:8" ht="32.25" thickBot="1" x14ac:dyDescent="0.25">
      <c r="B333" s="33" t="s">
        <v>13</v>
      </c>
      <c r="C333" s="24" t="s">
        <v>93</v>
      </c>
      <c r="D333" s="5" t="s">
        <v>73</v>
      </c>
      <c r="E333" s="5" t="s">
        <v>74</v>
      </c>
      <c r="F333" s="37" t="s">
        <v>385</v>
      </c>
      <c r="G333" s="5">
        <v>244</v>
      </c>
      <c r="H333" s="2">
        <v>484.5</v>
      </c>
    </row>
    <row r="334" spans="2:8" ht="16.5" thickBot="1" x14ac:dyDescent="0.25">
      <c r="B334" s="33" t="s">
        <v>288</v>
      </c>
      <c r="C334" s="24" t="s">
        <v>93</v>
      </c>
      <c r="D334" s="5" t="s">
        <v>73</v>
      </c>
      <c r="E334" s="5" t="s">
        <v>74</v>
      </c>
      <c r="F334" s="37" t="s">
        <v>385</v>
      </c>
      <c r="G334" s="5" t="s">
        <v>285</v>
      </c>
      <c r="H334" s="2">
        <v>150</v>
      </c>
    </row>
    <row r="335" spans="2:8" ht="16.5" thickBot="1" x14ac:dyDescent="0.25">
      <c r="B335" s="177" t="s">
        <v>46</v>
      </c>
      <c r="C335" s="24" t="s">
        <v>93</v>
      </c>
      <c r="D335" s="5" t="s">
        <v>73</v>
      </c>
      <c r="E335" s="5" t="s">
        <v>74</v>
      </c>
      <c r="F335" s="37" t="s">
        <v>385</v>
      </c>
      <c r="G335" s="5">
        <v>850</v>
      </c>
      <c r="H335" s="2">
        <v>8.6999999999999993</v>
      </c>
    </row>
    <row r="336" spans="2:8" ht="16.5" thickBot="1" x14ac:dyDescent="0.25">
      <c r="B336" s="174" t="s">
        <v>445</v>
      </c>
      <c r="C336" s="5" t="s">
        <v>93</v>
      </c>
      <c r="D336" s="5" t="s">
        <v>73</v>
      </c>
      <c r="E336" s="5" t="s">
        <v>74</v>
      </c>
      <c r="F336" s="2">
        <v>9990020690</v>
      </c>
      <c r="G336" s="6"/>
      <c r="H336" s="2">
        <v>168</v>
      </c>
    </row>
    <row r="337" spans="2:8" ht="48" thickBot="1" x14ac:dyDescent="0.25">
      <c r="B337" s="177" t="s">
        <v>447</v>
      </c>
      <c r="C337" s="5" t="s">
        <v>93</v>
      </c>
      <c r="D337" s="5" t="s">
        <v>73</v>
      </c>
      <c r="E337" s="5" t="s">
        <v>74</v>
      </c>
      <c r="F337" s="2">
        <v>9990020690</v>
      </c>
      <c r="G337" s="5" t="s">
        <v>446</v>
      </c>
      <c r="H337" s="2">
        <v>168</v>
      </c>
    </row>
    <row r="338" spans="2:8" ht="142.5" thickBot="1" x14ac:dyDescent="0.25">
      <c r="B338" s="62" t="s">
        <v>53</v>
      </c>
      <c r="C338" s="22" t="s">
        <v>93</v>
      </c>
      <c r="D338" s="6" t="s">
        <v>73</v>
      </c>
      <c r="E338" s="6" t="s">
        <v>74</v>
      </c>
      <c r="F338" s="9" t="s">
        <v>386</v>
      </c>
      <c r="G338" s="6"/>
      <c r="H338" s="1">
        <f>SUM(H339:H341)</f>
        <v>2852</v>
      </c>
    </row>
    <row r="339" spans="2:8" ht="48" thickBot="1" x14ac:dyDescent="0.25">
      <c r="B339" s="177" t="s">
        <v>54</v>
      </c>
      <c r="C339" s="24" t="s">
        <v>93</v>
      </c>
      <c r="D339" s="5" t="s">
        <v>73</v>
      </c>
      <c r="E339" s="5" t="s">
        <v>74</v>
      </c>
      <c r="F339" s="37" t="s">
        <v>386</v>
      </c>
      <c r="G339" s="5">
        <v>111</v>
      </c>
      <c r="H339" s="2">
        <v>2160</v>
      </c>
    </row>
    <row r="340" spans="2:8" ht="63.75" thickBot="1" x14ac:dyDescent="0.25">
      <c r="B340" s="179" t="s">
        <v>10</v>
      </c>
      <c r="C340" s="24" t="s">
        <v>93</v>
      </c>
      <c r="D340" s="5" t="s">
        <v>73</v>
      </c>
      <c r="E340" s="5" t="s">
        <v>74</v>
      </c>
      <c r="F340" s="37" t="s">
        <v>386</v>
      </c>
      <c r="G340" s="5">
        <v>119</v>
      </c>
      <c r="H340" s="2">
        <v>653</v>
      </c>
    </row>
    <row r="341" spans="2:8" ht="32.25" thickBot="1" x14ac:dyDescent="0.25">
      <c r="B341" s="33" t="s">
        <v>13</v>
      </c>
      <c r="C341" s="24" t="s">
        <v>93</v>
      </c>
      <c r="D341" s="5" t="s">
        <v>73</v>
      </c>
      <c r="E341" s="5" t="s">
        <v>74</v>
      </c>
      <c r="F341" s="37" t="s">
        <v>386</v>
      </c>
      <c r="G341" s="5">
        <v>244</v>
      </c>
      <c r="H341" s="2">
        <v>39</v>
      </c>
    </row>
    <row r="342" spans="2:8" ht="16.5" thickBot="1" x14ac:dyDescent="0.25">
      <c r="B342" s="62" t="s">
        <v>29</v>
      </c>
      <c r="C342" s="22" t="s">
        <v>93</v>
      </c>
      <c r="D342" s="6">
        <v>10</v>
      </c>
      <c r="E342" s="6"/>
      <c r="F342" s="6"/>
      <c r="G342" s="6"/>
      <c r="H342" s="1">
        <v>65</v>
      </c>
    </row>
    <row r="343" spans="2:8" ht="16.5" thickBot="1" x14ac:dyDescent="0.25">
      <c r="B343" s="62" t="s">
        <v>33</v>
      </c>
      <c r="C343" s="22" t="s">
        <v>93</v>
      </c>
      <c r="D343" s="6">
        <v>10</v>
      </c>
      <c r="E343" s="6" t="s">
        <v>71</v>
      </c>
      <c r="F343" s="6"/>
      <c r="G343" s="6"/>
      <c r="H343" s="1">
        <v>65</v>
      </c>
    </row>
    <row r="344" spans="2:8" ht="48" thickBot="1" x14ac:dyDescent="0.25">
      <c r="B344" s="62" t="s">
        <v>55</v>
      </c>
      <c r="C344" s="22" t="s">
        <v>93</v>
      </c>
      <c r="D344" s="6">
        <v>10</v>
      </c>
      <c r="E344" s="6" t="s">
        <v>71</v>
      </c>
      <c r="F344" s="6" t="s">
        <v>388</v>
      </c>
      <c r="G344" s="6"/>
      <c r="H344" s="1">
        <v>65</v>
      </c>
    </row>
    <row r="345" spans="2:8" ht="32.25" thickBot="1" x14ac:dyDescent="0.25">
      <c r="B345" s="4" t="s">
        <v>32</v>
      </c>
      <c r="C345" s="24" t="s">
        <v>93</v>
      </c>
      <c r="D345" s="5">
        <v>10</v>
      </c>
      <c r="E345" s="5" t="s">
        <v>71</v>
      </c>
      <c r="F345" s="5" t="s">
        <v>388</v>
      </c>
      <c r="G345" s="5">
        <v>313</v>
      </c>
      <c r="H345" s="2">
        <v>65</v>
      </c>
    </row>
    <row r="346" spans="2:8" ht="16.5" thickBot="1" x14ac:dyDescent="0.25">
      <c r="B346" s="85" t="s">
        <v>95</v>
      </c>
      <c r="C346" s="86" t="s">
        <v>96</v>
      </c>
      <c r="D346" s="86"/>
      <c r="E346" s="86"/>
      <c r="F346" s="86"/>
      <c r="G346" s="86"/>
      <c r="H346" s="87">
        <f>SUM(H347+H360)</f>
        <v>4400</v>
      </c>
    </row>
    <row r="347" spans="2:8" ht="16.5" thickBot="1" x14ac:dyDescent="0.25">
      <c r="B347" s="62" t="s">
        <v>50</v>
      </c>
      <c r="C347" s="22" t="s">
        <v>96</v>
      </c>
      <c r="D347" s="6" t="s">
        <v>73</v>
      </c>
      <c r="E347" s="6" t="s">
        <v>74</v>
      </c>
      <c r="F347" s="10"/>
      <c r="G347" s="10"/>
      <c r="H347" s="30">
        <f>SUM(H348+H356+H354)</f>
        <v>4309.5</v>
      </c>
    </row>
    <row r="348" spans="2:8" ht="48" thickBot="1" x14ac:dyDescent="0.25">
      <c r="B348" s="62" t="s">
        <v>57</v>
      </c>
      <c r="C348" s="22" t="s">
        <v>96</v>
      </c>
      <c r="D348" s="6" t="s">
        <v>73</v>
      </c>
      <c r="E348" s="6" t="s">
        <v>74</v>
      </c>
      <c r="F348" s="9" t="s">
        <v>385</v>
      </c>
      <c r="G348" s="6"/>
      <c r="H348" s="29">
        <f>SUM(H349+H350+H351+H352+H353)</f>
        <v>2366.5</v>
      </c>
    </row>
    <row r="349" spans="2:8" ht="48" thickBot="1" x14ac:dyDescent="0.25">
      <c r="B349" s="177" t="s">
        <v>28</v>
      </c>
      <c r="C349" s="24" t="s">
        <v>96</v>
      </c>
      <c r="D349" s="5" t="s">
        <v>73</v>
      </c>
      <c r="E349" s="5" t="s">
        <v>74</v>
      </c>
      <c r="F349" s="37" t="s">
        <v>385</v>
      </c>
      <c r="G349" s="5" t="s">
        <v>78</v>
      </c>
      <c r="H349" s="2">
        <v>1083</v>
      </c>
    </row>
    <row r="350" spans="2:8" ht="63.75" thickBot="1" x14ac:dyDescent="0.25">
      <c r="B350" s="179" t="s">
        <v>10</v>
      </c>
      <c r="C350" s="24" t="s">
        <v>96</v>
      </c>
      <c r="D350" s="5" t="s">
        <v>73</v>
      </c>
      <c r="E350" s="5" t="s">
        <v>74</v>
      </c>
      <c r="F350" s="37" t="s">
        <v>385</v>
      </c>
      <c r="G350" s="5">
        <v>119</v>
      </c>
      <c r="H350" s="2">
        <v>327.10000000000002</v>
      </c>
    </row>
    <row r="351" spans="2:8" ht="32.25" thickBot="1" x14ac:dyDescent="0.25">
      <c r="B351" s="33" t="s">
        <v>13</v>
      </c>
      <c r="C351" s="24" t="s">
        <v>96</v>
      </c>
      <c r="D351" s="5" t="s">
        <v>73</v>
      </c>
      <c r="E351" s="5" t="s">
        <v>74</v>
      </c>
      <c r="F351" s="37" t="s">
        <v>385</v>
      </c>
      <c r="G351" s="5">
        <v>244</v>
      </c>
      <c r="H351" s="2">
        <v>825</v>
      </c>
    </row>
    <row r="352" spans="2:8" ht="16.5" thickBot="1" x14ac:dyDescent="0.25">
      <c r="B352" s="33" t="s">
        <v>288</v>
      </c>
      <c r="C352" s="24" t="s">
        <v>96</v>
      </c>
      <c r="D352" s="5" t="s">
        <v>73</v>
      </c>
      <c r="E352" s="5" t="s">
        <v>74</v>
      </c>
      <c r="F352" s="37" t="s">
        <v>385</v>
      </c>
      <c r="G352" s="5" t="s">
        <v>285</v>
      </c>
      <c r="H352" s="2">
        <v>130</v>
      </c>
    </row>
    <row r="353" spans="2:8" ht="16.5" thickBot="1" x14ac:dyDescent="0.25">
      <c r="B353" s="177" t="s">
        <v>46</v>
      </c>
      <c r="C353" s="24" t="s">
        <v>96</v>
      </c>
      <c r="D353" s="5" t="s">
        <v>73</v>
      </c>
      <c r="E353" s="5" t="s">
        <v>74</v>
      </c>
      <c r="F353" s="37" t="s">
        <v>385</v>
      </c>
      <c r="G353" s="5">
        <v>850</v>
      </c>
      <c r="H353" s="2">
        <v>1.4</v>
      </c>
    </row>
    <row r="354" spans="2:8" ht="16.5" thickBot="1" x14ac:dyDescent="0.25">
      <c r="B354" s="174" t="s">
        <v>445</v>
      </c>
      <c r="C354" s="5" t="s">
        <v>96</v>
      </c>
      <c r="D354" s="5" t="s">
        <v>73</v>
      </c>
      <c r="E354" s="5" t="s">
        <v>74</v>
      </c>
      <c r="F354" s="2">
        <v>9990020690</v>
      </c>
      <c r="G354" s="6"/>
      <c r="H354" s="2">
        <v>180</v>
      </c>
    </row>
    <row r="355" spans="2:8" ht="48" thickBot="1" x14ac:dyDescent="0.25">
      <c r="B355" s="177" t="s">
        <v>447</v>
      </c>
      <c r="C355" s="5" t="s">
        <v>96</v>
      </c>
      <c r="D355" s="5" t="s">
        <v>73</v>
      </c>
      <c r="E355" s="5" t="s">
        <v>74</v>
      </c>
      <c r="F355" s="2">
        <v>9990020690</v>
      </c>
      <c r="G355" s="5" t="s">
        <v>446</v>
      </c>
      <c r="H355" s="2">
        <v>180</v>
      </c>
    </row>
    <row r="356" spans="2:8" ht="142.5" thickBot="1" x14ac:dyDescent="0.25">
      <c r="B356" s="62" t="s">
        <v>53</v>
      </c>
      <c r="C356" s="22" t="s">
        <v>96</v>
      </c>
      <c r="D356" s="6" t="s">
        <v>73</v>
      </c>
      <c r="E356" s="6" t="s">
        <v>74</v>
      </c>
      <c r="F356" s="9" t="s">
        <v>386</v>
      </c>
      <c r="G356" s="6"/>
      <c r="H356" s="1">
        <f>SUM(H357:H359)</f>
        <v>1763</v>
      </c>
    </row>
    <row r="357" spans="2:8" ht="48" thickBot="1" x14ac:dyDescent="0.25">
      <c r="B357" s="177" t="s">
        <v>54</v>
      </c>
      <c r="C357" s="24" t="s">
        <v>96</v>
      </c>
      <c r="D357" s="5" t="s">
        <v>73</v>
      </c>
      <c r="E357" s="5" t="s">
        <v>74</v>
      </c>
      <c r="F357" s="37" t="s">
        <v>386</v>
      </c>
      <c r="G357" s="5">
        <v>111</v>
      </c>
      <c r="H357" s="2">
        <v>1332</v>
      </c>
    </row>
    <row r="358" spans="2:8" ht="63.75" thickBot="1" x14ac:dyDescent="0.25">
      <c r="B358" s="179" t="s">
        <v>10</v>
      </c>
      <c r="C358" s="24" t="s">
        <v>96</v>
      </c>
      <c r="D358" s="5" t="s">
        <v>73</v>
      </c>
      <c r="E358" s="5" t="s">
        <v>74</v>
      </c>
      <c r="F358" s="37" t="s">
        <v>386</v>
      </c>
      <c r="G358" s="5">
        <v>119</v>
      </c>
      <c r="H358" s="2">
        <v>402</v>
      </c>
    </row>
    <row r="359" spans="2:8" ht="32.25" thickBot="1" x14ac:dyDescent="0.25">
      <c r="B359" s="33" t="s">
        <v>13</v>
      </c>
      <c r="C359" s="24" t="s">
        <v>96</v>
      </c>
      <c r="D359" s="5" t="s">
        <v>73</v>
      </c>
      <c r="E359" s="5" t="s">
        <v>74</v>
      </c>
      <c r="F359" s="37" t="s">
        <v>386</v>
      </c>
      <c r="G359" s="5">
        <v>244</v>
      </c>
      <c r="H359" s="2">
        <v>29</v>
      </c>
    </row>
    <row r="360" spans="2:8" ht="16.5" thickBot="1" x14ac:dyDescent="0.25">
      <c r="B360" s="62" t="s">
        <v>29</v>
      </c>
      <c r="C360" s="22" t="s">
        <v>96</v>
      </c>
      <c r="D360" s="6">
        <v>10</v>
      </c>
      <c r="E360" s="6"/>
      <c r="F360" s="6"/>
      <c r="G360" s="6"/>
      <c r="H360" s="1">
        <v>90.5</v>
      </c>
    </row>
    <row r="361" spans="2:8" ht="16.5" thickBot="1" x14ac:dyDescent="0.25">
      <c r="B361" s="62" t="s">
        <v>33</v>
      </c>
      <c r="C361" s="22" t="s">
        <v>96</v>
      </c>
      <c r="D361" s="6">
        <v>10</v>
      </c>
      <c r="E361" s="6" t="s">
        <v>71</v>
      </c>
      <c r="F361" s="6"/>
      <c r="G361" s="6"/>
      <c r="H361" s="1">
        <v>90.5</v>
      </c>
    </row>
    <row r="362" spans="2:8" ht="48" thickBot="1" x14ac:dyDescent="0.25">
      <c r="B362" s="62" t="s">
        <v>55</v>
      </c>
      <c r="C362" s="22" t="s">
        <v>96</v>
      </c>
      <c r="D362" s="6">
        <v>10</v>
      </c>
      <c r="E362" s="6" t="s">
        <v>71</v>
      </c>
      <c r="F362" s="6" t="s">
        <v>388</v>
      </c>
      <c r="G362" s="6"/>
      <c r="H362" s="1">
        <v>90.5</v>
      </c>
    </row>
    <row r="363" spans="2:8" ht="32.25" thickBot="1" x14ac:dyDescent="0.25">
      <c r="B363" s="4" t="s">
        <v>32</v>
      </c>
      <c r="C363" s="24" t="s">
        <v>96</v>
      </c>
      <c r="D363" s="5">
        <v>10</v>
      </c>
      <c r="E363" s="5" t="s">
        <v>71</v>
      </c>
      <c r="F363" s="5" t="s">
        <v>388</v>
      </c>
      <c r="G363" s="5">
        <v>313</v>
      </c>
      <c r="H363" s="2">
        <v>90.5</v>
      </c>
    </row>
    <row r="364" spans="2:8" ht="16.5" thickBot="1" x14ac:dyDescent="0.25">
      <c r="B364" s="85" t="s">
        <v>97</v>
      </c>
      <c r="C364" s="86" t="s">
        <v>98</v>
      </c>
      <c r="D364" s="86"/>
      <c r="E364" s="86"/>
      <c r="F364" s="86"/>
      <c r="G364" s="86"/>
      <c r="H364" s="87">
        <f>SUM(H365+H378)</f>
        <v>7994.9</v>
      </c>
    </row>
    <row r="365" spans="2:8" ht="16.5" thickBot="1" x14ac:dyDescent="0.25">
      <c r="B365" s="62" t="s">
        <v>50</v>
      </c>
      <c r="C365" s="22" t="s">
        <v>98</v>
      </c>
      <c r="D365" s="6" t="s">
        <v>73</v>
      </c>
      <c r="E365" s="6" t="s">
        <v>74</v>
      </c>
      <c r="F365" s="10"/>
      <c r="G365" s="10"/>
      <c r="H365" s="30">
        <f>SUM(H366+H374+H372)</f>
        <v>7893.9</v>
      </c>
    </row>
    <row r="366" spans="2:8" ht="48" thickBot="1" x14ac:dyDescent="0.25">
      <c r="B366" s="62" t="s">
        <v>57</v>
      </c>
      <c r="C366" s="22" t="s">
        <v>98</v>
      </c>
      <c r="D366" s="6" t="s">
        <v>73</v>
      </c>
      <c r="E366" s="6" t="s">
        <v>74</v>
      </c>
      <c r="F366" s="9" t="s">
        <v>385</v>
      </c>
      <c r="G366" s="6"/>
      <c r="H366" s="29">
        <f>SUM(H367+H368+H369+H370+H371)</f>
        <v>3405.8999999999996</v>
      </c>
    </row>
    <row r="367" spans="2:8" ht="48" thickBot="1" x14ac:dyDescent="0.25">
      <c r="B367" s="177" t="s">
        <v>28</v>
      </c>
      <c r="C367" s="24" t="s">
        <v>98</v>
      </c>
      <c r="D367" s="5" t="s">
        <v>73</v>
      </c>
      <c r="E367" s="5" t="s">
        <v>74</v>
      </c>
      <c r="F367" s="37" t="s">
        <v>385</v>
      </c>
      <c r="G367" s="5" t="s">
        <v>78</v>
      </c>
      <c r="H367" s="2">
        <v>1191</v>
      </c>
    </row>
    <row r="368" spans="2:8" ht="63.75" thickBot="1" x14ac:dyDescent="0.25">
      <c r="B368" s="179" t="s">
        <v>10</v>
      </c>
      <c r="C368" s="24" t="s">
        <v>98</v>
      </c>
      <c r="D368" s="5" t="s">
        <v>73</v>
      </c>
      <c r="E368" s="5" t="s">
        <v>74</v>
      </c>
      <c r="F368" s="37" t="s">
        <v>385</v>
      </c>
      <c r="G368" s="5">
        <v>119</v>
      </c>
      <c r="H368" s="2">
        <v>359.7</v>
      </c>
    </row>
    <row r="369" spans="2:8" ht="32.25" thickBot="1" x14ac:dyDescent="0.25">
      <c r="B369" s="33" t="s">
        <v>13</v>
      </c>
      <c r="C369" s="24" t="s">
        <v>98</v>
      </c>
      <c r="D369" s="5" t="s">
        <v>73</v>
      </c>
      <c r="E369" s="5" t="s">
        <v>74</v>
      </c>
      <c r="F369" s="37" t="s">
        <v>385</v>
      </c>
      <c r="G369" s="5">
        <v>244</v>
      </c>
      <c r="H369" s="2">
        <v>1682</v>
      </c>
    </row>
    <row r="370" spans="2:8" ht="16.5" thickBot="1" x14ac:dyDescent="0.25">
      <c r="B370" s="33" t="s">
        <v>288</v>
      </c>
      <c r="C370" s="24" t="s">
        <v>98</v>
      </c>
      <c r="D370" s="5" t="s">
        <v>73</v>
      </c>
      <c r="E370" s="5" t="s">
        <v>74</v>
      </c>
      <c r="F370" s="37" t="s">
        <v>385</v>
      </c>
      <c r="G370" s="5" t="s">
        <v>285</v>
      </c>
      <c r="H370" s="2">
        <v>121</v>
      </c>
    </row>
    <row r="371" spans="2:8" ht="16.5" thickBot="1" x14ac:dyDescent="0.25">
      <c r="B371" s="177" t="s">
        <v>46</v>
      </c>
      <c r="C371" s="24" t="s">
        <v>98</v>
      </c>
      <c r="D371" s="5" t="s">
        <v>73</v>
      </c>
      <c r="E371" s="5" t="s">
        <v>74</v>
      </c>
      <c r="F371" s="37" t="s">
        <v>385</v>
      </c>
      <c r="G371" s="5">
        <v>850</v>
      </c>
      <c r="H371" s="2">
        <v>52.2</v>
      </c>
    </row>
    <row r="372" spans="2:8" ht="16.5" thickBot="1" x14ac:dyDescent="0.25">
      <c r="B372" s="174" t="s">
        <v>445</v>
      </c>
      <c r="C372" s="5" t="s">
        <v>98</v>
      </c>
      <c r="D372" s="5" t="s">
        <v>73</v>
      </c>
      <c r="E372" s="5" t="s">
        <v>74</v>
      </c>
      <c r="F372" s="2">
        <v>9990020690</v>
      </c>
      <c r="G372" s="6"/>
      <c r="H372" s="2">
        <v>405</v>
      </c>
    </row>
    <row r="373" spans="2:8" ht="48" thickBot="1" x14ac:dyDescent="0.25">
      <c r="B373" s="177" t="s">
        <v>447</v>
      </c>
      <c r="C373" s="5" t="s">
        <v>98</v>
      </c>
      <c r="D373" s="5" t="s">
        <v>73</v>
      </c>
      <c r="E373" s="5" t="s">
        <v>74</v>
      </c>
      <c r="F373" s="2">
        <v>9990020690</v>
      </c>
      <c r="G373" s="5" t="s">
        <v>446</v>
      </c>
      <c r="H373" s="2">
        <v>405</v>
      </c>
    </row>
    <row r="374" spans="2:8" ht="142.5" thickBot="1" x14ac:dyDescent="0.25">
      <c r="B374" s="62" t="s">
        <v>53</v>
      </c>
      <c r="C374" s="22" t="s">
        <v>98</v>
      </c>
      <c r="D374" s="6" t="s">
        <v>73</v>
      </c>
      <c r="E374" s="6" t="s">
        <v>74</v>
      </c>
      <c r="F374" s="9" t="s">
        <v>386</v>
      </c>
      <c r="G374" s="6"/>
      <c r="H374" s="1">
        <f>SUM(H375:H377)</f>
        <v>4083</v>
      </c>
    </row>
    <row r="375" spans="2:8" ht="48" thickBot="1" x14ac:dyDescent="0.25">
      <c r="B375" s="177" t="s">
        <v>54</v>
      </c>
      <c r="C375" s="24" t="s">
        <v>98</v>
      </c>
      <c r="D375" s="5" t="s">
        <v>73</v>
      </c>
      <c r="E375" s="5" t="s">
        <v>74</v>
      </c>
      <c r="F375" s="37" t="s">
        <v>386</v>
      </c>
      <c r="G375" s="5">
        <v>111</v>
      </c>
      <c r="H375" s="2">
        <v>3072</v>
      </c>
    </row>
    <row r="376" spans="2:8" ht="63.75" thickBot="1" x14ac:dyDescent="0.25">
      <c r="B376" s="179" t="s">
        <v>10</v>
      </c>
      <c r="C376" s="24" t="s">
        <v>98</v>
      </c>
      <c r="D376" s="5" t="s">
        <v>73</v>
      </c>
      <c r="E376" s="5" t="s">
        <v>74</v>
      </c>
      <c r="F376" s="37" t="s">
        <v>386</v>
      </c>
      <c r="G376" s="5">
        <v>119</v>
      </c>
      <c r="H376" s="2">
        <v>928</v>
      </c>
    </row>
    <row r="377" spans="2:8" ht="32.25" thickBot="1" x14ac:dyDescent="0.25">
      <c r="B377" s="33" t="s">
        <v>13</v>
      </c>
      <c r="C377" s="24" t="s">
        <v>98</v>
      </c>
      <c r="D377" s="5" t="s">
        <v>73</v>
      </c>
      <c r="E377" s="5" t="s">
        <v>74</v>
      </c>
      <c r="F377" s="37" t="s">
        <v>386</v>
      </c>
      <c r="G377" s="5">
        <v>244</v>
      </c>
      <c r="H377" s="2">
        <v>83</v>
      </c>
    </row>
    <row r="378" spans="2:8" ht="16.5" thickBot="1" x14ac:dyDescent="0.25">
      <c r="B378" s="62" t="s">
        <v>29</v>
      </c>
      <c r="C378" s="22" t="s">
        <v>98</v>
      </c>
      <c r="D378" s="6">
        <v>10</v>
      </c>
      <c r="E378" s="6"/>
      <c r="F378" s="6"/>
      <c r="G378" s="6"/>
      <c r="H378" s="1">
        <v>101</v>
      </c>
    </row>
    <row r="379" spans="2:8" ht="16.5" thickBot="1" x14ac:dyDescent="0.25">
      <c r="B379" s="62" t="s">
        <v>33</v>
      </c>
      <c r="C379" s="22" t="s">
        <v>98</v>
      </c>
      <c r="D379" s="6">
        <v>10</v>
      </c>
      <c r="E379" s="6" t="s">
        <v>71</v>
      </c>
      <c r="F379" s="6"/>
      <c r="G379" s="6"/>
      <c r="H379" s="1">
        <v>101</v>
      </c>
    </row>
    <row r="380" spans="2:8" ht="48" thickBot="1" x14ac:dyDescent="0.25">
      <c r="B380" s="62" t="s">
        <v>55</v>
      </c>
      <c r="C380" s="22" t="s">
        <v>98</v>
      </c>
      <c r="D380" s="6">
        <v>10</v>
      </c>
      <c r="E380" s="6" t="s">
        <v>71</v>
      </c>
      <c r="F380" s="6" t="s">
        <v>388</v>
      </c>
      <c r="G380" s="6"/>
      <c r="H380" s="1">
        <v>101</v>
      </c>
    </row>
    <row r="381" spans="2:8" ht="32.25" thickBot="1" x14ac:dyDescent="0.25">
      <c r="B381" s="4" t="s">
        <v>32</v>
      </c>
      <c r="C381" s="24" t="s">
        <v>98</v>
      </c>
      <c r="D381" s="5">
        <v>10</v>
      </c>
      <c r="E381" s="5" t="s">
        <v>71</v>
      </c>
      <c r="F381" s="5" t="s">
        <v>388</v>
      </c>
      <c r="G381" s="5">
        <v>313</v>
      </c>
      <c r="H381" s="2">
        <v>101</v>
      </c>
    </row>
    <row r="382" spans="2:8" ht="16.5" thickBot="1" x14ac:dyDescent="0.25">
      <c r="B382" s="85" t="s">
        <v>99</v>
      </c>
      <c r="C382" s="86" t="s">
        <v>100</v>
      </c>
      <c r="D382" s="86" t="s">
        <v>73</v>
      </c>
      <c r="E382" s="86"/>
      <c r="F382" s="86"/>
      <c r="G382" s="86"/>
      <c r="H382" s="87">
        <f>SUM(H383+H395)</f>
        <v>4108.6000000000004</v>
      </c>
    </row>
    <row r="383" spans="2:8" ht="16.5" thickBot="1" x14ac:dyDescent="0.25">
      <c r="B383" s="62" t="s">
        <v>50</v>
      </c>
      <c r="C383" s="22" t="s">
        <v>100</v>
      </c>
      <c r="D383" s="6" t="s">
        <v>73</v>
      </c>
      <c r="E383" s="6" t="s">
        <v>74</v>
      </c>
      <c r="F383" s="10"/>
      <c r="G383" s="10"/>
      <c r="H383" s="30">
        <f>SUM(H384+H391+H389)</f>
        <v>3983.6</v>
      </c>
    </row>
    <row r="384" spans="2:8" ht="48" thickBot="1" x14ac:dyDescent="0.25">
      <c r="B384" s="62" t="s">
        <v>57</v>
      </c>
      <c r="C384" s="22" t="s">
        <v>100</v>
      </c>
      <c r="D384" s="6" t="s">
        <v>73</v>
      </c>
      <c r="E384" s="6" t="s">
        <v>74</v>
      </c>
      <c r="F384" s="9" t="s">
        <v>385</v>
      </c>
      <c r="G384" s="6"/>
      <c r="H384" s="29">
        <f>SUM(H385+H386+H387+H388)</f>
        <v>2242.6</v>
      </c>
    </row>
    <row r="385" spans="2:8" ht="48" thickBot="1" x14ac:dyDescent="0.25">
      <c r="B385" s="177" t="s">
        <v>28</v>
      </c>
      <c r="C385" s="24" t="s">
        <v>100</v>
      </c>
      <c r="D385" s="5" t="s">
        <v>73</v>
      </c>
      <c r="E385" s="5" t="s">
        <v>74</v>
      </c>
      <c r="F385" s="37" t="s">
        <v>385</v>
      </c>
      <c r="G385" s="5" t="s">
        <v>78</v>
      </c>
      <c r="H385" s="2">
        <v>1131</v>
      </c>
    </row>
    <row r="386" spans="2:8" ht="63.75" thickBot="1" x14ac:dyDescent="0.25">
      <c r="B386" s="179" t="s">
        <v>10</v>
      </c>
      <c r="C386" s="24" t="s">
        <v>100</v>
      </c>
      <c r="D386" s="5" t="s">
        <v>73</v>
      </c>
      <c r="E386" s="5" t="s">
        <v>74</v>
      </c>
      <c r="F386" s="37" t="s">
        <v>385</v>
      </c>
      <c r="G386" s="5">
        <v>119</v>
      </c>
      <c r="H386" s="2">
        <v>341.6</v>
      </c>
    </row>
    <row r="387" spans="2:8" ht="32.25" thickBot="1" x14ac:dyDescent="0.25">
      <c r="B387" s="33" t="s">
        <v>13</v>
      </c>
      <c r="C387" s="24" t="s">
        <v>100</v>
      </c>
      <c r="D387" s="5" t="s">
        <v>73</v>
      </c>
      <c r="E387" s="5" t="s">
        <v>74</v>
      </c>
      <c r="F387" s="37" t="s">
        <v>385</v>
      </c>
      <c r="G387" s="5">
        <v>244</v>
      </c>
      <c r="H387" s="2">
        <v>735</v>
      </c>
    </row>
    <row r="388" spans="2:8" ht="16.5" thickBot="1" x14ac:dyDescent="0.25">
      <c r="B388" s="33" t="s">
        <v>288</v>
      </c>
      <c r="C388" s="24" t="s">
        <v>100</v>
      </c>
      <c r="D388" s="5" t="s">
        <v>73</v>
      </c>
      <c r="E388" s="5" t="s">
        <v>74</v>
      </c>
      <c r="F388" s="37" t="s">
        <v>385</v>
      </c>
      <c r="G388" s="5" t="s">
        <v>285</v>
      </c>
      <c r="H388" s="2">
        <v>35</v>
      </c>
    </row>
    <row r="389" spans="2:8" ht="16.5" thickBot="1" x14ac:dyDescent="0.25">
      <c r="B389" s="174" t="s">
        <v>445</v>
      </c>
      <c r="C389" s="5" t="s">
        <v>100</v>
      </c>
      <c r="D389" s="5" t="s">
        <v>73</v>
      </c>
      <c r="E389" s="5" t="s">
        <v>74</v>
      </c>
      <c r="F389" s="2">
        <v>9990020690</v>
      </c>
      <c r="G389" s="6"/>
      <c r="H389" s="2">
        <v>120</v>
      </c>
    </row>
    <row r="390" spans="2:8" ht="48" thickBot="1" x14ac:dyDescent="0.25">
      <c r="B390" s="177" t="s">
        <v>447</v>
      </c>
      <c r="C390" s="5" t="s">
        <v>100</v>
      </c>
      <c r="D390" s="5" t="s">
        <v>73</v>
      </c>
      <c r="E390" s="5" t="s">
        <v>74</v>
      </c>
      <c r="F390" s="2">
        <v>9990020690</v>
      </c>
      <c r="G390" s="5" t="s">
        <v>446</v>
      </c>
      <c r="H390" s="2">
        <v>120</v>
      </c>
    </row>
    <row r="391" spans="2:8" ht="142.5" thickBot="1" x14ac:dyDescent="0.25">
      <c r="B391" s="62" t="s">
        <v>53</v>
      </c>
      <c r="C391" s="22" t="s">
        <v>100</v>
      </c>
      <c r="D391" s="6" t="s">
        <v>73</v>
      </c>
      <c r="E391" s="6" t="s">
        <v>74</v>
      </c>
      <c r="F391" s="9" t="s">
        <v>386</v>
      </c>
      <c r="G391" s="6"/>
      <c r="H391" s="1">
        <f>SUM(H392:H394)</f>
        <v>1621</v>
      </c>
    </row>
    <row r="392" spans="2:8" ht="48" thickBot="1" x14ac:dyDescent="0.25">
      <c r="B392" s="177" t="s">
        <v>54</v>
      </c>
      <c r="C392" s="24" t="s">
        <v>100</v>
      </c>
      <c r="D392" s="5" t="s">
        <v>73</v>
      </c>
      <c r="E392" s="5" t="s">
        <v>74</v>
      </c>
      <c r="F392" s="37" t="s">
        <v>386</v>
      </c>
      <c r="G392" s="5">
        <v>111</v>
      </c>
      <c r="H392" s="2">
        <v>1212</v>
      </c>
    </row>
    <row r="393" spans="2:8" ht="63.75" thickBot="1" x14ac:dyDescent="0.25">
      <c r="B393" s="179" t="s">
        <v>10</v>
      </c>
      <c r="C393" s="24" t="s">
        <v>100</v>
      </c>
      <c r="D393" s="5" t="s">
        <v>73</v>
      </c>
      <c r="E393" s="5" t="s">
        <v>74</v>
      </c>
      <c r="F393" s="37" t="s">
        <v>386</v>
      </c>
      <c r="G393" s="5">
        <v>119</v>
      </c>
      <c r="H393" s="2">
        <v>366</v>
      </c>
    </row>
    <row r="394" spans="2:8" ht="32.25" thickBot="1" x14ac:dyDescent="0.25">
      <c r="B394" s="33" t="s">
        <v>13</v>
      </c>
      <c r="C394" s="24" t="s">
        <v>100</v>
      </c>
      <c r="D394" s="5" t="s">
        <v>73</v>
      </c>
      <c r="E394" s="5" t="s">
        <v>74</v>
      </c>
      <c r="F394" s="37" t="s">
        <v>386</v>
      </c>
      <c r="G394" s="5">
        <v>244</v>
      </c>
      <c r="H394" s="2">
        <v>43</v>
      </c>
    </row>
    <row r="395" spans="2:8" ht="16.5" thickBot="1" x14ac:dyDescent="0.25">
      <c r="B395" s="62" t="s">
        <v>29</v>
      </c>
      <c r="C395" s="22" t="s">
        <v>100</v>
      </c>
      <c r="D395" s="6">
        <v>10</v>
      </c>
      <c r="E395" s="6"/>
      <c r="F395" s="6"/>
      <c r="G395" s="6"/>
      <c r="H395" s="1">
        <v>125</v>
      </c>
    </row>
    <row r="396" spans="2:8" ht="16.5" thickBot="1" x14ac:dyDescent="0.25">
      <c r="B396" s="62" t="s">
        <v>33</v>
      </c>
      <c r="C396" s="22" t="s">
        <v>100</v>
      </c>
      <c r="D396" s="6">
        <v>10</v>
      </c>
      <c r="E396" s="6" t="s">
        <v>71</v>
      </c>
      <c r="F396" s="6"/>
      <c r="G396" s="6"/>
      <c r="H396" s="1">
        <v>125</v>
      </c>
    </row>
    <row r="397" spans="2:8" ht="48" thickBot="1" x14ac:dyDescent="0.25">
      <c r="B397" s="62" t="s">
        <v>55</v>
      </c>
      <c r="C397" s="22" t="s">
        <v>100</v>
      </c>
      <c r="D397" s="6">
        <v>10</v>
      </c>
      <c r="E397" s="6" t="s">
        <v>71</v>
      </c>
      <c r="F397" s="6" t="s">
        <v>388</v>
      </c>
      <c r="G397" s="6"/>
      <c r="H397" s="1">
        <v>125</v>
      </c>
    </row>
    <row r="398" spans="2:8" ht="32.25" thickBot="1" x14ac:dyDescent="0.25">
      <c r="B398" s="4" t="s">
        <v>32</v>
      </c>
      <c r="C398" s="24" t="s">
        <v>100</v>
      </c>
      <c r="D398" s="5">
        <v>10</v>
      </c>
      <c r="E398" s="5" t="s">
        <v>71</v>
      </c>
      <c r="F398" s="5" t="s">
        <v>388</v>
      </c>
      <c r="G398" s="5">
        <v>313</v>
      </c>
      <c r="H398" s="2">
        <v>125</v>
      </c>
    </row>
    <row r="399" spans="2:8" ht="16.5" thickBot="1" x14ac:dyDescent="0.25">
      <c r="B399" s="85" t="s">
        <v>101</v>
      </c>
      <c r="C399" s="86" t="s">
        <v>102</v>
      </c>
      <c r="D399" s="86" t="s">
        <v>73</v>
      </c>
      <c r="E399" s="86"/>
      <c r="F399" s="86"/>
      <c r="G399" s="86"/>
      <c r="H399" s="87">
        <f>SUM(H400+H413)</f>
        <v>6073.3</v>
      </c>
    </row>
    <row r="400" spans="2:8" ht="16.5" thickBot="1" x14ac:dyDescent="0.25">
      <c r="B400" s="62" t="s">
        <v>50</v>
      </c>
      <c r="C400" s="22" t="s">
        <v>102</v>
      </c>
      <c r="D400" s="6" t="s">
        <v>73</v>
      </c>
      <c r="E400" s="6" t="s">
        <v>74</v>
      </c>
      <c r="F400" s="10"/>
      <c r="G400" s="10"/>
      <c r="H400" s="30">
        <f>SUM(H401+H409+H407)</f>
        <v>6020.3</v>
      </c>
    </row>
    <row r="401" spans="2:8" ht="48" thickBot="1" x14ac:dyDescent="0.25">
      <c r="B401" s="62" t="s">
        <v>57</v>
      </c>
      <c r="C401" s="22" t="s">
        <v>102</v>
      </c>
      <c r="D401" s="6" t="s">
        <v>73</v>
      </c>
      <c r="E401" s="6" t="s">
        <v>74</v>
      </c>
      <c r="F401" s="9" t="s">
        <v>385</v>
      </c>
      <c r="G401" s="6"/>
      <c r="H401" s="29">
        <f>SUM(H402+H403+H404+H405+H406)</f>
        <v>2720.3</v>
      </c>
    </row>
    <row r="402" spans="2:8" ht="48" thickBot="1" x14ac:dyDescent="0.25">
      <c r="B402" s="177" t="s">
        <v>28</v>
      </c>
      <c r="C402" s="24" t="s">
        <v>102</v>
      </c>
      <c r="D402" s="5" t="s">
        <v>73</v>
      </c>
      <c r="E402" s="5" t="s">
        <v>74</v>
      </c>
      <c r="F402" s="37" t="s">
        <v>385</v>
      </c>
      <c r="G402" s="5" t="s">
        <v>78</v>
      </c>
      <c r="H402" s="2">
        <v>1371</v>
      </c>
    </row>
    <row r="403" spans="2:8" ht="63.75" thickBot="1" x14ac:dyDescent="0.25">
      <c r="B403" s="179" t="s">
        <v>10</v>
      </c>
      <c r="C403" s="24" t="s">
        <v>102</v>
      </c>
      <c r="D403" s="5" t="s">
        <v>73</v>
      </c>
      <c r="E403" s="5" t="s">
        <v>74</v>
      </c>
      <c r="F403" s="37" t="s">
        <v>385</v>
      </c>
      <c r="G403" s="5">
        <v>119</v>
      </c>
      <c r="H403" s="2">
        <v>414</v>
      </c>
    </row>
    <row r="404" spans="2:8" ht="32.25" thickBot="1" x14ac:dyDescent="0.25">
      <c r="B404" s="33" t="s">
        <v>13</v>
      </c>
      <c r="C404" s="24" t="s">
        <v>102</v>
      </c>
      <c r="D404" s="5" t="s">
        <v>73</v>
      </c>
      <c r="E404" s="5" t="s">
        <v>74</v>
      </c>
      <c r="F404" s="37" t="s">
        <v>385</v>
      </c>
      <c r="G404" s="5">
        <v>244</v>
      </c>
      <c r="H404" s="2">
        <v>776.5</v>
      </c>
    </row>
    <row r="405" spans="2:8" ht="16.5" thickBot="1" x14ac:dyDescent="0.25">
      <c r="B405" s="33" t="s">
        <v>288</v>
      </c>
      <c r="C405" s="24" t="s">
        <v>102</v>
      </c>
      <c r="D405" s="5" t="s">
        <v>73</v>
      </c>
      <c r="E405" s="5" t="s">
        <v>74</v>
      </c>
      <c r="F405" s="37" t="s">
        <v>385</v>
      </c>
      <c r="G405" s="5" t="s">
        <v>285</v>
      </c>
      <c r="H405" s="2">
        <v>155</v>
      </c>
    </row>
    <row r="406" spans="2:8" ht="16.5" thickBot="1" x14ac:dyDescent="0.25">
      <c r="B406" s="177" t="s">
        <v>46</v>
      </c>
      <c r="C406" s="24" t="s">
        <v>102</v>
      </c>
      <c r="D406" s="5" t="s">
        <v>73</v>
      </c>
      <c r="E406" s="5" t="s">
        <v>74</v>
      </c>
      <c r="F406" s="37" t="s">
        <v>385</v>
      </c>
      <c r="G406" s="5">
        <v>850</v>
      </c>
      <c r="H406" s="2">
        <v>3.8</v>
      </c>
    </row>
    <row r="407" spans="2:8" ht="16.5" thickBot="1" x14ac:dyDescent="0.25">
      <c r="B407" s="174" t="s">
        <v>445</v>
      </c>
      <c r="C407" s="5" t="s">
        <v>102</v>
      </c>
      <c r="D407" s="5" t="s">
        <v>73</v>
      </c>
      <c r="E407" s="5" t="s">
        <v>74</v>
      </c>
      <c r="F407" s="2">
        <v>9990020690</v>
      </c>
      <c r="G407" s="6"/>
      <c r="H407" s="2">
        <v>180</v>
      </c>
    </row>
    <row r="408" spans="2:8" ht="48" thickBot="1" x14ac:dyDescent="0.25">
      <c r="B408" s="177" t="s">
        <v>447</v>
      </c>
      <c r="C408" s="5" t="s">
        <v>102</v>
      </c>
      <c r="D408" s="5" t="s">
        <v>73</v>
      </c>
      <c r="E408" s="5" t="s">
        <v>74</v>
      </c>
      <c r="F408" s="2">
        <v>9990020690</v>
      </c>
      <c r="G408" s="5" t="s">
        <v>446</v>
      </c>
      <c r="H408" s="2">
        <v>180</v>
      </c>
    </row>
    <row r="409" spans="2:8" ht="142.5" thickBot="1" x14ac:dyDescent="0.25">
      <c r="B409" s="62" t="s">
        <v>53</v>
      </c>
      <c r="C409" s="22" t="s">
        <v>102</v>
      </c>
      <c r="D409" s="6" t="s">
        <v>73</v>
      </c>
      <c r="E409" s="6" t="s">
        <v>74</v>
      </c>
      <c r="F409" s="9" t="s">
        <v>386</v>
      </c>
      <c r="G409" s="6"/>
      <c r="H409" s="1">
        <f>SUM(H410:H412)</f>
        <v>3120</v>
      </c>
    </row>
    <row r="410" spans="2:8" ht="48" thickBot="1" x14ac:dyDescent="0.25">
      <c r="B410" s="177" t="s">
        <v>54</v>
      </c>
      <c r="C410" s="24" t="s">
        <v>102</v>
      </c>
      <c r="D410" s="5" t="s">
        <v>73</v>
      </c>
      <c r="E410" s="5" t="s">
        <v>74</v>
      </c>
      <c r="F410" s="37" t="s">
        <v>386</v>
      </c>
      <c r="G410" s="5">
        <v>111</v>
      </c>
      <c r="H410" s="2">
        <v>2376</v>
      </c>
    </row>
    <row r="411" spans="2:8" ht="63.75" thickBot="1" x14ac:dyDescent="0.25">
      <c r="B411" s="179" t="s">
        <v>10</v>
      </c>
      <c r="C411" s="24" t="s">
        <v>102</v>
      </c>
      <c r="D411" s="5" t="s">
        <v>73</v>
      </c>
      <c r="E411" s="5" t="s">
        <v>74</v>
      </c>
      <c r="F411" s="37" t="s">
        <v>386</v>
      </c>
      <c r="G411" s="5">
        <v>119</v>
      </c>
      <c r="H411" s="2">
        <v>718</v>
      </c>
    </row>
    <row r="412" spans="2:8" ht="32.25" thickBot="1" x14ac:dyDescent="0.25">
      <c r="B412" s="33" t="s">
        <v>13</v>
      </c>
      <c r="C412" s="24" t="s">
        <v>102</v>
      </c>
      <c r="D412" s="5" t="s">
        <v>73</v>
      </c>
      <c r="E412" s="5" t="s">
        <v>74</v>
      </c>
      <c r="F412" s="37" t="s">
        <v>386</v>
      </c>
      <c r="G412" s="5">
        <v>244</v>
      </c>
      <c r="H412" s="2">
        <v>26</v>
      </c>
    </row>
    <row r="413" spans="2:8" ht="16.5" thickBot="1" x14ac:dyDescent="0.25">
      <c r="B413" s="62" t="s">
        <v>29</v>
      </c>
      <c r="C413" s="22" t="s">
        <v>102</v>
      </c>
      <c r="D413" s="6">
        <v>10</v>
      </c>
      <c r="E413" s="6"/>
      <c r="F413" s="6"/>
      <c r="G413" s="6"/>
      <c r="H413" s="1">
        <v>53</v>
      </c>
    </row>
    <row r="414" spans="2:8" ht="16.5" thickBot="1" x14ac:dyDescent="0.25">
      <c r="B414" s="62" t="s">
        <v>33</v>
      </c>
      <c r="C414" s="22" t="s">
        <v>102</v>
      </c>
      <c r="D414" s="6">
        <v>10</v>
      </c>
      <c r="E414" s="6" t="s">
        <v>71</v>
      </c>
      <c r="F414" s="6"/>
      <c r="G414" s="6"/>
      <c r="H414" s="1">
        <v>53</v>
      </c>
    </row>
    <row r="415" spans="2:8" ht="48" thickBot="1" x14ac:dyDescent="0.25">
      <c r="B415" s="62" t="s">
        <v>55</v>
      </c>
      <c r="C415" s="22" t="s">
        <v>102</v>
      </c>
      <c r="D415" s="6">
        <v>10</v>
      </c>
      <c r="E415" s="6" t="s">
        <v>71</v>
      </c>
      <c r="F415" s="6" t="s">
        <v>388</v>
      </c>
      <c r="G415" s="6"/>
      <c r="H415" s="1">
        <v>53</v>
      </c>
    </row>
    <row r="416" spans="2:8" ht="32.25" thickBot="1" x14ac:dyDescent="0.25">
      <c r="B416" s="4" t="s">
        <v>32</v>
      </c>
      <c r="C416" s="24" t="s">
        <v>102</v>
      </c>
      <c r="D416" s="5">
        <v>10</v>
      </c>
      <c r="E416" s="5" t="s">
        <v>71</v>
      </c>
      <c r="F416" s="5" t="s">
        <v>388</v>
      </c>
      <c r="G416" s="5">
        <v>313</v>
      </c>
      <c r="H416" s="2">
        <v>53</v>
      </c>
    </row>
    <row r="417" spans="2:8" ht="32.25" thickBot="1" x14ac:dyDescent="0.25">
      <c r="B417" s="85" t="s">
        <v>103</v>
      </c>
      <c r="C417" s="86" t="s">
        <v>104</v>
      </c>
      <c r="D417" s="86" t="s">
        <v>73</v>
      </c>
      <c r="E417" s="86"/>
      <c r="F417" s="86"/>
      <c r="G417" s="86"/>
      <c r="H417" s="87">
        <f>SUM(H418+H430)</f>
        <v>5584.3</v>
      </c>
    </row>
    <row r="418" spans="2:8" ht="16.5" thickBot="1" x14ac:dyDescent="0.25">
      <c r="B418" s="62" t="s">
        <v>50</v>
      </c>
      <c r="C418" s="22" t="s">
        <v>104</v>
      </c>
      <c r="D418" s="6" t="s">
        <v>73</v>
      </c>
      <c r="E418" s="6" t="s">
        <v>74</v>
      </c>
      <c r="F418" s="10"/>
      <c r="G418" s="10"/>
      <c r="H418" s="30">
        <f>SUM(H419+H426+H424)</f>
        <v>5519.3</v>
      </c>
    </row>
    <row r="419" spans="2:8" ht="48" thickBot="1" x14ac:dyDescent="0.25">
      <c r="B419" s="62" t="s">
        <v>57</v>
      </c>
      <c r="C419" s="22" t="s">
        <v>104</v>
      </c>
      <c r="D419" s="6" t="s">
        <v>73</v>
      </c>
      <c r="E419" s="6" t="s">
        <v>74</v>
      </c>
      <c r="F419" s="9" t="s">
        <v>385</v>
      </c>
      <c r="G419" s="6"/>
      <c r="H419" s="29">
        <f>SUM(H420+H421+H422+H423)</f>
        <v>2296.3000000000002</v>
      </c>
    </row>
    <row r="420" spans="2:8" ht="48" thickBot="1" x14ac:dyDescent="0.25">
      <c r="B420" s="177" t="s">
        <v>28</v>
      </c>
      <c r="C420" s="24" t="s">
        <v>104</v>
      </c>
      <c r="D420" s="5" t="s">
        <v>73</v>
      </c>
      <c r="E420" s="5" t="s">
        <v>74</v>
      </c>
      <c r="F420" s="37" t="s">
        <v>385</v>
      </c>
      <c r="G420" s="5" t="s">
        <v>78</v>
      </c>
      <c r="H420" s="2">
        <v>1251</v>
      </c>
    </row>
    <row r="421" spans="2:8" ht="63.75" thickBot="1" x14ac:dyDescent="0.25">
      <c r="B421" s="179" t="s">
        <v>10</v>
      </c>
      <c r="C421" s="24" t="s">
        <v>104</v>
      </c>
      <c r="D421" s="5" t="s">
        <v>73</v>
      </c>
      <c r="E421" s="5" t="s">
        <v>74</v>
      </c>
      <c r="F421" s="37" t="s">
        <v>385</v>
      </c>
      <c r="G421" s="5">
        <v>119</v>
      </c>
      <c r="H421" s="2">
        <v>377.8</v>
      </c>
    </row>
    <row r="422" spans="2:8" ht="32.25" thickBot="1" x14ac:dyDescent="0.25">
      <c r="B422" s="33" t="s">
        <v>13</v>
      </c>
      <c r="C422" s="24" t="s">
        <v>104</v>
      </c>
      <c r="D422" s="5" t="s">
        <v>73</v>
      </c>
      <c r="E422" s="5" t="s">
        <v>74</v>
      </c>
      <c r="F422" s="37" t="s">
        <v>385</v>
      </c>
      <c r="G422" s="5">
        <v>244</v>
      </c>
      <c r="H422" s="2">
        <v>557.5</v>
      </c>
    </row>
    <row r="423" spans="2:8" ht="16.5" thickBot="1" x14ac:dyDescent="0.25">
      <c r="B423" s="33" t="s">
        <v>288</v>
      </c>
      <c r="C423" s="24" t="s">
        <v>104</v>
      </c>
      <c r="D423" s="5" t="s">
        <v>73</v>
      </c>
      <c r="E423" s="5" t="s">
        <v>74</v>
      </c>
      <c r="F423" s="37" t="s">
        <v>385</v>
      </c>
      <c r="G423" s="5" t="s">
        <v>285</v>
      </c>
      <c r="H423" s="2">
        <v>110</v>
      </c>
    </row>
    <row r="424" spans="2:8" ht="16.5" thickBot="1" x14ac:dyDescent="0.25">
      <c r="B424" s="174" t="s">
        <v>445</v>
      </c>
      <c r="C424" s="5" t="s">
        <v>104</v>
      </c>
      <c r="D424" s="5" t="s">
        <v>73</v>
      </c>
      <c r="E424" s="5" t="s">
        <v>74</v>
      </c>
      <c r="F424" s="2">
        <v>9990020690</v>
      </c>
      <c r="G424" s="6"/>
      <c r="H424" s="2">
        <v>102</v>
      </c>
    </row>
    <row r="425" spans="2:8" ht="48" thickBot="1" x14ac:dyDescent="0.25">
      <c r="B425" s="177" t="s">
        <v>447</v>
      </c>
      <c r="C425" s="5" t="s">
        <v>104</v>
      </c>
      <c r="D425" s="5" t="s">
        <v>73</v>
      </c>
      <c r="E425" s="5" t="s">
        <v>74</v>
      </c>
      <c r="F425" s="2">
        <v>9990020690</v>
      </c>
      <c r="G425" s="5" t="s">
        <v>446</v>
      </c>
      <c r="H425" s="2">
        <v>102</v>
      </c>
    </row>
    <row r="426" spans="2:8" ht="142.5" thickBot="1" x14ac:dyDescent="0.25">
      <c r="B426" s="62" t="s">
        <v>53</v>
      </c>
      <c r="C426" s="22" t="s">
        <v>104</v>
      </c>
      <c r="D426" s="6" t="s">
        <v>73</v>
      </c>
      <c r="E426" s="6" t="s">
        <v>74</v>
      </c>
      <c r="F426" s="9" t="s">
        <v>386</v>
      </c>
      <c r="G426" s="6"/>
      <c r="H426" s="1">
        <f>SUM(H427:H429)</f>
        <v>3121</v>
      </c>
    </row>
    <row r="427" spans="2:8" ht="48" thickBot="1" x14ac:dyDescent="0.25">
      <c r="B427" s="177" t="s">
        <v>54</v>
      </c>
      <c r="C427" s="24" t="s">
        <v>104</v>
      </c>
      <c r="D427" s="5" t="s">
        <v>73</v>
      </c>
      <c r="E427" s="5" t="s">
        <v>74</v>
      </c>
      <c r="F427" s="37" t="s">
        <v>386</v>
      </c>
      <c r="G427" s="5">
        <v>111</v>
      </c>
      <c r="H427" s="2">
        <v>2364</v>
      </c>
    </row>
    <row r="428" spans="2:8" ht="63.75" thickBot="1" x14ac:dyDescent="0.25">
      <c r="B428" s="179" t="s">
        <v>10</v>
      </c>
      <c r="C428" s="24" t="s">
        <v>104</v>
      </c>
      <c r="D428" s="5" t="s">
        <v>73</v>
      </c>
      <c r="E428" s="5" t="s">
        <v>74</v>
      </c>
      <c r="F428" s="37" t="s">
        <v>386</v>
      </c>
      <c r="G428" s="5">
        <v>119</v>
      </c>
      <c r="H428" s="2">
        <v>714</v>
      </c>
    </row>
    <row r="429" spans="2:8" ht="32.25" thickBot="1" x14ac:dyDescent="0.25">
      <c r="B429" s="33" t="s">
        <v>13</v>
      </c>
      <c r="C429" s="24" t="s">
        <v>104</v>
      </c>
      <c r="D429" s="5" t="s">
        <v>73</v>
      </c>
      <c r="E429" s="5" t="s">
        <v>74</v>
      </c>
      <c r="F429" s="37" t="s">
        <v>386</v>
      </c>
      <c r="G429" s="5">
        <v>244</v>
      </c>
      <c r="H429" s="2">
        <v>43</v>
      </c>
    </row>
    <row r="430" spans="2:8" ht="16.5" thickBot="1" x14ac:dyDescent="0.25">
      <c r="B430" s="62" t="s">
        <v>29</v>
      </c>
      <c r="C430" s="22" t="s">
        <v>104</v>
      </c>
      <c r="D430" s="6">
        <v>10</v>
      </c>
      <c r="E430" s="6"/>
      <c r="F430" s="6"/>
      <c r="G430" s="6"/>
      <c r="H430" s="1">
        <v>65</v>
      </c>
    </row>
    <row r="431" spans="2:8" ht="16.5" thickBot="1" x14ac:dyDescent="0.25">
      <c r="B431" s="62" t="s">
        <v>33</v>
      </c>
      <c r="C431" s="22" t="s">
        <v>104</v>
      </c>
      <c r="D431" s="6">
        <v>10</v>
      </c>
      <c r="E431" s="6" t="s">
        <v>71</v>
      </c>
      <c r="F431" s="6"/>
      <c r="G431" s="6"/>
      <c r="H431" s="1">
        <v>65</v>
      </c>
    </row>
    <row r="432" spans="2:8" ht="48" thickBot="1" x14ac:dyDescent="0.25">
      <c r="B432" s="62" t="s">
        <v>55</v>
      </c>
      <c r="C432" s="22" t="s">
        <v>104</v>
      </c>
      <c r="D432" s="6">
        <v>10</v>
      </c>
      <c r="E432" s="6" t="s">
        <v>71</v>
      </c>
      <c r="F432" s="6" t="s">
        <v>388</v>
      </c>
      <c r="G432" s="6"/>
      <c r="H432" s="1">
        <v>65</v>
      </c>
    </row>
    <row r="433" spans="2:8" ht="32.25" thickBot="1" x14ac:dyDescent="0.25">
      <c r="B433" s="4" t="s">
        <v>32</v>
      </c>
      <c r="C433" s="24" t="s">
        <v>104</v>
      </c>
      <c r="D433" s="5">
        <v>10</v>
      </c>
      <c r="E433" s="5" t="s">
        <v>71</v>
      </c>
      <c r="F433" s="5" t="s">
        <v>388</v>
      </c>
      <c r="G433" s="5">
        <v>313</v>
      </c>
      <c r="H433" s="2">
        <v>65</v>
      </c>
    </row>
    <row r="434" spans="2:8" ht="16.5" thickBot="1" x14ac:dyDescent="0.25">
      <c r="B434" s="85" t="s">
        <v>105</v>
      </c>
      <c r="C434" s="86" t="s">
        <v>106</v>
      </c>
      <c r="D434" s="86" t="s">
        <v>73</v>
      </c>
      <c r="E434" s="86"/>
      <c r="F434" s="86"/>
      <c r="G434" s="86"/>
      <c r="H434" s="87">
        <f>SUM(H435+H448)</f>
        <v>6031.8</v>
      </c>
    </row>
    <row r="435" spans="2:8" ht="16.5" thickBot="1" x14ac:dyDescent="0.25">
      <c r="B435" s="62" t="s">
        <v>50</v>
      </c>
      <c r="C435" s="22" t="s">
        <v>106</v>
      </c>
      <c r="D435" s="6" t="s">
        <v>73</v>
      </c>
      <c r="E435" s="6" t="s">
        <v>74</v>
      </c>
      <c r="F435" s="10"/>
      <c r="G435" s="10"/>
      <c r="H435" s="30">
        <f>SUM(H436+H444+H442)</f>
        <v>5957.8</v>
      </c>
    </row>
    <row r="436" spans="2:8" ht="48" thickBot="1" x14ac:dyDescent="0.25">
      <c r="B436" s="62" t="s">
        <v>57</v>
      </c>
      <c r="C436" s="22" t="s">
        <v>106</v>
      </c>
      <c r="D436" s="6" t="s">
        <v>73</v>
      </c>
      <c r="E436" s="6" t="s">
        <v>74</v>
      </c>
      <c r="F436" s="9" t="s">
        <v>385</v>
      </c>
      <c r="G436" s="6"/>
      <c r="H436" s="29">
        <f>SUM(H437+H438+H439+H440+H441)</f>
        <v>2660.8</v>
      </c>
    </row>
    <row r="437" spans="2:8" ht="48" thickBot="1" x14ac:dyDescent="0.25">
      <c r="B437" s="177" t="s">
        <v>28</v>
      </c>
      <c r="C437" s="24" t="s">
        <v>106</v>
      </c>
      <c r="D437" s="5" t="s">
        <v>73</v>
      </c>
      <c r="E437" s="5" t="s">
        <v>74</v>
      </c>
      <c r="F437" s="37" t="s">
        <v>385</v>
      </c>
      <c r="G437" s="5" t="s">
        <v>78</v>
      </c>
      <c r="H437" s="2">
        <v>1191</v>
      </c>
    </row>
    <row r="438" spans="2:8" ht="63.75" thickBot="1" x14ac:dyDescent="0.25">
      <c r="B438" s="179" t="s">
        <v>10</v>
      </c>
      <c r="C438" s="24" t="s">
        <v>106</v>
      </c>
      <c r="D438" s="5" t="s">
        <v>73</v>
      </c>
      <c r="E438" s="5" t="s">
        <v>74</v>
      </c>
      <c r="F438" s="37" t="s">
        <v>385</v>
      </c>
      <c r="G438" s="5">
        <v>119</v>
      </c>
      <c r="H438" s="2">
        <v>359.7</v>
      </c>
    </row>
    <row r="439" spans="2:8" ht="32.25" thickBot="1" x14ac:dyDescent="0.25">
      <c r="B439" s="33" t="s">
        <v>13</v>
      </c>
      <c r="C439" s="24" t="s">
        <v>106</v>
      </c>
      <c r="D439" s="5" t="s">
        <v>73</v>
      </c>
      <c r="E439" s="5" t="s">
        <v>74</v>
      </c>
      <c r="F439" s="37" t="s">
        <v>385</v>
      </c>
      <c r="G439" s="5">
        <v>244</v>
      </c>
      <c r="H439" s="2">
        <v>1063.5999999999999</v>
      </c>
    </row>
    <row r="440" spans="2:8" ht="16.5" thickBot="1" x14ac:dyDescent="0.25">
      <c r="B440" s="33" t="s">
        <v>288</v>
      </c>
      <c r="C440" s="24" t="s">
        <v>106</v>
      </c>
      <c r="D440" s="5" t="s">
        <v>73</v>
      </c>
      <c r="E440" s="5" t="s">
        <v>74</v>
      </c>
      <c r="F440" s="37" t="s">
        <v>385</v>
      </c>
      <c r="G440" s="5" t="s">
        <v>285</v>
      </c>
      <c r="H440" s="2">
        <v>45</v>
      </c>
    </row>
    <row r="441" spans="2:8" ht="16.5" thickBot="1" x14ac:dyDescent="0.25">
      <c r="B441" s="177" t="s">
        <v>46</v>
      </c>
      <c r="C441" s="24" t="s">
        <v>106</v>
      </c>
      <c r="D441" s="5" t="s">
        <v>73</v>
      </c>
      <c r="E441" s="5" t="s">
        <v>74</v>
      </c>
      <c r="F441" s="37" t="s">
        <v>385</v>
      </c>
      <c r="G441" s="5">
        <v>850</v>
      </c>
      <c r="H441" s="2">
        <v>1.5</v>
      </c>
    </row>
    <row r="442" spans="2:8" ht="16.5" thickBot="1" x14ac:dyDescent="0.25">
      <c r="B442" s="174" t="s">
        <v>445</v>
      </c>
      <c r="C442" s="5" t="s">
        <v>106</v>
      </c>
      <c r="D442" s="5" t="s">
        <v>73</v>
      </c>
      <c r="E442" s="5" t="s">
        <v>74</v>
      </c>
      <c r="F442" s="2">
        <v>9990020690</v>
      </c>
      <c r="G442" s="6"/>
      <c r="H442" s="2">
        <v>150</v>
      </c>
    </row>
    <row r="443" spans="2:8" ht="48" thickBot="1" x14ac:dyDescent="0.25">
      <c r="B443" s="177" t="s">
        <v>447</v>
      </c>
      <c r="C443" s="5" t="s">
        <v>106</v>
      </c>
      <c r="D443" s="5" t="s">
        <v>73</v>
      </c>
      <c r="E443" s="5" t="s">
        <v>74</v>
      </c>
      <c r="F443" s="2">
        <v>9990020690</v>
      </c>
      <c r="G443" s="5" t="s">
        <v>446</v>
      </c>
      <c r="H443" s="2">
        <v>150</v>
      </c>
    </row>
    <row r="444" spans="2:8" ht="142.5" thickBot="1" x14ac:dyDescent="0.25">
      <c r="B444" s="62" t="s">
        <v>53</v>
      </c>
      <c r="C444" s="22" t="s">
        <v>106</v>
      </c>
      <c r="D444" s="6" t="s">
        <v>73</v>
      </c>
      <c r="E444" s="6" t="s">
        <v>74</v>
      </c>
      <c r="F444" s="9" t="s">
        <v>386</v>
      </c>
      <c r="G444" s="6"/>
      <c r="H444" s="1">
        <f>SUM(H445:H447)</f>
        <v>3147</v>
      </c>
    </row>
    <row r="445" spans="2:8" ht="48" thickBot="1" x14ac:dyDescent="0.25">
      <c r="B445" s="177" t="s">
        <v>54</v>
      </c>
      <c r="C445" s="24" t="s">
        <v>106</v>
      </c>
      <c r="D445" s="5" t="s">
        <v>73</v>
      </c>
      <c r="E445" s="5" t="s">
        <v>74</v>
      </c>
      <c r="F445" s="37" t="s">
        <v>386</v>
      </c>
      <c r="G445" s="5">
        <v>111</v>
      </c>
      <c r="H445" s="2">
        <v>2388</v>
      </c>
    </row>
    <row r="446" spans="2:8" ht="63.75" thickBot="1" x14ac:dyDescent="0.25">
      <c r="B446" s="179" t="s">
        <v>10</v>
      </c>
      <c r="C446" s="24" t="s">
        <v>106</v>
      </c>
      <c r="D446" s="5" t="s">
        <v>73</v>
      </c>
      <c r="E446" s="5" t="s">
        <v>74</v>
      </c>
      <c r="F446" s="37" t="s">
        <v>386</v>
      </c>
      <c r="G446" s="5">
        <v>119</v>
      </c>
      <c r="H446" s="2">
        <v>721</v>
      </c>
    </row>
    <row r="447" spans="2:8" ht="32.25" thickBot="1" x14ac:dyDescent="0.25">
      <c r="B447" s="33" t="s">
        <v>13</v>
      </c>
      <c r="C447" s="24" t="s">
        <v>106</v>
      </c>
      <c r="D447" s="5" t="s">
        <v>73</v>
      </c>
      <c r="E447" s="5" t="s">
        <v>74</v>
      </c>
      <c r="F447" s="37" t="s">
        <v>386</v>
      </c>
      <c r="G447" s="5">
        <v>244</v>
      </c>
      <c r="H447" s="2">
        <v>38</v>
      </c>
    </row>
    <row r="448" spans="2:8" ht="16.5" thickBot="1" x14ac:dyDescent="0.25">
      <c r="B448" s="62" t="s">
        <v>29</v>
      </c>
      <c r="C448" s="22" t="s">
        <v>106</v>
      </c>
      <c r="D448" s="6">
        <v>10</v>
      </c>
      <c r="E448" s="6"/>
      <c r="F448" s="6"/>
      <c r="G448" s="6"/>
      <c r="H448" s="1">
        <v>74</v>
      </c>
    </row>
    <row r="449" spans="2:8" ht="16.5" thickBot="1" x14ac:dyDescent="0.25">
      <c r="B449" s="62" t="s">
        <v>33</v>
      </c>
      <c r="C449" s="22" t="s">
        <v>106</v>
      </c>
      <c r="D449" s="6">
        <v>10</v>
      </c>
      <c r="E449" s="6" t="s">
        <v>71</v>
      </c>
      <c r="F449" s="6"/>
      <c r="G449" s="6"/>
      <c r="H449" s="1">
        <v>74</v>
      </c>
    </row>
    <row r="450" spans="2:8" ht="48" thickBot="1" x14ac:dyDescent="0.25">
      <c r="B450" s="62" t="s">
        <v>55</v>
      </c>
      <c r="C450" s="22" t="s">
        <v>106</v>
      </c>
      <c r="D450" s="6">
        <v>10</v>
      </c>
      <c r="E450" s="6" t="s">
        <v>71</v>
      </c>
      <c r="F450" s="6" t="s">
        <v>388</v>
      </c>
      <c r="G450" s="6"/>
      <c r="H450" s="1">
        <v>74</v>
      </c>
    </row>
    <row r="451" spans="2:8" ht="32.25" thickBot="1" x14ac:dyDescent="0.25">
      <c r="B451" s="4" t="s">
        <v>32</v>
      </c>
      <c r="C451" s="24" t="s">
        <v>106</v>
      </c>
      <c r="D451" s="5">
        <v>10</v>
      </c>
      <c r="E451" s="5" t="s">
        <v>71</v>
      </c>
      <c r="F451" s="5" t="s">
        <v>388</v>
      </c>
      <c r="G451" s="5">
        <v>313</v>
      </c>
      <c r="H451" s="2">
        <v>74</v>
      </c>
    </row>
    <row r="452" spans="2:8" ht="16.5" thickBot="1" x14ac:dyDescent="0.25">
      <c r="B452" s="85" t="s">
        <v>107</v>
      </c>
      <c r="C452" s="86" t="s">
        <v>108</v>
      </c>
      <c r="D452" s="86" t="s">
        <v>73</v>
      </c>
      <c r="E452" s="86"/>
      <c r="F452" s="86"/>
      <c r="G452" s="86"/>
      <c r="H452" s="87">
        <f>SUM(H453+H467+H464)</f>
        <v>23164.016</v>
      </c>
    </row>
    <row r="453" spans="2:8" ht="16.5" thickBot="1" x14ac:dyDescent="0.25">
      <c r="B453" s="62" t="s">
        <v>50</v>
      </c>
      <c r="C453" s="22" t="s">
        <v>108</v>
      </c>
      <c r="D453" s="6" t="s">
        <v>73</v>
      </c>
      <c r="E453" s="6" t="s">
        <v>74</v>
      </c>
      <c r="F453" s="10"/>
      <c r="G453" s="10"/>
      <c r="H453" s="30">
        <f>SUM(H454+H460)</f>
        <v>22269</v>
      </c>
    </row>
    <row r="454" spans="2:8" ht="48" thickBot="1" x14ac:dyDescent="0.25">
      <c r="B454" s="62" t="s">
        <v>57</v>
      </c>
      <c r="C454" s="22" t="s">
        <v>108</v>
      </c>
      <c r="D454" s="6" t="s">
        <v>73</v>
      </c>
      <c r="E454" s="6" t="s">
        <v>74</v>
      </c>
      <c r="F454" s="9" t="s">
        <v>385</v>
      </c>
      <c r="G454" s="6"/>
      <c r="H454" s="29">
        <f>SUM(H455:H459)</f>
        <v>8968</v>
      </c>
    </row>
    <row r="455" spans="2:8" ht="48" thickBot="1" x14ac:dyDescent="0.25">
      <c r="B455" s="177" t="s">
        <v>28</v>
      </c>
      <c r="C455" s="24" t="s">
        <v>108</v>
      </c>
      <c r="D455" s="5" t="s">
        <v>73</v>
      </c>
      <c r="E455" s="5" t="s">
        <v>74</v>
      </c>
      <c r="F455" s="37" t="s">
        <v>385</v>
      </c>
      <c r="G455" s="5" t="s">
        <v>78</v>
      </c>
      <c r="H455" s="2">
        <v>3307</v>
      </c>
    </row>
    <row r="456" spans="2:8" ht="63.75" thickBot="1" x14ac:dyDescent="0.25">
      <c r="B456" s="179" t="s">
        <v>10</v>
      </c>
      <c r="C456" s="24" t="s">
        <v>108</v>
      </c>
      <c r="D456" s="5" t="s">
        <v>73</v>
      </c>
      <c r="E456" s="5" t="s">
        <v>74</v>
      </c>
      <c r="F456" s="37" t="s">
        <v>385</v>
      </c>
      <c r="G456" s="5">
        <v>119</v>
      </c>
      <c r="H456" s="2">
        <v>999.1</v>
      </c>
    </row>
    <row r="457" spans="2:8" ht="32.25" thickBot="1" x14ac:dyDescent="0.25">
      <c r="B457" s="33" t="s">
        <v>13</v>
      </c>
      <c r="C457" s="24" t="s">
        <v>108</v>
      </c>
      <c r="D457" s="5" t="s">
        <v>73</v>
      </c>
      <c r="E457" s="5" t="s">
        <v>74</v>
      </c>
      <c r="F457" s="37" t="s">
        <v>385</v>
      </c>
      <c r="G457" s="5">
        <v>244</v>
      </c>
      <c r="H457" s="2">
        <v>3684.6</v>
      </c>
    </row>
    <row r="458" spans="2:8" ht="16.5" thickBot="1" x14ac:dyDescent="0.25">
      <c r="B458" s="33" t="s">
        <v>288</v>
      </c>
      <c r="C458" s="24" t="s">
        <v>108</v>
      </c>
      <c r="D458" s="5" t="s">
        <v>73</v>
      </c>
      <c r="E458" s="5" t="s">
        <v>74</v>
      </c>
      <c r="F458" s="37" t="s">
        <v>385</v>
      </c>
      <c r="G458" s="5" t="s">
        <v>285</v>
      </c>
      <c r="H458" s="2">
        <v>952</v>
      </c>
    </row>
    <row r="459" spans="2:8" ht="16.5" thickBot="1" x14ac:dyDescent="0.25">
      <c r="B459" s="177" t="s">
        <v>46</v>
      </c>
      <c r="C459" s="24" t="s">
        <v>108</v>
      </c>
      <c r="D459" s="5" t="s">
        <v>73</v>
      </c>
      <c r="E459" s="5" t="s">
        <v>74</v>
      </c>
      <c r="F459" s="37" t="s">
        <v>385</v>
      </c>
      <c r="G459" s="5">
        <v>850</v>
      </c>
      <c r="H459" s="2">
        <v>25.3</v>
      </c>
    </row>
    <row r="460" spans="2:8" ht="142.5" thickBot="1" x14ac:dyDescent="0.25">
      <c r="B460" s="62" t="s">
        <v>53</v>
      </c>
      <c r="C460" s="22" t="s">
        <v>108</v>
      </c>
      <c r="D460" s="6" t="s">
        <v>73</v>
      </c>
      <c r="E460" s="6" t="s">
        <v>74</v>
      </c>
      <c r="F460" s="9" t="s">
        <v>386</v>
      </c>
      <c r="G460" s="6"/>
      <c r="H460" s="1">
        <f>SUM(H461:H463)</f>
        <v>13301</v>
      </c>
    </row>
    <row r="461" spans="2:8" ht="48" thickBot="1" x14ac:dyDescent="0.25">
      <c r="B461" s="177" t="s">
        <v>54</v>
      </c>
      <c r="C461" s="24" t="s">
        <v>108</v>
      </c>
      <c r="D461" s="5" t="s">
        <v>73</v>
      </c>
      <c r="E461" s="5" t="s">
        <v>74</v>
      </c>
      <c r="F461" s="37" t="s">
        <v>386</v>
      </c>
      <c r="G461" s="5">
        <v>111</v>
      </c>
      <c r="H461" s="2">
        <v>9996</v>
      </c>
    </row>
    <row r="462" spans="2:8" ht="63.75" thickBot="1" x14ac:dyDescent="0.25">
      <c r="B462" s="179" t="s">
        <v>10</v>
      </c>
      <c r="C462" s="24" t="s">
        <v>108</v>
      </c>
      <c r="D462" s="5" t="s">
        <v>73</v>
      </c>
      <c r="E462" s="5" t="s">
        <v>74</v>
      </c>
      <c r="F462" s="37" t="s">
        <v>386</v>
      </c>
      <c r="G462" s="5">
        <v>119</v>
      </c>
      <c r="H462" s="2">
        <v>3019</v>
      </c>
    </row>
    <row r="463" spans="2:8" ht="32.25" thickBot="1" x14ac:dyDescent="0.25">
      <c r="B463" s="33" t="s">
        <v>13</v>
      </c>
      <c r="C463" s="24" t="s">
        <v>108</v>
      </c>
      <c r="D463" s="5" t="s">
        <v>73</v>
      </c>
      <c r="E463" s="5" t="s">
        <v>74</v>
      </c>
      <c r="F463" s="37" t="s">
        <v>386</v>
      </c>
      <c r="G463" s="5">
        <v>244</v>
      </c>
      <c r="H463" s="2">
        <v>286</v>
      </c>
    </row>
    <row r="464" spans="2:8" ht="16.5" thickBot="1" x14ac:dyDescent="0.25">
      <c r="B464" s="136" t="s">
        <v>308</v>
      </c>
      <c r="C464" s="6" t="s">
        <v>108</v>
      </c>
      <c r="D464" s="6" t="s">
        <v>73</v>
      </c>
      <c r="E464" s="6" t="s">
        <v>109</v>
      </c>
      <c r="F464" s="9"/>
      <c r="G464" s="6"/>
      <c r="H464" s="2">
        <f>SUM(H465:H466)</f>
        <v>437.5</v>
      </c>
    </row>
    <row r="465" spans="2:8" ht="48" thickBot="1" x14ac:dyDescent="0.25">
      <c r="B465" s="177" t="s">
        <v>54</v>
      </c>
      <c r="C465" s="5" t="s">
        <v>108</v>
      </c>
      <c r="D465" s="5" t="s">
        <v>73</v>
      </c>
      <c r="E465" s="5" t="s">
        <v>109</v>
      </c>
      <c r="F465" s="37" t="s">
        <v>387</v>
      </c>
      <c r="G465" s="5" t="s">
        <v>78</v>
      </c>
      <c r="H465" s="2">
        <v>336</v>
      </c>
    </row>
    <row r="466" spans="2:8" ht="63.75" thickBot="1" x14ac:dyDescent="0.25">
      <c r="B466" s="179" t="s">
        <v>10</v>
      </c>
      <c r="C466" s="5" t="s">
        <v>108</v>
      </c>
      <c r="D466" s="5" t="s">
        <v>73</v>
      </c>
      <c r="E466" s="5" t="s">
        <v>109</v>
      </c>
      <c r="F466" s="37" t="s">
        <v>387</v>
      </c>
      <c r="G466" s="5" t="s">
        <v>279</v>
      </c>
      <c r="H466" s="2">
        <v>101.5</v>
      </c>
    </row>
    <row r="467" spans="2:8" ht="16.5" thickBot="1" x14ac:dyDescent="0.25">
      <c r="B467" s="62" t="s">
        <v>29</v>
      </c>
      <c r="C467" s="22" t="s">
        <v>108</v>
      </c>
      <c r="D467" s="6">
        <v>10</v>
      </c>
      <c r="E467" s="6"/>
      <c r="F467" s="6"/>
      <c r="G467" s="6"/>
      <c r="H467" s="1">
        <v>457.51600000000002</v>
      </c>
    </row>
    <row r="468" spans="2:8" ht="16.5" thickBot="1" x14ac:dyDescent="0.25">
      <c r="B468" s="62" t="s">
        <v>33</v>
      </c>
      <c r="C468" s="22" t="s">
        <v>108</v>
      </c>
      <c r="D468" s="6">
        <v>10</v>
      </c>
      <c r="E468" s="6" t="s">
        <v>71</v>
      </c>
      <c r="F468" s="6"/>
      <c r="G468" s="6"/>
      <c r="H468" s="1">
        <v>457.51600000000002</v>
      </c>
    </row>
    <row r="469" spans="2:8" ht="48" thickBot="1" x14ac:dyDescent="0.25">
      <c r="B469" s="62" t="s">
        <v>55</v>
      </c>
      <c r="C469" s="22" t="s">
        <v>108</v>
      </c>
      <c r="D469" s="6">
        <v>10</v>
      </c>
      <c r="E469" s="6" t="s">
        <v>71</v>
      </c>
      <c r="F469" s="6" t="s">
        <v>388</v>
      </c>
      <c r="G469" s="6"/>
      <c r="H469" s="1">
        <v>457.51600000000002</v>
      </c>
    </row>
    <row r="470" spans="2:8" ht="32.25" thickBot="1" x14ac:dyDescent="0.25">
      <c r="B470" s="4" t="s">
        <v>32</v>
      </c>
      <c r="C470" s="24" t="s">
        <v>108</v>
      </c>
      <c r="D470" s="5">
        <v>10</v>
      </c>
      <c r="E470" s="5" t="s">
        <v>71</v>
      </c>
      <c r="F470" s="5" t="s">
        <v>388</v>
      </c>
      <c r="G470" s="5">
        <v>313</v>
      </c>
      <c r="H470" s="2">
        <v>457.51600000000002</v>
      </c>
    </row>
    <row r="471" spans="2:8" ht="16.5" thickBot="1" x14ac:dyDescent="0.25">
      <c r="B471" s="85" t="s">
        <v>274</v>
      </c>
      <c r="C471" s="86" t="s">
        <v>282</v>
      </c>
      <c r="D471" s="86" t="s">
        <v>73</v>
      </c>
      <c r="E471" s="86"/>
      <c r="F471" s="86"/>
      <c r="G471" s="86"/>
      <c r="H471" s="88">
        <f>SUM(H472+H483)</f>
        <v>15394.6</v>
      </c>
    </row>
    <row r="472" spans="2:8" ht="16.5" thickBot="1" x14ac:dyDescent="0.25">
      <c r="B472" s="62" t="s">
        <v>50</v>
      </c>
      <c r="C472" s="22" t="s">
        <v>282</v>
      </c>
      <c r="D472" s="6" t="s">
        <v>73</v>
      </c>
      <c r="E472" s="6" t="s">
        <v>74</v>
      </c>
      <c r="F472" s="10"/>
      <c r="G472" s="10"/>
      <c r="H472" s="89">
        <f>SUM(H473+H479)</f>
        <v>15141.6</v>
      </c>
    </row>
    <row r="473" spans="2:8" ht="48" thickBot="1" x14ac:dyDescent="0.25">
      <c r="B473" s="62" t="s">
        <v>57</v>
      </c>
      <c r="C473" s="22" t="s">
        <v>282</v>
      </c>
      <c r="D473" s="6" t="s">
        <v>73</v>
      </c>
      <c r="E473" s="6" t="s">
        <v>74</v>
      </c>
      <c r="F473" s="9" t="s">
        <v>385</v>
      </c>
      <c r="G473" s="6"/>
      <c r="H473" s="47">
        <f>SUM(H474:H478)</f>
        <v>5228.6000000000004</v>
      </c>
    </row>
    <row r="474" spans="2:8" ht="48" thickBot="1" x14ac:dyDescent="0.25">
      <c r="B474" s="177" t="s">
        <v>28</v>
      </c>
      <c r="C474" s="24" t="s">
        <v>282</v>
      </c>
      <c r="D474" s="5" t="s">
        <v>73</v>
      </c>
      <c r="E474" s="5" t="s">
        <v>74</v>
      </c>
      <c r="F474" s="37" t="s">
        <v>385</v>
      </c>
      <c r="G474" s="5" t="s">
        <v>78</v>
      </c>
      <c r="H474" s="2">
        <v>2115</v>
      </c>
    </row>
    <row r="475" spans="2:8" ht="63.75" thickBot="1" x14ac:dyDescent="0.25">
      <c r="B475" s="179" t="s">
        <v>10</v>
      </c>
      <c r="C475" s="24" t="s">
        <v>282</v>
      </c>
      <c r="D475" s="5" t="s">
        <v>73</v>
      </c>
      <c r="E475" s="5" t="s">
        <v>74</v>
      </c>
      <c r="F475" s="37" t="s">
        <v>385</v>
      </c>
      <c r="G475" s="5">
        <v>119</v>
      </c>
      <c r="H475" s="2">
        <v>638.70000000000005</v>
      </c>
    </row>
    <row r="476" spans="2:8" ht="32.25" thickBot="1" x14ac:dyDescent="0.25">
      <c r="B476" s="33" t="s">
        <v>13</v>
      </c>
      <c r="C476" s="24" t="s">
        <v>282</v>
      </c>
      <c r="D476" s="5" t="s">
        <v>73</v>
      </c>
      <c r="E476" s="5" t="s">
        <v>74</v>
      </c>
      <c r="F476" s="37" t="s">
        <v>385</v>
      </c>
      <c r="G476" s="5">
        <v>244</v>
      </c>
      <c r="H476" s="2">
        <v>1871.9</v>
      </c>
    </row>
    <row r="477" spans="2:8" ht="16.5" thickBot="1" x14ac:dyDescent="0.25">
      <c r="B477" s="33" t="s">
        <v>288</v>
      </c>
      <c r="C477" s="24" t="s">
        <v>282</v>
      </c>
      <c r="D477" s="5" t="s">
        <v>73</v>
      </c>
      <c r="E477" s="5" t="s">
        <v>74</v>
      </c>
      <c r="F477" s="37" t="s">
        <v>385</v>
      </c>
      <c r="G477" s="5" t="s">
        <v>285</v>
      </c>
      <c r="H477" s="2">
        <v>600</v>
      </c>
    </row>
    <row r="478" spans="2:8" ht="16.5" thickBot="1" x14ac:dyDescent="0.25">
      <c r="B478" s="177" t="s">
        <v>46</v>
      </c>
      <c r="C478" s="24" t="s">
        <v>282</v>
      </c>
      <c r="D478" s="5" t="s">
        <v>73</v>
      </c>
      <c r="E478" s="5" t="s">
        <v>74</v>
      </c>
      <c r="F478" s="37" t="s">
        <v>385</v>
      </c>
      <c r="G478" s="5">
        <v>850</v>
      </c>
      <c r="H478" s="2">
        <v>3</v>
      </c>
    </row>
    <row r="479" spans="2:8" ht="142.5" thickBot="1" x14ac:dyDescent="0.25">
      <c r="B479" s="62" t="s">
        <v>53</v>
      </c>
      <c r="C479" s="24" t="s">
        <v>282</v>
      </c>
      <c r="D479" s="6" t="s">
        <v>73</v>
      </c>
      <c r="E479" s="6" t="s">
        <v>74</v>
      </c>
      <c r="F479" s="9" t="s">
        <v>386</v>
      </c>
      <c r="G479" s="6"/>
      <c r="H479" s="1">
        <f>SUM(H480:H482)</f>
        <v>9913</v>
      </c>
    </row>
    <row r="480" spans="2:8" ht="48" thickBot="1" x14ac:dyDescent="0.25">
      <c r="B480" s="177" t="s">
        <v>54</v>
      </c>
      <c r="C480" s="24" t="s">
        <v>282</v>
      </c>
      <c r="D480" s="5" t="s">
        <v>73</v>
      </c>
      <c r="E480" s="5" t="s">
        <v>74</v>
      </c>
      <c r="F480" s="37" t="s">
        <v>386</v>
      </c>
      <c r="G480" s="5">
        <v>111</v>
      </c>
      <c r="H480" s="2">
        <v>7512</v>
      </c>
    </row>
    <row r="481" spans="2:10" ht="63.75" thickBot="1" x14ac:dyDescent="0.25">
      <c r="B481" s="179" t="s">
        <v>10</v>
      </c>
      <c r="C481" s="24" t="s">
        <v>282</v>
      </c>
      <c r="D481" s="5" t="s">
        <v>73</v>
      </c>
      <c r="E481" s="5" t="s">
        <v>74</v>
      </c>
      <c r="F481" s="37" t="s">
        <v>386</v>
      </c>
      <c r="G481" s="5">
        <v>119</v>
      </c>
      <c r="H481" s="2">
        <v>2269</v>
      </c>
    </row>
    <row r="482" spans="2:10" ht="32.25" thickBot="1" x14ac:dyDescent="0.25">
      <c r="B482" s="33" t="s">
        <v>13</v>
      </c>
      <c r="C482" s="24" t="s">
        <v>282</v>
      </c>
      <c r="D482" s="5" t="s">
        <v>73</v>
      </c>
      <c r="E482" s="5" t="s">
        <v>74</v>
      </c>
      <c r="F482" s="37" t="s">
        <v>386</v>
      </c>
      <c r="G482" s="5">
        <v>244</v>
      </c>
      <c r="H482" s="2">
        <v>132</v>
      </c>
    </row>
    <row r="483" spans="2:10" ht="16.5" thickBot="1" x14ac:dyDescent="0.25">
      <c r="B483" s="62" t="s">
        <v>29</v>
      </c>
      <c r="C483" s="24" t="s">
        <v>282</v>
      </c>
      <c r="D483" s="6">
        <v>10</v>
      </c>
      <c r="E483" s="6"/>
      <c r="F483" s="6"/>
      <c r="G483" s="6"/>
      <c r="H483" s="1">
        <v>253</v>
      </c>
    </row>
    <row r="484" spans="2:10" ht="16.5" thickBot="1" x14ac:dyDescent="0.25">
      <c r="B484" s="62" t="s">
        <v>33</v>
      </c>
      <c r="C484" s="24" t="s">
        <v>282</v>
      </c>
      <c r="D484" s="6">
        <v>10</v>
      </c>
      <c r="E484" s="6" t="s">
        <v>71</v>
      </c>
      <c r="F484" s="6"/>
      <c r="G484" s="6"/>
      <c r="H484" s="1">
        <v>253</v>
      </c>
    </row>
    <row r="485" spans="2:10" ht="48" thickBot="1" x14ac:dyDescent="0.25">
      <c r="B485" s="62" t="s">
        <v>55</v>
      </c>
      <c r="C485" s="24" t="s">
        <v>282</v>
      </c>
      <c r="D485" s="6">
        <v>10</v>
      </c>
      <c r="E485" s="6" t="s">
        <v>71</v>
      </c>
      <c r="F485" s="6" t="s">
        <v>388</v>
      </c>
      <c r="G485" s="6"/>
      <c r="H485" s="1">
        <v>253</v>
      </c>
    </row>
    <row r="486" spans="2:10" ht="32.25" thickBot="1" x14ac:dyDescent="0.25">
      <c r="B486" s="4" t="s">
        <v>32</v>
      </c>
      <c r="C486" s="24" t="s">
        <v>282</v>
      </c>
      <c r="D486" s="5">
        <v>10</v>
      </c>
      <c r="E486" s="5" t="s">
        <v>71</v>
      </c>
      <c r="F486" s="5" t="s">
        <v>388</v>
      </c>
      <c r="G486" s="5">
        <v>313</v>
      </c>
      <c r="H486" s="2">
        <v>253</v>
      </c>
    </row>
    <row r="487" spans="2:10" ht="16.5" thickBot="1" x14ac:dyDescent="0.25">
      <c r="B487" s="90" t="s">
        <v>61</v>
      </c>
      <c r="C487" s="86" t="s">
        <v>176</v>
      </c>
      <c r="D487" s="86" t="s">
        <v>73</v>
      </c>
      <c r="E487" s="86"/>
      <c r="F487" s="86"/>
      <c r="G487" s="86"/>
      <c r="H487" s="138">
        <f>SUM(H488+H517+H546+H573+H594+H613+H632+H653+H672+H699+H721+H748+H767+H800+H819+H836+H865+H884+H904+H924+H944+H971)</f>
        <v>633844.73740000022</v>
      </c>
    </row>
    <row r="488" spans="2:10" ht="24" customHeight="1" thickBot="1" x14ac:dyDescent="0.25">
      <c r="B488" s="90" t="s">
        <v>266</v>
      </c>
      <c r="C488" s="86" t="s">
        <v>117</v>
      </c>
      <c r="D488" s="86" t="s">
        <v>73</v>
      </c>
      <c r="E488" s="86"/>
      <c r="F488" s="86"/>
      <c r="G488" s="86"/>
      <c r="H488" s="88">
        <f>SUM(H489+H495+H496+H500+H503+H506+H508+H510+H513)</f>
        <v>52139.75</v>
      </c>
      <c r="J488" s="139"/>
    </row>
    <row r="489" spans="2:10" ht="16.5" thickBot="1" x14ac:dyDescent="0.25">
      <c r="B489" s="27"/>
      <c r="C489" s="22" t="s">
        <v>117</v>
      </c>
      <c r="D489" s="22" t="s">
        <v>73</v>
      </c>
      <c r="E489" s="22" t="s">
        <v>115</v>
      </c>
      <c r="F489" s="46">
        <v>1940200592</v>
      </c>
      <c r="G489" s="22"/>
      <c r="H489" s="120">
        <f>SUM(H490:H494)</f>
        <v>3533.1</v>
      </c>
    </row>
    <row r="490" spans="2:10" ht="48" thickBot="1" x14ac:dyDescent="0.25">
      <c r="B490" s="4" t="s">
        <v>54</v>
      </c>
      <c r="C490" s="24" t="s">
        <v>117</v>
      </c>
      <c r="D490" s="5" t="s">
        <v>73</v>
      </c>
      <c r="E490" s="5" t="s">
        <v>115</v>
      </c>
      <c r="F490" s="32">
        <v>1940200592</v>
      </c>
      <c r="G490" s="5" t="s">
        <v>78</v>
      </c>
      <c r="H490" s="59">
        <v>1164</v>
      </c>
    </row>
    <row r="491" spans="2:10" ht="63.75" thickBot="1" x14ac:dyDescent="0.25">
      <c r="B491" s="33" t="s">
        <v>10</v>
      </c>
      <c r="C491" s="24" t="s">
        <v>117</v>
      </c>
      <c r="D491" s="5" t="s">
        <v>73</v>
      </c>
      <c r="E491" s="5" t="s">
        <v>115</v>
      </c>
      <c r="F491" s="32">
        <v>1940200592</v>
      </c>
      <c r="G491" s="5" t="s">
        <v>279</v>
      </c>
      <c r="H491" s="59">
        <v>351.5</v>
      </c>
    </row>
    <row r="492" spans="2:10" ht="32.25" thickBot="1" x14ac:dyDescent="0.25">
      <c r="B492" s="33" t="s">
        <v>13</v>
      </c>
      <c r="C492" s="24" t="s">
        <v>117</v>
      </c>
      <c r="D492" s="5" t="s">
        <v>73</v>
      </c>
      <c r="E492" s="5" t="s">
        <v>115</v>
      </c>
      <c r="F492" s="32">
        <v>1940200592</v>
      </c>
      <c r="G492" s="5" t="s">
        <v>119</v>
      </c>
      <c r="H492" s="2">
        <v>871.2</v>
      </c>
    </row>
    <row r="493" spans="2:10" ht="16.5" thickBot="1" x14ac:dyDescent="0.25">
      <c r="B493" s="33" t="s">
        <v>288</v>
      </c>
      <c r="C493" s="24" t="s">
        <v>117</v>
      </c>
      <c r="D493" s="5" t="s">
        <v>73</v>
      </c>
      <c r="E493" s="5" t="s">
        <v>115</v>
      </c>
      <c r="F493" s="32">
        <v>1940200592</v>
      </c>
      <c r="G493" s="5" t="s">
        <v>285</v>
      </c>
      <c r="H493" s="2">
        <v>1070</v>
      </c>
    </row>
    <row r="494" spans="2:10" ht="16.5" thickBot="1" x14ac:dyDescent="0.25">
      <c r="B494" s="177" t="s">
        <v>46</v>
      </c>
      <c r="C494" s="24" t="s">
        <v>117</v>
      </c>
      <c r="D494" s="5" t="s">
        <v>73</v>
      </c>
      <c r="E494" s="5" t="s">
        <v>115</v>
      </c>
      <c r="F494" s="32">
        <v>1940200592</v>
      </c>
      <c r="G494" s="5" t="s">
        <v>118</v>
      </c>
      <c r="H494" s="2">
        <v>76.400000000000006</v>
      </c>
    </row>
    <row r="495" spans="2:10" ht="48" thickBot="1" x14ac:dyDescent="0.25">
      <c r="B495" s="63" t="s">
        <v>283</v>
      </c>
      <c r="C495" s="92" t="s">
        <v>117</v>
      </c>
      <c r="D495" s="72" t="s">
        <v>73</v>
      </c>
      <c r="E495" s="72" t="s">
        <v>115</v>
      </c>
      <c r="F495" s="125" t="s">
        <v>389</v>
      </c>
      <c r="G495" s="72" t="s">
        <v>284</v>
      </c>
      <c r="H495" s="71">
        <v>152.52500000000001</v>
      </c>
    </row>
    <row r="496" spans="2:10" ht="126.75" thickBot="1" x14ac:dyDescent="0.25">
      <c r="B496" s="62" t="s">
        <v>62</v>
      </c>
      <c r="C496" s="22" t="s">
        <v>117</v>
      </c>
      <c r="D496" s="6" t="s">
        <v>73</v>
      </c>
      <c r="E496" s="6" t="s">
        <v>115</v>
      </c>
      <c r="F496" s="3" t="s">
        <v>390</v>
      </c>
      <c r="G496" s="212"/>
      <c r="H496" s="1">
        <f>SUM(H497:H499)</f>
        <v>41175</v>
      </c>
    </row>
    <row r="497" spans="2:8" ht="48" thickBot="1" x14ac:dyDescent="0.25">
      <c r="B497" s="4" t="s">
        <v>54</v>
      </c>
      <c r="C497" s="24" t="s">
        <v>117</v>
      </c>
      <c r="D497" s="5" t="s">
        <v>73</v>
      </c>
      <c r="E497" s="5" t="s">
        <v>115</v>
      </c>
      <c r="F497" s="2" t="s">
        <v>390</v>
      </c>
      <c r="G497" s="2">
        <v>111</v>
      </c>
      <c r="H497" s="2">
        <v>31036</v>
      </c>
    </row>
    <row r="498" spans="2:8" ht="63.75" thickBot="1" x14ac:dyDescent="0.25">
      <c r="B498" s="33" t="s">
        <v>10</v>
      </c>
      <c r="C498" s="24" t="s">
        <v>117</v>
      </c>
      <c r="D498" s="5" t="s">
        <v>73</v>
      </c>
      <c r="E498" s="5" t="s">
        <v>115</v>
      </c>
      <c r="F498" s="2" t="s">
        <v>390</v>
      </c>
      <c r="G498" s="2">
        <v>119</v>
      </c>
      <c r="H498" s="2">
        <v>9373</v>
      </c>
    </row>
    <row r="499" spans="2:8" ht="32.25" thickBot="1" x14ac:dyDescent="0.25">
      <c r="B499" s="33" t="s">
        <v>13</v>
      </c>
      <c r="C499" s="24" t="s">
        <v>117</v>
      </c>
      <c r="D499" s="5" t="s">
        <v>73</v>
      </c>
      <c r="E499" s="5" t="s">
        <v>115</v>
      </c>
      <c r="F499" s="2" t="s">
        <v>390</v>
      </c>
      <c r="G499" s="2">
        <v>244</v>
      </c>
      <c r="H499" s="2">
        <v>766</v>
      </c>
    </row>
    <row r="500" spans="2:8" ht="79.5" thickBot="1" x14ac:dyDescent="0.25">
      <c r="B500" s="175" t="s">
        <v>289</v>
      </c>
      <c r="C500" s="92" t="s">
        <v>117</v>
      </c>
      <c r="D500" s="72" t="s">
        <v>73</v>
      </c>
      <c r="E500" s="72" t="s">
        <v>115</v>
      </c>
      <c r="F500" s="80" t="s">
        <v>392</v>
      </c>
      <c r="G500" s="71"/>
      <c r="H500" s="71">
        <f>SUM(H501:H502)</f>
        <v>3866.94</v>
      </c>
    </row>
    <row r="501" spans="2:8" ht="48" thickBot="1" x14ac:dyDescent="0.25">
      <c r="B501" s="33" t="s">
        <v>219</v>
      </c>
      <c r="C501" s="24" t="s">
        <v>117</v>
      </c>
      <c r="D501" s="5" t="s">
        <v>73</v>
      </c>
      <c r="E501" s="5" t="s">
        <v>115</v>
      </c>
      <c r="F501" s="82" t="s">
        <v>392</v>
      </c>
      <c r="G501" s="2">
        <v>111</v>
      </c>
      <c r="H501" s="2">
        <v>2970</v>
      </c>
    </row>
    <row r="502" spans="2:8" ht="63.75" thickBot="1" x14ac:dyDescent="0.25">
      <c r="B502" s="33" t="s">
        <v>10</v>
      </c>
      <c r="C502" s="24" t="s">
        <v>117</v>
      </c>
      <c r="D502" s="5" t="s">
        <v>73</v>
      </c>
      <c r="E502" s="5" t="s">
        <v>115</v>
      </c>
      <c r="F502" s="82" t="s">
        <v>392</v>
      </c>
      <c r="G502" s="2">
        <v>119</v>
      </c>
      <c r="H502" s="2">
        <v>896.94</v>
      </c>
    </row>
    <row r="503" spans="2:8" ht="48" thickBot="1" x14ac:dyDescent="0.3">
      <c r="B503" s="129" t="s">
        <v>293</v>
      </c>
      <c r="C503" s="92" t="s">
        <v>117</v>
      </c>
      <c r="D503" s="72" t="s">
        <v>73</v>
      </c>
      <c r="E503" s="72" t="s">
        <v>115</v>
      </c>
      <c r="F503" s="103" t="s">
        <v>393</v>
      </c>
      <c r="G503" s="71"/>
      <c r="H503" s="71">
        <f>SUM(H504:H505)</f>
        <v>197.81799999999998</v>
      </c>
    </row>
    <row r="504" spans="2:8" ht="48" thickBot="1" x14ac:dyDescent="0.25">
      <c r="B504" s="33" t="s">
        <v>219</v>
      </c>
      <c r="C504" s="24" t="s">
        <v>117</v>
      </c>
      <c r="D504" s="5" t="s">
        <v>73</v>
      </c>
      <c r="E504" s="5" t="s">
        <v>115</v>
      </c>
      <c r="F504" s="151" t="s">
        <v>394</v>
      </c>
      <c r="G504" s="2">
        <v>111</v>
      </c>
      <c r="H504" s="2">
        <v>151.934</v>
      </c>
    </row>
    <row r="505" spans="2:8" ht="63.75" thickBot="1" x14ac:dyDescent="0.25">
      <c r="B505" s="33" t="s">
        <v>10</v>
      </c>
      <c r="C505" s="24" t="s">
        <v>117</v>
      </c>
      <c r="D505" s="5" t="s">
        <v>73</v>
      </c>
      <c r="E505" s="5" t="s">
        <v>115</v>
      </c>
      <c r="F505" s="151" t="s">
        <v>394</v>
      </c>
      <c r="G505" s="2">
        <v>119</v>
      </c>
      <c r="H505" s="2">
        <v>45.884</v>
      </c>
    </row>
    <row r="506" spans="2:8" ht="79.5" thickBot="1" x14ac:dyDescent="0.25">
      <c r="B506" s="66" t="s">
        <v>290</v>
      </c>
      <c r="C506" s="126" t="s">
        <v>117</v>
      </c>
      <c r="D506" s="126" t="s">
        <v>73</v>
      </c>
      <c r="E506" s="126" t="s">
        <v>115</v>
      </c>
      <c r="F506" s="80" t="s">
        <v>395</v>
      </c>
      <c r="G506" s="127"/>
      <c r="H506" s="127">
        <v>2672.7269999999999</v>
      </c>
    </row>
    <row r="507" spans="2:8" ht="32.25" thickBot="1" x14ac:dyDescent="0.25">
      <c r="B507" s="33" t="s">
        <v>13</v>
      </c>
      <c r="C507" s="24" t="s">
        <v>117</v>
      </c>
      <c r="D507" s="5" t="s">
        <v>73</v>
      </c>
      <c r="E507" s="5" t="s">
        <v>115</v>
      </c>
      <c r="F507" s="82" t="s">
        <v>395</v>
      </c>
      <c r="G507" s="2">
        <v>244</v>
      </c>
      <c r="H507" s="128">
        <v>2672.7269999999999</v>
      </c>
    </row>
    <row r="508" spans="2:8" ht="32.25" hidden="1" thickBot="1" x14ac:dyDescent="0.25">
      <c r="B508" s="175" t="s">
        <v>300</v>
      </c>
      <c r="C508" s="92" t="s">
        <v>117</v>
      </c>
      <c r="D508" s="72" t="s">
        <v>73</v>
      </c>
      <c r="E508" s="72" t="s">
        <v>115</v>
      </c>
      <c r="F508" s="80" t="s">
        <v>301</v>
      </c>
      <c r="G508" s="71"/>
      <c r="H508" s="130"/>
    </row>
    <row r="509" spans="2:8" ht="32.25" hidden="1" thickBot="1" x14ac:dyDescent="0.25">
      <c r="B509" s="33" t="s">
        <v>13</v>
      </c>
      <c r="C509" s="24" t="s">
        <v>117</v>
      </c>
      <c r="D509" s="5" t="s">
        <v>73</v>
      </c>
      <c r="E509" s="5" t="s">
        <v>115</v>
      </c>
      <c r="F509" s="82" t="s">
        <v>301</v>
      </c>
      <c r="G509" s="2">
        <v>243</v>
      </c>
      <c r="H509" s="128"/>
    </row>
    <row r="510" spans="2:8" ht="32.25" thickBot="1" x14ac:dyDescent="0.25">
      <c r="B510" s="175" t="s">
        <v>306</v>
      </c>
      <c r="C510" s="22" t="s">
        <v>117</v>
      </c>
      <c r="D510" s="6" t="s">
        <v>73</v>
      </c>
      <c r="E510" s="6" t="s">
        <v>109</v>
      </c>
      <c r="F510" s="79"/>
      <c r="G510" s="1"/>
      <c r="H510" s="137">
        <f>SUM(H511:H512)</f>
        <v>515.6</v>
      </c>
    </row>
    <row r="511" spans="2:8" ht="48" thickBot="1" x14ac:dyDescent="0.25">
      <c r="B511" s="43" t="s">
        <v>28</v>
      </c>
      <c r="C511" s="24" t="s">
        <v>117</v>
      </c>
      <c r="D511" s="5" t="s">
        <v>73</v>
      </c>
      <c r="E511" s="5" t="s">
        <v>109</v>
      </c>
      <c r="F511" s="32">
        <v>1940300593</v>
      </c>
      <c r="G511" s="5" t="s">
        <v>78</v>
      </c>
      <c r="H511" s="128">
        <v>396</v>
      </c>
    </row>
    <row r="512" spans="2:8" ht="63.75" thickBot="1" x14ac:dyDescent="0.25">
      <c r="B512" s="33" t="s">
        <v>10</v>
      </c>
      <c r="C512" s="24" t="s">
        <v>117</v>
      </c>
      <c r="D512" s="5" t="s">
        <v>73</v>
      </c>
      <c r="E512" s="5" t="s">
        <v>109</v>
      </c>
      <c r="F512" s="32">
        <v>1940300593</v>
      </c>
      <c r="G512" s="5" t="s">
        <v>279</v>
      </c>
      <c r="H512" s="128">
        <v>119.6</v>
      </c>
    </row>
    <row r="513" spans="2:8" ht="16.5" thickBot="1" x14ac:dyDescent="0.3">
      <c r="B513" s="170" t="s">
        <v>27</v>
      </c>
      <c r="C513" s="126" t="s">
        <v>117</v>
      </c>
      <c r="D513" s="64" t="s">
        <v>73</v>
      </c>
      <c r="E513" s="64" t="s">
        <v>110</v>
      </c>
      <c r="F513" s="73"/>
      <c r="G513" s="64"/>
      <c r="H513" s="127">
        <f>SUM(H515:H516)</f>
        <v>26.04</v>
      </c>
    </row>
    <row r="514" spans="2:8" ht="32.25" thickBot="1" x14ac:dyDescent="0.25">
      <c r="B514" s="171" t="s">
        <v>475</v>
      </c>
      <c r="C514" s="126" t="s">
        <v>117</v>
      </c>
      <c r="D514" s="64" t="s">
        <v>73</v>
      </c>
      <c r="E514" s="64" t="s">
        <v>110</v>
      </c>
      <c r="F514" s="73">
        <v>1940250500</v>
      </c>
      <c r="G514" s="64"/>
      <c r="H514" s="127">
        <f>SUM(H515:H516)</f>
        <v>26.04</v>
      </c>
    </row>
    <row r="515" spans="2:8" ht="48" thickBot="1" x14ac:dyDescent="0.25">
      <c r="B515" s="43" t="s">
        <v>28</v>
      </c>
      <c r="C515" s="24" t="s">
        <v>117</v>
      </c>
      <c r="D515" s="5" t="s">
        <v>73</v>
      </c>
      <c r="E515" s="5" t="s">
        <v>110</v>
      </c>
      <c r="F515" s="32">
        <v>1940250500</v>
      </c>
      <c r="G515" s="5" t="s">
        <v>78</v>
      </c>
      <c r="H515" s="128">
        <v>20</v>
      </c>
    </row>
    <row r="516" spans="2:8" ht="63.75" thickBot="1" x14ac:dyDescent="0.25">
      <c r="B516" s="33" t="s">
        <v>10</v>
      </c>
      <c r="C516" s="24" t="s">
        <v>117</v>
      </c>
      <c r="D516" s="5" t="s">
        <v>73</v>
      </c>
      <c r="E516" s="5" t="s">
        <v>110</v>
      </c>
      <c r="F516" s="32">
        <v>1940250500</v>
      </c>
      <c r="G516" s="5" t="s">
        <v>279</v>
      </c>
      <c r="H516" s="128">
        <v>6.04</v>
      </c>
    </row>
    <row r="517" spans="2:8" ht="26.25" customHeight="1" thickBot="1" x14ac:dyDescent="0.25">
      <c r="B517" s="58" t="s">
        <v>267</v>
      </c>
      <c r="C517" s="57" t="s">
        <v>121</v>
      </c>
      <c r="D517" s="57" t="s">
        <v>73</v>
      </c>
      <c r="E517" s="57"/>
      <c r="F517" s="57"/>
      <c r="G517" s="57"/>
      <c r="H517" s="141">
        <f>SUM(H518+H524+H525+H529+H532+H535+H537+H539+H542)</f>
        <v>216766.30370000002</v>
      </c>
    </row>
    <row r="518" spans="2:8" ht="33.75" customHeight="1" thickBot="1" x14ac:dyDescent="0.25">
      <c r="B518" s="27"/>
      <c r="C518" s="22" t="s">
        <v>121</v>
      </c>
      <c r="D518" s="12" t="s">
        <v>73</v>
      </c>
      <c r="E518" s="12" t="s">
        <v>115</v>
      </c>
      <c r="F518" s="46">
        <v>1940200592</v>
      </c>
      <c r="G518" s="23"/>
      <c r="H518" s="91">
        <f>SUM(H519:H523)</f>
        <v>8661.7970000000005</v>
      </c>
    </row>
    <row r="519" spans="2:8" ht="48" thickBot="1" x14ac:dyDescent="0.25">
      <c r="B519" s="4" t="s">
        <v>54</v>
      </c>
      <c r="C519" s="24" t="s">
        <v>121</v>
      </c>
      <c r="D519" s="5" t="s">
        <v>73</v>
      </c>
      <c r="E519" s="5" t="s">
        <v>115</v>
      </c>
      <c r="F519" s="32">
        <v>1940200592</v>
      </c>
      <c r="G519" s="24" t="s">
        <v>78</v>
      </c>
      <c r="H519" s="116">
        <v>1620</v>
      </c>
    </row>
    <row r="520" spans="2:8" ht="63.75" thickBot="1" x14ac:dyDescent="0.25">
      <c r="B520" s="33" t="s">
        <v>10</v>
      </c>
      <c r="C520" s="24" t="s">
        <v>121</v>
      </c>
      <c r="D520" s="5" t="s">
        <v>73</v>
      </c>
      <c r="E520" s="5" t="s">
        <v>115</v>
      </c>
      <c r="F520" s="32">
        <v>1940200592</v>
      </c>
      <c r="G520" s="24" t="s">
        <v>279</v>
      </c>
      <c r="H520" s="59">
        <v>489.2</v>
      </c>
    </row>
    <row r="521" spans="2:8" ht="32.25" thickBot="1" x14ac:dyDescent="0.25">
      <c r="B521" s="33" t="s">
        <v>13</v>
      </c>
      <c r="C521" s="24" t="s">
        <v>121</v>
      </c>
      <c r="D521" s="5" t="s">
        <v>73</v>
      </c>
      <c r="E521" s="5" t="s">
        <v>115</v>
      </c>
      <c r="F521" s="32">
        <v>1940200592</v>
      </c>
      <c r="G521" s="5" t="s">
        <v>119</v>
      </c>
      <c r="H521" s="2">
        <v>4884.3969999999999</v>
      </c>
    </row>
    <row r="522" spans="2:8" ht="16.5" thickBot="1" x14ac:dyDescent="0.25">
      <c r="B522" s="33" t="s">
        <v>288</v>
      </c>
      <c r="C522" s="24" t="s">
        <v>121</v>
      </c>
      <c r="D522" s="5" t="s">
        <v>73</v>
      </c>
      <c r="E522" s="5" t="s">
        <v>115</v>
      </c>
      <c r="F522" s="32">
        <v>1940200592</v>
      </c>
      <c r="G522" s="5" t="s">
        <v>285</v>
      </c>
      <c r="H522" s="2">
        <v>1605</v>
      </c>
    </row>
    <row r="523" spans="2:8" ht="16.5" thickBot="1" x14ac:dyDescent="0.25">
      <c r="B523" s="177" t="s">
        <v>46</v>
      </c>
      <c r="C523" s="24" t="s">
        <v>121</v>
      </c>
      <c r="D523" s="5" t="s">
        <v>73</v>
      </c>
      <c r="E523" s="5" t="s">
        <v>115</v>
      </c>
      <c r="F523" s="32">
        <v>1940200592</v>
      </c>
      <c r="G523" s="5" t="s">
        <v>118</v>
      </c>
      <c r="H523" s="2">
        <v>63.2</v>
      </c>
    </row>
    <row r="524" spans="2:8" ht="48" thickBot="1" x14ac:dyDescent="0.25">
      <c r="B524" s="63" t="s">
        <v>283</v>
      </c>
      <c r="C524" s="92" t="s">
        <v>121</v>
      </c>
      <c r="D524" s="72" t="s">
        <v>73</v>
      </c>
      <c r="E524" s="72" t="s">
        <v>115</v>
      </c>
      <c r="F524" s="125" t="s">
        <v>389</v>
      </c>
      <c r="G524" s="72" t="s">
        <v>284</v>
      </c>
      <c r="H524" s="71">
        <v>102.02</v>
      </c>
    </row>
    <row r="525" spans="2:8" ht="126.75" thickBot="1" x14ac:dyDescent="0.25">
      <c r="B525" s="62" t="s">
        <v>62</v>
      </c>
      <c r="C525" s="22" t="s">
        <v>121</v>
      </c>
      <c r="D525" s="6" t="s">
        <v>73</v>
      </c>
      <c r="E525" s="6" t="s">
        <v>115</v>
      </c>
      <c r="F525" s="3" t="s">
        <v>390</v>
      </c>
      <c r="G525" s="212"/>
      <c r="H525" s="1">
        <f>SUM(H526:H528)</f>
        <v>58439</v>
      </c>
    </row>
    <row r="526" spans="2:8" ht="48" thickBot="1" x14ac:dyDescent="0.25">
      <c r="B526" s="4" t="s">
        <v>54</v>
      </c>
      <c r="C526" s="24" t="s">
        <v>121</v>
      </c>
      <c r="D526" s="5" t="s">
        <v>73</v>
      </c>
      <c r="E526" s="5" t="s">
        <v>115</v>
      </c>
      <c r="F526" s="2" t="s">
        <v>390</v>
      </c>
      <c r="G526" s="2">
        <v>111</v>
      </c>
      <c r="H526" s="2">
        <v>43784</v>
      </c>
    </row>
    <row r="527" spans="2:8" ht="63.75" thickBot="1" x14ac:dyDescent="0.25">
      <c r="B527" s="33" t="s">
        <v>10</v>
      </c>
      <c r="C527" s="24" t="s">
        <v>121</v>
      </c>
      <c r="D527" s="5" t="s">
        <v>73</v>
      </c>
      <c r="E527" s="5" t="s">
        <v>115</v>
      </c>
      <c r="F527" s="2" t="s">
        <v>390</v>
      </c>
      <c r="G527" s="2">
        <v>119</v>
      </c>
      <c r="H527" s="2">
        <v>13211</v>
      </c>
    </row>
    <row r="528" spans="2:8" ht="32.25" thickBot="1" x14ac:dyDescent="0.25">
      <c r="B528" s="33" t="s">
        <v>13</v>
      </c>
      <c r="C528" s="24" t="s">
        <v>121</v>
      </c>
      <c r="D528" s="5" t="s">
        <v>73</v>
      </c>
      <c r="E528" s="5" t="s">
        <v>115</v>
      </c>
      <c r="F528" s="2" t="s">
        <v>390</v>
      </c>
      <c r="G528" s="2">
        <v>244</v>
      </c>
      <c r="H528" s="2">
        <v>1444</v>
      </c>
    </row>
    <row r="529" spans="2:8" ht="79.5" thickBot="1" x14ac:dyDescent="0.25">
      <c r="B529" s="175" t="s">
        <v>289</v>
      </c>
      <c r="C529" s="92" t="s">
        <v>121</v>
      </c>
      <c r="D529" s="72" t="s">
        <v>73</v>
      </c>
      <c r="E529" s="72" t="s">
        <v>115</v>
      </c>
      <c r="F529" s="80" t="s">
        <v>392</v>
      </c>
      <c r="G529" s="71"/>
      <c r="H529" s="71">
        <f>SUM(H530:H531)</f>
        <v>6301.68</v>
      </c>
    </row>
    <row r="530" spans="2:8" ht="48" thickBot="1" x14ac:dyDescent="0.25">
      <c r="B530" s="33" t="s">
        <v>219</v>
      </c>
      <c r="C530" s="24" t="s">
        <v>121</v>
      </c>
      <c r="D530" s="5" t="s">
        <v>73</v>
      </c>
      <c r="E530" s="5" t="s">
        <v>115</v>
      </c>
      <c r="F530" s="82" t="s">
        <v>392</v>
      </c>
      <c r="G530" s="2">
        <v>111</v>
      </c>
      <c r="H530" s="2">
        <v>4840</v>
      </c>
    </row>
    <row r="531" spans="2:8" ht="63.75" thickBot="1" x14ac:dyDescent="0.25">
      <c r="B531" s="33" t="s">
        <v>10</v>
      </c>
      <c r="C531" s="24" t="s">
        <v>121</v>
      </c>
      <c r="D531" s="5" t="s">
        <v>73</v>
      </c>
      <c r="E531" s="5" t="s">
        <v>115</v>
      </c>
      <c r="F531" s="82" t="s">
        <v>392</v>
      </c>
      <c r="G531" s="2">
        <v>119</v>
      </c>
      <c r="H531" s="2">
        <v>1461.68</v>
      </c>
    </row>
    <row r="532" spans="2:8" ht="48" thickBot="1" x14ac:dyDescent="0.3">
      <c r="B532" s="129" t="s">
        <v>293</v>
      </c>
      <c r="C532" s="92" t="s">
        <v>121</v>
      </c>
      <c r="D532" s="72" t="s">
        <v>73</v>
      </c>
      <c r="E532" s="72" t="s">
        <v>115</v>
      </c>
      <c r="F532" s="103" t="s">
        <v>393</v>
      </c>
      <c r="G532" s="71"/>
      <c r="H532" s="71">
        <f>SUM(H533:H534)</f>
        <v>395.63700000000006</v>
      </c>
    </row>
    <row r="533" spans="2:8" ht="48" thickBot="1" x14ac:dyDescent="0.25">
      <c r="B533" s="33" t="s">
        <v>219</v>
      </c>
      <c r="C533" s="24" t="s">
        <v>121</v>
      </c>
      <c r="D533" s="5" t="s">
        <v>73</v>
      </c>
      <c r="E533" s="5" t="s">
        <v>115</v>
      </c>
      <c r="F533" s="151" t="s">
        <v>394</v>
      </c>
      <c r="G533" s="2">
        <v>111</v>
      </c>
      <c r="H533" s="2">
        <v>303.86900000000003</v>
      </c>
    </row>
    <row r="534" spans="2:8" ht="63.75" thickBot="1" x14ac:dyDescent="0.25">
      <c r="B534" s="33" t="s">
        <v>10</v>
      </c>
      <c r="C534" s="24" t="s">
        <v>121</v>
      </c>
      <c r="D534" s="5" t="s">
        <v>73</v>
      </c>
      <c r="E534" s="5" t="s">
        <v>115</v>
      </c>
      <c r="F534" s="151" t="s">
        <v>394</v>
      </c>
      <c r="G534" s="2">
        <v>119</v>
      </c>
      <c r="H534" s="2">
        <v>91.768000000000001</v>
      </c>
    </row>
    <row r="535" spans="2:8" ht="79.5" thickBot="1" x14ac:dyDescent="0.25">
      <c r="B535" s="66" t="s">
        <v>290</v>
      </c>
      <c r="C535" s="126" t="s">
        <v>121</v>
      </c>
      <c r="D535" s="126" t="s">
        <v>73</v>
      </c>
      <c r="E535" s="126" t="s">
        <v>115</v>
      </c>
      <c r="F535" s="80" t="s">
        <v>395</v>
      </c>
      <c r="G535" s="127"/>
      <c r="H535" s="127">
        <v>6506.6403099999998</v>
      </c>
    </row>
    <row r="536" spans="2:8" ht="32.25" thickBot="1" x14ac:dyDescent="0.25">
      <c r="B536" s="33" t="s">
        <v>13</v>
      </c>
      <c r="C536" s="24" t="s">
        <v>121</v>
      </c>
      <c r="D536" s="5" t="s">
        <v>73</v>
      </c>
      <c r="E536" s="5" t="s">
        <v>115</v>
      </c>
      <c r="F536" s="82" t="s">
        <v>395</v>
      </c>
      <c r="G536" s="2">
        <v>244</v>
      </c>
      <c r="H536" s="128">
        <v>6506.6403099999998</v>
      </c>
    </row>
    <row r="537" spans="2:8" ht="32.25" thickBot="1" x14ac:dyDescent="0.25">
      <c r="B537" s="175" t="s">
        <v>300</v>
      </c>
      <c r="C537" s="126" t="s">
        <v>121</v>
      </c>
      <c r="D537" s="64" t="s">
        <v>73</v>
      </c>
      <c r="E537" s="64" t="s">
        <v>115</v>
      </c>
      <c r="F537" s="103" t="s">
        <v>396</v>
      </c>
      <c r="G537" s="67"/>
      <c r="H537" s="168">
        <v>135833.48939</v>
      </c>
    </row>
    <row r="538" spans="2:8" ht="32.25" thickBot="1" x14ac:dyDescent="0.25">
      <c r="B538" s="33" t="s">
        <v>13</v>
      </c>
      <c r="C538" s="24" t="s">
        <v>121</v>
      </c>
      <c r="D538" s="5" t="s">
        <v>73</v>
      </c>
      <c r="E538" s="5" t="s">
        <v>115</v>
      </c>
      <c r="F538" s="82" t="s">
        <v>396</v>
      </c>
      <c r="G538" s="2">
        <v>244</v>
      </c>
      <c r="H538" s="169">
        <v>135833.48939</v>
      </c>
    </row>
    <row r="539" spans="2:8" ht="32.25" thickBot="1" x14ac:dyDescent="0.25">
      <c r="B539" s="175" t="s">
        <v>306</v>
      </c>
      <c r="C539" s="126" t="s">
        <v>121</v>
      </c>
      <c r="D539" s="64" t="s">
        <v>73</v>
      </c>
      <c r="E539" s="64" t="s">
        <v>109</v>
      </c>
      <c r="F539" s="103"/>
      <c r="G539" s="67"/>
      <c r="H539" s="127">
        <f>SUM(H540:H541)</f>
        <v>500</v>
      </c>
    </row>
    <row r="540" spans="2:8" ht="48" thickBot="1" x14ac:dyDescent="0.25">
      <c r="B540" s="43" t="s">
        <v>28</v>
      </c>
      <c r="C540" s="24" t="s">
        <v>121</v>
      </c>
      <c r="D540" s="5" t="s">
        <v>73</v>
      </c>
      <c r="E540" s="5" t="s">
        <v>109</v>
      </c>
      <c r="F540" s="32">
        <v>1940300593</v>
      </c>
      <c r="G540" s="5" t="s">
        <v>78</v>
      </c>
      <c r="H540" s="128">
        <v>384</v>
      </c>
    </row>
    <row r="541" spans="2:8" ht="63.75" thickBot="1" x14ac:dyDescent="0.25">
      <c r="B541" s="33" t="s">
        <v>10</v>
      </c>
      <c r="C541" s="24" t="s">
        <v>121</v>
      </c>
      <c r="D541" s="5" t="s">
        <v>73</v>
      </c>
      <c r="E541" s="5" t="s">
        <v>109</v>
      </c>
      <c r="F541" s="32">
        <v>1940300593</v>
      </c>
      <c r="G541" s="5" t="s">
        <v>279</v>
      </c>
      <c r="H541" s="128">
        <v>116</v>
      </c>
    </row>
    <row r="542" spans="2:8" ht="16.5" thickBot="1" x14ac:dyDescent="0.3">
      <c r="B542" s="170" t="s">
        <v>27</v>
      </c>
      <c r="C542" s="126" t="s">
        <v>121</v>
      </c>
      <c r="D542" s="64" t="s">
        <v>73</v>
      </c>
      <c r="E542" s="64" t="s">
        <v>110</v>
      </c>
      <c r="F542" s="73"/>
      <c r="G542" s="64"/>
      <c r="H542" s="127">
        <f>SUM(H544:H545)</f>
        <v>26.04</v>
      </c>
    </row>
    <row r="543" spans="2:8" ht="32.25" thickBot="1" x14ac:dyDescent="0.25">
      <c r="B543" s="171" t="s">
        <v>475</v>
      </c>
      <c r="C543" s="126" t="s">
        <v>121</v>
      </c>
      <c r="D543" s="64" t="s">
        <v>73</v>
      </c>
      <c r="E543" s="64" t="s">
        <v>110</v>
      </c>
      <c r="F543" s="73">
        <v>1940250500</v>
      </c>
      <c r="G543" s="64"/>
      <c r="H543" s="127">
        <f>SUM(H544:H545)</f>
        <v>26.04</v>
      </c>
    </row>
    <row r="544" spans="2:8" ht="48" thickBot="1" x14ac:dyDescent="0.25">
      <c r="B544" s="43" t="s">
        <v>28</v>
      </c>
      <c r="C544" s="24" t="s">
        <v>121</v>
      </c>
      <c r="D544" s="5" t="s">
        <v>73</v>
      </c>
      <c r="E544" s="5" t="s">
        <v>110</v>
      </c>
      <c r="F544" s="32">
        <v>1940250500</v>
      </c>
      <c r="G544" s="5" t="s">
        <v>78</v>
      </c>
      <c r="H544" s="128">
        <v>20</v>
      </c>
    </row>
    <row r="545" spans="2:8" ht="63.75" thickBot="1" x14ac:dyDescent="0.25">
      <c r="B545" s="33" t="s">
        <v>10</v>
      </c>
      <c r="C545" s="24" t="s">
        <v>121</v>
      </c>
      <c r="D545" s="5" t="s">
        <v>73</v>
      </c>
      <c r="E545" s="5" t="s">
        <v>110</v>
      </c>
      <c r="F545" s="32">
        <v>1940250500</v>
      </c>
      <c r="G545" s="5" t="s">
        <v>279</v>
      </c>
      <c r="H545" s="128">
        <v>6.04</v>
      </c>
    </row>
    <row r="546" spans="2:8" ht="24.75" customHeight="1" thickBot="1" x14ac:dyDescent="0.25">
      <c r="B546" s="58" t="s">
        <v>122</v>
      </c>
      <c r="C546" s="57" t="s">
        <v>123</v>
      </c>
      <c r="D546" s="57" t="s">
        <v>73</v>
      </c>
      <c r="E546" s="57"/>
      <c r="F546" s="57"/>
      <c r="G546" s="57"/>
      <c r="H546" s="141">
        <f>SUM(H547+H553+H554+H558+H561+H564+H566+H569)</f>
        <v>45934.7137</v>
      </c>
    </row>
    <row r="547" spans="2:8" ht="16.5" thickBot="1" x14ac:dyDescent="0.25">
      <c r="B547" s="27"/>
      <c r="C547" s="22" t="s">
        <v>123</v>
      </c>
      <c r="D547" s="12" t="s">
        <v>73</v>
      </c>
      <c r="E547" s="12" t="s">
        <v>115</v>
      </c>
      <c r="F547" s="46">
        <v>1940200592</v>
      </c>
      <c r="G547" s="23"/>
      <c r="H547" s="120">
        <f>SUM(H548:H552)</f>
        <v>2833.7999999999997</v>
      </c>
    </row>
    <row r="548" spans="2:8" ht="48" thickBot="1" x14ac:dyDescent="0.25">
      <c r="B548" s="4" t="s">
        <v>54</v>
      </c>
      <c r="C548" s="24" t="s">
        <v>123</v>
      </c>
      <c r="D548" s="15" t="s">
        <v>73</v>
      </c>
      <c r="E548" s="15" t="s">
        <v>115</v>
      </c>
      <c r="F548" s="32">
        <v>1940200592</v>
      </c>
      <c r="G548" s="24" t="s">
        <v>78</v>
      </c>
      <c r="H548" s="59">
        <v>1164</v>
      </c>
    </row>
    <row r="549" spans="2:8" ht="63.75" thickBot="1" x14ac:dyDescent="0.25">
      <c r="B549" s="33" t="s">
        <v>10</v>
      </c>
      <c r="C549" s="24" t="s">
        <v>123</v>
      </c>
      <c r="D549" s="15" t="s">
        <v>73</v>
      </c>
      <c r="E549" s="15" t="s">
        <v>115</v>
      </c>
      <c r="F549" s="32">
        <v>1940200592</v>
      </c>
      <c r="G549" s="24" t="s">
        <v>279</v>
      </c>
      <c r="H549" s="59">
        <v>351.5</v>
      </c>
    </row>
    <row r="550" spans="2:8" ht="32.25" thickBot="1" x14ac:dyDescent="0.25">
      <c r="B550" s="33" t="s">
        <v>13</v>
      </c>
      <c r="C550" s="24" t="s">
        <v>123</v>
      </c>
      <c r="D550" s="5" t="s">
        <v>73</v>
      </c>
      <c r="E550" s="5" t="s">
        <v>115</v>
      </c>
      <c r="F550" s="32">
        <v>1940200592</v>
      </c>
      <c r="G550" s="5" t="s">
        <v>119</v>
      </c>
      <c r="H550" s="2">
        <v>430.2</v>
      </c>
    </row>
    <row r="551" spans="2:8" ht="16.5" thickBot="1" x14ac:dyDescent="0.25">
      <c r="B551" s="33" t="s">
        <v>288</v>
      </c>
      <c r="C551" s="24" t="s">
        <v>123</v>
      </c>
      <c r="D551" s="5" t="s">
        <v>73</v>
      </c>
      <c r="E551" s="5" t="s">
        <v>115</v>
      </c>
      <c r="F551" s="32">
        <v>1940200592</v>
      </c>
      <c r="G551" s="5" t="s">
        <v>285</v>
      </c>
      <c r="H551" s="2">
        <v>836</v>
      </c>
    </row>
    <row r="552" spans="2:8" ht="16.5" thickBot="1" x14ac:dyDescent="0.25">
      <c r="B552" s="177" t="s">
        <v>46</v>
      </c>
      <c r="C552" s="24" t="s">
        <v>123</v>
      </c>
      <c r="D552" s="5" t="s">
        <v>73</v>
      </c>
      <c r="E552" s="5" t="s">
        <v>115</v>
      </c>
      <c r="F552" s="32">
        <v>1940200592</v>
      </c>
      <c r="G552" s="5" t="s">
        <v>118</v>
      </c>
      <c r="H552" s="2">
        <v>52.1</v>
      </c>
    </row>
    <row r="553" spans="2:8" ht="48" thickBot="1" x14ac:dyDescent="0.25">
      <c r="B553" s="63" t="s">
        <v>283</v>
      </c>
      <c r="C553" s="92" t="s">
        <v>123</v>
      </c>
      <c r="D553" s="72" t="s">
        <v>73</v>
      </c>
      <c r="E553" s="72" t="s">
        <v>115</v>
      </c>
      <c r="F553" s="125" t="s">
        <v>389</v>
      </c>
      <c r="G553" s="72" t="s">
        <v>284</v>
      </c>
      <c r="H553" s="71">
        <v>227.17769999999999</v>
      </c>
    </row>
    <row r="554" spans="2:8" ht="126.75" thickBot="1" x14ac:dyDescent="0.25">
      <c r="B554" s="62" t="s">
        <v>62</v>
      </c>
      <c r="C554" s="22" t="s">
        <v>123</v>
      </c>
      <c r="D554" s="6" t="s">
        <v>73</v>
      </c>
      <c r="E554" s="6" t="s">
        <v>115</v>
      </c>
      <c r="F554" s="3" t="s">
        <v>390</v>
      </c>
      <c r="G554" s="212"/>
      <c r="H554" s="1">
        <f>SUM(H555:H557)</f>
        <v>35876</v>
      </c>
    </row>
    <row r="555" spans="2:8" ht="48" thickBot="1" x14ac:dyDescent="0.25">
      <c r="B555" s="4" t="s">
        <v>54</v>
      </c>
      <c r="C555" s="24" t="s">
        <v>123</v>
      </c>
      <c r="D555" s="5" t="s">
        <v>73</v>
      </c>
      <c r="E555" s="5" t="s">
        <v>115</v>
      </c>
      <c r="F555" s="2" t="s">
        <v>390</v>
      </c>
      <c r="G555" s="2">
        <v>111</v>
      </c>
      <c r="H555" s="2">
        <v>26992</v>
      </c>
    </row>
    <row r="556" spans="2:8" ht="63.75" thickBot="1" x14ac:dyDescent="0.25">
      <c r="B556" s="33" t="s">
        <v>10</v>
      </c>
      <c r="C556" s="24" t="s">
        <v>123</v>
      </c>
      <c r="D556" s="5" t="s">
        <v>73</v>
      </c>
      <c r="E556" s="5" t="s">
        <v>115</v>
      </c>
      <c r="F556" s="2" t="s">
        <v>390</v>
      </c>
      <c r="G556" s="2">
        <v>119</v>
      </c>
      <c r="H556" s="2">
        <v>8152</v>
      </c>
    </row>
    <row r="557" spans="2:8" ht="32.25" thickBot="1" x14ac:dyDescent="0.25">
      <c r="B557" s="33" t="s">
        <v>13</v>
      </c>
      <c r="C557" s="24" t="s">
        <v>123</v>
      </c>
      <c r="D557" s="5" t="s">
        <v>73</v>
      </c>
      <c r="E557" s="5" t="s">
        <v>115</v>
      </c>
      <c r="F557" s="2" t="s">
        <v>390</v>
      </c>
      <c r="G557" s="2">
        <v>244</v>
      </c>
      <c r="H557" s="2">
        <v>732</v>
      </c>
    </row>
    <row r="558" spans="2:8" ht="79.5" thickBot="1" x14ac:dyDescent="0.25">
      <c r="B558" s="175" t="s">
        <v>289</v>
      </c>
      <c r="C558" s="92" t="s">
        <v>123</v>
      </c>
      <c r="D558" s="72" t="s">
        <v>73</v>
      </c>
      <c r="E558" s="72" t="s">
        <v>115</v>
      </c>
      <c r="F558" s="80" t="s">
        <v>392</v>
      </c>
      <c r="G558" s="71"/>
      <c r="H558" s="71">
        <f>SUM(H559:H560)</f>
        <v>3580.5</v>
      </c>
    </row>
    <row r="559" spans="2:8" ht="48" thickBot="1" x14ac:dyDescent="0.25">
      <c r="B559" s="33" t="s">
        <v>219</v>
      </c>
      <c r="C559" s="24" t="s">
        <v>123</v>
      </c>
      <c r="D559" s="5" t="s">
        <v>73</v>
      </c>
      <c r="E559" s="5" t="s">
        <v>115</v>
      </c>
      <c r="F559" s="82" t="s">
        <v>392</v>
      </c>
      <c r="G559" s="2">
        <v>111</v>
      </c>
      <c r="H559" s="2">
        <v>2750</v>
      </c>
    </row>
    <row r="560" spans="2:8" ht="63.75" thickBot="1" x14ac:dyDescent="0.25">
      <c r="B560" s="33" t="s">
        <v>10</v>
      </c>
      <c r="C560" s="24" t="s">
        <v>123</v>
      </c>
      <c r="D560" s="5" t="s">
        <v>73</v>
      </c>
      <c r="E560" s="5" t="s">
        <v>115</v>
      </c>
      <c r="F560" s="82" t="s">
        <v>392</v>
      </c>
      <c r="G560" s="2">
        <v>119</v>
      </c>
      <c r="H560" s="2">
        <v>830.5</v>
      </c>
    </row>
    <row r="561" spans="2:8" ht="48" thickBot="1" x14ac:dyDescent="0.3">
      <c r="B561" s="129" t="s">
        <v>293</v>
      </c>
      <c r="C561" s="92" t="s">
        <v>123</v>
      </c>
      <c r="D561" s="72" t="s">
        <v>73</v>
      </c>
      <c r="E561" s="72" t="s">
        <v>115</v>
      </c>
      <c r="F561" s="103" t="s">
        <v>393</v>
      </c>
      <c r="G561" s="71"/>
      <c r="H561" s="71">
        <f>SUM(H562:H563)</f>
        <v>197.81799999999998</v>
      </c>
    </row>
    <row r="562" spans="2:8" ht="48" thickBot="1" x14ac:dyDescent="0.25">
      <c r="B562" s="33" t="s">
        <v>219</v>
      </c>
      <c r="C562" s="24" t="s">
        <v>123</v>
      </c>
      <c r="D562" s="5" t="s">
        <v>73</v>
      </c>
      <c r="E562" s="5" t="s">
        <v>115</v>
      </c>
      <c r="F562" s="151" t="s">
        <v>394</v>
      </c>
      <c r="G562" s="2">
        <v>111</v>
      </c>
      <c r="H562" s="2">
        <v>151.934</v>
      </c>
    </row>
    <row r="563" spans="2:8" ht="63.75" thickBot="1" x14ac:dyDescent="0.25">
      <c r="B563" s="33" t="s">
        <v>10</v>
      </c>
      <c r="C563" s="24" t="s">
        <v>123</v>
      </c>
      <c r="D563" s="5" t="s">
        <v>73</v>
      </c>
      <c r="E563" s="5" t="s">
        <v>115</v>
      </c>
      <c r="F563" s="151" t="s">
        <v>394</v>
      </c>
      <c r="G563" s="2">
        <v>119</v>
      </c>
      <c r="H563" s="2">
        <v>45.884</v>
      </c>
    </row>
    <row r="564" spans="2:8" ht="79.5" thickBot="1" x14ac:dyDescent="0.25">
      <c r="B564" s="66" t="s">
        <v>290</v>
      </c>
      <c r="C564" s="126" t="s">
        <v>123</v>
      </c>
      <c r="D564" s="126" t="s">
        <v>73</v>
      </c>
      <c r="E564" s="126" t="s">
        <v>115</v>
      </c>
      <c r="F564" s="80" t="s">
        <v>395</v>
      </c>
      <c r="G564" s="127"/>
      <c r="H564" s="127">
        <v>2677.7779999999998</v>
      </c>
    </row>
    <row r="565" spans="2:8" ht="32.25" thickBot="1" x14ac:dyDescent="0.25">
      <c r="B565" s="33" t="s">
        <v>13</v>
      </c>
      <c r="C565" s="24" t="s">
        <v>123</v>
      </c>
      <c r="D565" s="5" t="s">
        <v>73</v>
      </c>
      <c r="E565" s="5" t="s">
        <v>115</v>
      </c>
      <c r="F565" s="82" t="s">
        <v>395</v>
      </c>
      <c r="G565" s="2">
        <v>244</v>
      </c>
      <c r="H565" s="128">
        <v>2677.7779999999998</v>
      </c>
    </row>
    <row r="566" spans="2:8" ht="32.25" thickBot="1" x14ac:dyDescent="0.25">
      <c r="B566" s="175" t="s">
        <v>306</v>
      </c>
      <c r="C566" s="126" t="s">
        <v>123</v>
      </c>
      <c r="D566" s="64" t="s">
        <v>73</v>
      </c>
      <c r="E566" s="64" t="s">
        <v>109</v>
      </c>
      <c r="F566" s="103"/>
      <c r="G566" s="67"/>
      <c r="H566" s="127">
        <f>SUM(H567:H568)</f>
        <v>515.6</v>
      </c>
    </row>
    <row r="567" spans="2:8" ht="48" thickBot="1" x14ac:dyDescent="0.25">
      <c r="B567" s="43" t="s">
        <v>28</v>
      </c>
      <c r="C567" s="24" t="s">
        <v>123</v>
      </c>
      <c r="D567" s="5" t="s">
        <v>73</v>
      </c>
      <c r="E567" s="5" t="s">
        <v>109</v>
      </c>
      <c r="F567" s="32">
        <v>1940300593</v>
      </c>
      <c r="G567" s="5" t="s">
        <v>78</v>
      </c>
      <c r="H567" s="128">
        <v>396</v>
      </c>
    </row>
    <row r="568" spans="2:8" ht="63.75" thickBot="1" x14ac:dyDescent="0.25">
      <c r="B568" s="33" t="s">
        <v>10</v>
      </c>
      <c r="C568" s="24" t="s">
        <v>123</v>
      </c>
      <c r="D568" s="5" t="s">
        <v>73</v>
      </c>
      <c r="E568" s="5" t="s">
        <v>109</v>
      </c>
      <c r="F568" s="32">
        <v>1940300593</v>
      </c>
      <c r="G568" s="5" t="s">
        <v>279</v>
      </c>
      <c r="H568" s="128">
        <v>119.6</v>
      </c>
    </row>
    <row r="569" spans="2:8" ht="16.5" thickBot="1" x14ac:dyDescent="0.3">
      <c r="B569" s="170" t="s">
        <v>27</v>
      </c>
      <c r="C569" s="126" t="s">
        <v>123</v>
      </c>
      <c r="D569" s="64" t="s">
        <v>73</v>
      </c>
      <c r="E569" s="64" t="s">
        <v>110</v>
      </c>
      <c r="F569" s="73"/>
      <c r="G569" s="64"/>
      <c r="H569" s="127">
        <f>SUM(H571:H572)</f>
        <v>26.04</v>
      </c>
    </row>
    <row r="570" spans="2:8" ht="32.25" thickBot="1" x14ac:dyDescent="0.25">
      <c r="B570" s="171" t="s">
        <v>475</v>
      </c>
      <c r="C570" s="126" t="s">
        <v>123</v>
      </c>
      <c r="D570" s="64" t="s">
        <v>73</v>
      </c>
      <c r="E570" s="64" t="s">
        <v>110</v>
      </c>
      <c r="F570" s="73">
        <v>1940250500</v>
      </c>
      <c r="G570" s="64"/>
      <c r="H570" s="127">
        <f>SUM(H571:H572)</f>
        <v>26.04</v>
      </c>
    </row>
    <row r="571" spans="2:8" ht="48" thickBot="1" x14ac:dyDescent="0.25">
      <c r="B571" s="43" t="s">
        <v>28</v>
      </c>
      <c r="C571" s="24" t="s">
        <v>123</v>
      </c>
      <c r="D571" s="5" t="s">
        <v>73</v>
      </c>
      <c r="E571" s="5" t="s">
        <v>110</v>
      </c>
      <c r="F571" s="32">
        <v>1940250500</v>
      </c>
      <c r="G571" s="5" t="s">
        <v>78</v>
      </c>
      <c r="H571" s="128">
        <v>20</v>
      </c>
    </row>
    <row r="572" spans="2:8" ht="63.75" thickBot="1" x14ac:dyDescent="0.25">
      <c r="B572" s="33" t="s">
        <v>10</v>
      </c>
      <c r="C572" s="24" t="s">
        <v>123</v>
      </c>
      <c r="D572" s="5" t="s">
        <v>73</v>
      </c>
      <c r="E572" s="5" t="s">
        <v>110</v>
      </c>
      <c r="F572" s="32">
        <v>1940250500</v>
      </c>
      <c r="G572" s="5" t="s">
        <v>279</v>
      </c>
      <c r="H572" s="128">
        <v>6.04</v>
      </c>
    </row>
    <row r="573" spans="2:8" ht="16.5" thickBot="1" x14ac:dyDescent="0.25">
      <c r="B573" s="58" t="s">
        <v>124</v>
      </c>
      <c r="C573" s="57" t="s">
        <v>125</v>
      </c>
      <c r="D573" s="57" t="s">
        <v>73</v>
      </c>
      <c r="E573" s="57"/>
      <c r="F573" s="57"/>
      <c r="G573" s="57"/>
      <c r="H573" s="124">
        <f>SUM(H587+H580+H574+H584+H589+H591)</f>
        <v>14342.203</v>
      </c>
    </row>
    <row r="574" spans="2:8" ht="16.5" thickBot="1" x14ac:dyDescent="0.25">
      <c r="B574" s="27"/>
      <c r="C574" s="22" t="s">
        <v>125</v>
      </c>
      <c r="D574" s="12" t="s">
        <v>73</v>
      </c>
      <c r="E574" s="12" t="s">
        <v>115</v>
      </c>
      <c r="F574" s="46">
        <v>1940200592</v>
      </c>
      <c r="G574" s="23"/>
      <c r="H574" s="41">
        <f>SUM(H575:H579)</f>
        <v>813.10000000000014</v>
      </c>
    </row>
    <row r="575" spans="2:8" ht="48" thickBot="1" x14ac:dyDescent="0.25">
      <c r="B575" s="4" t="s">
        <v>54</v>
      </c>
      <c r="C575" s="24" t="s">
        <v>125</v>
      </c>
      <c r="D575" s="5" t="s">
        <v>73</v>
      </c>
      <c r="E575" s="5" t="s">
        <v>115</v>
      </c>
      <c r="F575" s="32">
        <v>1940200592</v>
      </c>
      <c r="G575" s="5" t="s">
        <v>78</v>
      </c>
      <c r="H575" s="59">
        <v>348</v>
      </c>
    </row>
    <row r="576" spans="2:8" ht="63.75" thickBot="1" x14ac:dyDescent="0.25">
      <c r="B576" s="33" t="s">
        <v>10</v>
      </c>
      <c r="C576" s="24" t="s">
        <v>125</v>
      </c>
      <c r="D576" s="5" t="s">
        <v>73</v>
      </c>
      <c r="E576" s="5" t="s">
        <v>115</v>
      </c>
      <c r="F576" s="32">
        <v>1940200592</v>
      </c>
      <c r="G576" s="5" t="s">
        <v>279</v>
      </c>
      <c r="H576" s="59">
        <v>105.1</v>
      </c>
    </row>
    <row r="577" spans="2:8" ht="32.25" thickBot="1" x14ac:dyDescent="0.25">
      <c r="B577" s="33" t="s">
        <v>13</v>
      </c>
      <c r="C577" s="24" t="s">
        <v>125</v>
      </c>
      <c r="D577" s="5" t="s">
        <v>73</v>
      </c>
      <c r="E577" s="5" t="s">
        <v>115</v>
      </c>
      <c r="F577" s="32">
        <v>1940200592</v>
      </c>
      <c r="G577" s="5" t="s">
        <v>119</v>
      </c>
      <c r="H577" s="2">
        <v>159.80000000000001</v>
      </c>
    </row>
    <row r="578" spans="2:8" ht="16.5" thickBot="1" x14ac:dyDescent="0.25">
      <c r="B578" s="33" t="s">
        <v>288</v>
      </c>
      <c r="C578" s="24" t="s">
        <v>125</v>
      </c>
      <c r="D578" s="5" t="s">
        <v>73</v>
      </c>
      <c r="E578" s="5" t="s">
        <v>115</v>
      </c>
      <c r="F578" s="32">
        <v>1940200592</v>
      </c>
      <c r="G578" s="5" t="s">
        <v>285</v>
      </c>
      <c r="H578" s="2">
        <v>182</v>
      </c>
    </row>
    <row r="579" spans="2:8" ht="16.5" thickBot="1" x14ac:dyDescent="0.25">
      <c r="B579" s="177" t="s">
        <v>46</v>
      </c>
      <c r="C579" s="24" t="s">
        <v>125</v>
      </c>
      <c r="D579" s="5" t="s">
        <v>73</v>
      </c>
      <c r="E579" s="5" t="s">
        <v>115</v>
      </c>
      <c r="F579" s="32">
        <v>1940200592</v>
      </c>
      <c r="G579" s="5" t="s">
        <v>118</v>
      </c>
      <c r="H579" s="2">
        <v>18.2</v>
      </c>
    </row>
    <row r="580" spans="2:8" ht="126.75" thickBot="1" x14ac:dyDescent="0.25">
      <c r="B580" s="62" t="s">
        <v>62</v>
      </c>
      <c r="C580" s="22" t="s">
        <v>125</v>
      </c>
      <c r="D580" s="6" t="s">
        <v>73</v>
      </c>
      <c r="E580" s="6" t="s">
        <v>115</v>
      </c>
      <c r="F580" s="3" t="s">
        <v>390</v>
      </c>
      <c r="G580" s="212"/>
      <c r="H580" s="1">
        <f>SUM(H581:H583)</f>
        <v>11227</v>
      </c>
    </row>
    <row r="581" spans="2:8" ht="48" thickBot="1" x14ac:dyDescent="0.25">
      <c r="B581" s="4" t="s">
        <v>54</v>
      </c>
      <c r="C581" s="24" t="s">
        <v>125</v>
      </c>
      <c r="D581" s="5" t="s">
        <v>73</v>
      </c>
      <c r="E581" s="5" t="s">
        <v>115</v>
      </c>
      <c r="F581" s="2" t="s">
        <v>390</v>
      </c>
      <c r="G581" s="2">
        <v>111</v>
      </c>
      <c r="H581" s="2">
        <v>8550</v>
      </c>
    </row>
    <row r="582" spans="2:8" ht="63.75" thickBot="1" x14ac:dyDescent="0.25">
      <c r="B582" s="33" t="s">
        <v>10</v>
      </c>
      <c r="C582" s="24" t="s">
        <v>125</v>
      </c>
      <c r="D582" s="5" t="s">
        <v>73</v>
      </c>
      <c r="E582" s="5" t="s">
        <v>115</v>
      </c>
      <c r="F582" s="2" t="s">
        <v>390</v>
      </c>
      <c r="G582" s="2">
        <v>119</v>
      </c>
      <c r="H582" s="2">
        <v>2582</v>
      </c>
    </row>
    <row r="583" spans="2:8" ht="32.25" thickBot="1" x14ac:dyDescent="0.25">
      <c r="B583" s="33" t="s">
        <v>13</v>
      </c>
      <c r="C583" s="24" t="s">
        <v>125</v>
      </c>
      <c r="D583" s="5" t="s">
        <v>73</v>
      </c>
      <c r="E583" s="5" t="s">
        <v>115</v>
      </c>
      <c r="F583" s="2" t="s">
        <v>390</v>
      </c>
      <c r="G583" s="2">
        <v>244</v>
      </c>
      <c r="H583" s="2">
        <v>95</v>
      </c>
    </row>
    <row r="584" spans="2:8" ht="79.5" thickBot="1" x14ac:dyDescent="0.25">
      <c r="B584" s="175" t="s">
        <v>289</v>
      </c>
      <c r="C584" s="92" t="s">
        <v>125</v>
      </c>
      <c r="D584" s="72" t="s">
        <v>73</v>
      </c>
      <c r="E584" s="72" t="s">
        <v>115</v>
      </c>
      <c r="F584" s="80" t="s">
        <v>392</v>
      </c>
      <c r="G584" s="71"/>
      <c r="H584" s="71">
        <f>SUM(H585:H586)</f>
        <v>1432.2</v>
      </c>
    </row>
    <row r="585" spans="2:8" ht="48" thickBot="1" x14ac:dyDescent="0.25">
      <c r="B585" s="33" t="s">
        <v>219</v>
      </c>
      <c r="C585" s="24" t="s">
        <v>125</v>
      </c>
      <c r="D585" s="5" t="s">
        <v>73</v>
      </c>
      <c r="E585" s="5" t="s">
        <v>115</v>
      </c>
      <c r="F585" s="82" t="s">
        <v>392</v>
      </c>
      <c r="G585" s="2">
        <v>111</v>
      </c>
      <c r="H585" s="2">
        <v>1100</v>
      </c>
    </row>
    <row r="586" spans="2:8" ht="63.75" thickBot="1" x14ac:dyDescent="0.25">
      <c r="B586" s="33" t="s">
        <v>10</v>
      </c>
      <c r="C586" s="24" t="s">
        <v>125</v>
      </c>
      <c r="D586" s="5" t="s">
        <v>73</v>
      </c>
      <c r="E586" s="5" t="s">
        <v>115</v>
      </c>
      <c r="F586" s="82" t="s">
        <v>392</v>
      </c>
      <c r="G586" s="2">
        <v>119</v>
      </c>
      <c r="H586" s="2">
        <v>332.2</v>
      </c>
    </row>
    <row r="587" spans="2:8" ht="79.5" thickBot="1" x14ac:dyDescent="0.25">
      <c r="B587" s="66" t="s">
        <v>290</v>
      </c>
      <c r="C587" s="126" t="s">
        <v>125</v>
      </c>
      <c r="D587" s="126" t="s">
        <v>73</v>
      </c>
      <c r="E587" s="126" t="s">
        <v>115</v>
      </c>
      <c r="F587" s="80" t="s">
        <v>395</v>
      </c>
      <c r="G587" s="127"/>
      <c r="H587" s="127">
        <v>448.10300000000001</v>
      </c>
    </row>
    <row r="588" spans="2:8" ht="34.5" customHeight="1" thickBot="1" x14ac:dyDescent="0.25">
      <c r="B588" s="33" t="s">
        <v>13</v>
      </c>
      <c r="C588" s="24" t="s">
        <v>125</v>
      </c>
      <c r="D588" s="5" t="s">
        <v>73</v>
      </c>
      <c r="E588" s="5" t="s">
        <v>115</v>
      </c>
      <c r="F588" s="82" t="s">
        <v>395</v>
      </c>
      <c r="G588" s="2">
        <v>244</v>
      </c>
      <c r="H588" s="128">
        <v>448.10300000000001</v>
      </c>
    </row>
    <row r="589" spans="2:8" ht="32.25" hidden="1" thickBot="1" x14ac:dyDescent="0.25">
      <c r="B589" s="175" t="s">
        <v>300</v>
      </c>
      <c r="C589" s="92" t="s">
        <v>125</v>
      </c>
      <c r="D589" s="72" t="s">
        <v>73</v>
      </c>
      <c r="E589" s="72" t="s">
        <v>115</v>
      </c>
      <c r="F589" s="80" t="s">
        <v>301</v>
      </c>
      <c r="G589" s="71"/>
      <c r="H589" s="130"/>
    </row>
    <row r="590" spans="2:8" ht="32.25" hidden="1" thickBot="1" x14ac:dyDescent="0.25">
      <c r="B590" s="33" t="s">
        <v>13</v>
      </c>
      <c r="C590" s="24" t="s">
        <v>125</v>
      </c>
      <c r="D590" s="5" t="s">
        <v>73</v>
      </c>
      <c r="E590" s="5" t="s">
        <v>115</v>
      </c>
      <c r="F590" s="82" t="s">
        <v>301</v>
      </c>
      <c r="G590" s="2">
        <v>243</v>
      </c>
      <c r="H590" s="128"/>
    </row>
    <row r="591" spans="2:8" ht="32.25" thickBot="1" x14ac:dyDescent="0.25">
      <c r="B591" s="175" t="s">
        <v>306</v>
      </c>
      <c r="C591" s="126" t="s">
        <v>125</v>
      </c>
      <c r="D591" s="64" t="s">
        <v>73</v>
      </c>
      <c r="E591" s="64" t="s">
        <v>109</v>
      </c>
      <c r="F591" s="103"/>
      <c r="G591" s="67"/>
      <c r="H591" s="127">
        <f>SUM(H592:H593)</f>
        <v>421.8</v>
      </c>
    </row>
    <row r="592" spans="2:8" ht="48" thickBot="1" x14ac:dyDescent="0.25">
      <c r="B592" s="43" t="s">
        <v>28</v>
      </c>
      <c r="C592" s="24" t="s">
        <v>125</v>
      </c>
      <c r="D592" s="5" t="s">
        <v>73</v>
      </c>
      <c r="E592" s="5" t="s">
        <v>109</v>
      </c>
      <c r="F592" s="32">
        <v>1940300593</v>
      </c>
      <c r="G592" s="5" t="s">
        <v>78</v>
      </c>
      <c r="H592" s="128">
        <v>324</v>
      </c>
    </row>
    <row r="593" spans="2:8" ht="63.75" thickBot="1" x14ac:dyDescent="0.25">
      <c r="B593" s="33" t="s">
        <v>10</v>
      </c>
      <c r="C593" s="24" t="s">
        <v>125</v>
      </c>
      <c r="D593" s="5" t="s">
        <v>73</v>
      </c>
      <c r="E593" s="5" t="s">
        <v>109</v>
      </c>
      <c r="F593" s="32">
        <v>1940300593</v>
      </c>
      <c r="G593" s="5" t="s">
        <v>279</v>
      </c>
      <c r="H593" s="128">
        <v>97.8</v>
      </c>
    </row>
    <row r="594" spans="2:8" ht="32.25" thickBot="1" x14ac:dyDescent="0.25">
      <c r="B594" s="58" t="s">
        <v>126</v>
      </c>
      <c r="C594" s="57" t="s">
        <v>125</v>
      </c>
      <c r="D594" s="57" t="s">
        <v>73</v>
      </c>
      <c r="E594" s="57"/>
      <c r="F594" s="57"/>
      <c r="G594" s="57"/>
      <c r="H594" s="124">
        <f>SUM(H608+H601+H595+H605+H610)</f>
        <v>16632.389000000003</v>
      </c>
    </row>
    <row r="595" spans="2:8" ht="16.5" thickBot="1" x14ac:dyDescent="0.25">
      <c r="B595" s="27"/>
      <c r="C595" s="22" t="s">
        <v>127</v>
      </c>
      <c r="D595" s="12" t="s">
        <v>73</v>
      </c>
      <c r="E595" s="12" t="s">
        <v>115</v>
      </c>
      <c r="F595" s="46">
        <v>1940200592</v>
      </c>
      <c r="G595" s="23"/>
      <c r="H595" s="41">
        <f>SUM(H596:H600)</f>
        <v>1061.7</v>
      </c>
    </row>
    <row r="596" spans="2:8" ht="48" thickBot="1" x14ac:dyDescent="0.25">
      <c r="B596" s="4" t="s">
        <v>54</v>
      </c>
      <c r="C596" s="24" t="s">
        <v>127</v>
      </c>
      <c r="D596" s="5" t="s">
        <v>73</v>
      </c>
      <c r="E596" s="5" t="s">
        <v>115</v>
      </c>
      <c r="F596" s="32">
        <v>1940200592</v>
      </c>
      <c r="G596" s="24" t="s">
        <v>78</v>
      </c>
      <c r="H596" s="59">
        <v>348</v>
      </c>
    </row>
    <row r="597" spans="2:8" ht="63.75" thickBot="1" x14ac:dyDescent="0.25">
      <c r="B597" s="33" t="s">
        <v>10</v>
      </c>
      <c r="C597" s="24" t="s">
        <v>127</v>
      </c>
      <c r="D597" s="5" t="s">
        <v>73</v>
      </c>
      <c r="E597" s="5" t="s">
        <v>115</v>
      </c>
      <c r="F597" s="32">
        <v>1940200592</v>
      </c>
      <c r="G597" s="24" t="s">
        <v>279</v>
      </c>
      <c r="H597" s="59">
        <v>105.1</v>
      </c>
    </row>
    <row r="598" spans="2:8" ht="32.25" thickBot="1" x14ac:dyDescent="0.25">
      <c r="B598" s="33" t="s">
        <v>13</v>
      </c>
      <c r="C598" s="24" t="s">
        <v>127</v>
      </c>
      <c r="D598" s="5" t="s">
        <v>73</v>
      </c>
      <c r="E598" s="5" t="s">
        <v>115</v>
      </c>
      <c r="F598" s="32">
        <v>1940200592</v>
      </c>
      <c r="G598" s="5" t="s">
        <v>119</v>
      </c>
      <c r="H598" s="2">
        <v>230.8</v>
      </c>
    </row>
    <row r="599" spans="2:8" ht="16.5" thickBot="1" x14ac:dyDescent="0.25">
      <c r="B599" s="33" t="s">
        <v>288</v>
      </c>
      <c r="C599" s="24" t="s">
        <v>127</v>
      </c>
      <c r="D599" s="5" t="s">
        <v>73</v>
      </c>
      <c r="E599" s="5" t="s">
        <v>115</v>
      </c>
      <c r="F599" s="32">
        <v>1940200592</v>
      </c>
      <c r="G599" s="5" t="s">
        <v>285</v>
      </c>
      <c r="H599" s="2">
        <v>360</v>
      </c>
    </row>
    <row r="600" spans="2:8" ht="16.5" thickBot="1" x14ac:dyDescent="0.25">
      <c r="B600" s="177" t="s">
        <v>46</v>
      </c>
      <c r="C600" s="24" t="s">
        <v>127</v>
      </c>
      <c r="D600" s="5" t="s">
        <v>73</v>
      </c>
      <c r="E600" s="5" t="s">
        <v>115</v>
      </c>
      <c r="F600" s="32">
        <v>1940200592</v>
      </c>
      <c r="G600" s="5" t="s">
        <v>118</v>
      </c>
      <c r="H600" s="2">
        <v>17.8</v>
      </c>
    </row>
    <row r="601" spans="2:8" ht="126.75" thickBot="1" x14ac:dyDescent="0.25">
      <c r="B601" s="62" t="s">
        <v>62</v>
      </c>
      <c r="C601" s="22" t="s">
        <v>127</v>
      </c>
      <c r="D601" s="6" t="s">
        <v>73</v>
      </c>
      <c r="E601" s="6" t="s">
        <v>115</v>
      </c>
      <c r="F601" s="3" t="s">
        <v>390</v>
      </c>
      <c r="G601" s="212"/>
      <c r="H601" s="1">
        <f>SUM(H602:H604)</f>
        <v>13283</v>
      </c>
    </row>
    <row r="602" spans="2:8" ht="48" thickBot="1" x14ac:dyDescent="0.25">
      <c r="B602" s="4" t="s">
        <v>54</v>
      </c>
      <c r="C602" s="24" t="s">
        <v>127</v>
      </c>
      <c r="D602" s="5" t="s">
        <v>73</v>
      </c>
      <c r="E602" s="5" t="s">
        <v>115</v>
      </c>
      <c r="F602" s="2" t="s">
        <v>390</v>
      </c>
      <c r="G602" s="2">
        <v>111</v>
      </c>
      <c r="H602" s="2">
        <v>10122</v>
      </c>
    </row>
    <row r="603" spans="2:8" ht="63.75" thickBot="1" x14ac:dyDescent="0.25">
      <c r="B603" s="33" t="s">
        <v>10</v>
      </c>
      <c r="C603" s="24" t="s">
        <v>127</v>
      </c>
      <c r="D603" s="5" t="s">
        <v>73</v>
      </c>
      <c r="E603" s="5" t="s">
        <v>115</v>
      </c>
      <c r="F603" s="2" t="s">
        <v>390</v>
      </c>
      <c r="G603" s="2">
        <v>119</v>
      </c>
      <c r="H603" s="2">
        <v>3057</v>
      </c>
    </row>
    <row r="604" spans="2:8" ht="32.25" thickBot="1" x14ac:dyDescent="0.25">
      <c r="B604" s="33" t="s">
        <v>13</v>
      </c>
      <c r="C604" s="24" t="s">
        <v>127</v>
      </c>
      <c r="D604" s="5" t="s">
        <v>73</v>
      </c>
      <c r="E604" s="5" t="s">
        <v>115</v>
      </c>
      <c r="F604" s="2" t="s">
        <v>390</v>
      </c>
      <c r="G604" s="2">
        <v>244</v>
      </c>
      <c r="H604" s="2">
        <v>104</v>
      </c>
    </row>
    <row r="605" spans="2:8" ht="79.5" thickBot="1" x14ac:dyDescent="0.25">
      <c r="B605" s="175" t="s">
        <v>289</v>
      </c>
      <c r="C605" s="92" t="s">
        <v>127</v>
      </c>
      <c r="D605" s="72" t="s">
        <v>73</v>
      </c>
      <c r="E605" s="72" t="s">
        <v>115</v>
      </c>
      <c r="F605" s="80" t="s">
        <v>392</v>
      </c>
      <c r="G605" s="71"/>
      <c r="H605" s="71">
        <f>SUM(H606:H607)</f>
        <v>1432.2</v>
      </c>
    </row>
    <row r="606" spans="2:8" ht="48" thickBot="1" x14ac:dyDescent="0.25">
      <c r="B606" s="33" t="s">
        <v>219</v>
      </c>
      <c r="C606" s="24" t="s">
        <v>127</v>
      </c>
      <c r="D606" s="5" t="s">
        <v>73</v>
      </c>
      <c r="E606" s="5" t="s">
        <v>115</v>
      </c>
      <c r="F606" s="82" t="s">
        <v>392</v>
      </c>
      <c r="G606" s="2">
        <v>111</v>
      </c>
      <c r="H606" s="2">
        <v>1100</v>
      </c>
    </row>
    <row r="607" spans="2:8" ht="63.75" thickBot="1" x14ac:dyDescent="0.25">
      <c r="B607" s="33" t="s">
        <v>10</v>
      </c>
      <c r="C607" s="24" t="s">
        <v>127</v>
      </c>
      <c r="D607" s="5" t="s">
        <v>73</v>
      </c>
      <c r="E607" s="5" t="s">
        <v>115</v>
      </c>
      <c r="F607" s="82" t="s">
        <v>392</v>
      </c>
      <c r="G607" s="2">
        <v>119</v>
      </c>
      <c r="H607" s="2">
        <v>332.2</v>
      </c>
    </row>
    <row r="608" spans="2:8" ht="79.5" thickBot="1" x14ac:dyDescent="0.25">
      <c r="B608" s="66" t="s">
        <v>290</v>
      </c>
      <c r="C608" s="126" t="s">
        <v>127</v>
      </c>
      <c r="D608" s="126" t="s">
        <v>73</v>
      </c>
      <c r="E608" s="126" t="s">
        <v>115</v>
      </c>
      <c r="F608" s="80" t="s">
        <v>395</v>
      </c>
      <c r="G608" s="127"/>
      <c r="H608" s="127">
        <v>433.68900000000002</v>
      </c>
    </row>
    <row r="609" spans="2:8" ht="32.25" thickBot="1" x14ac:dyDescent="0.25">
      <c r="B609" s="33" t="s">
        <v>13</v>
      </c>
      <c r="C609" s="24" t="s">
        <v>127</v>
      </c>
      <c r="D609" s="5" t="s">
        <v>73</v>
      </c>
      <c r="E609" s="5" t="s">
        <v>115</v>
      </c>
      <c r="F609" s="82" t="s">
        <v>395</v>
      </c>
      <c r="G609" s="2">
        <v>244</v>
      </c>
      <c r="H609" s="128">
        <v>433.68900000000002</v>
      </c>
    </row>
    <row r="610" spans="2:8" ht="32.25" thickBot="1" x14ac:dyDescent="0.25">
      <c r="B610" s="175" t="s">
        <v>306</v>
      </c>
      <c r="C610" s="126" t="s">
        <v>127</v>
      </c>
      <c r="D610" s="64" t="s">
        <v>73</v>
      </c>
      <c r="E610" s="64" t="s">
        <v>109</v>
      </c>
      <c r="F610" s="103"/>
      <c r="G610" s="67"/>
      <c r="H610" s="127">
        <f>SUM(H611:H612)</f>
        <v>421.8</v>
      </c>
    </row>
    <row r="611" spans="2:8" ht="48" thickBot="1" x14ac:dyDescent="0.25">
      <c r="B611" s="43" t="s">
        <v>28</v>
      </c>
      <c r="C611" s="24" t="s">
        <v>127</v>
      </c>
      <c r="D611" s="5" t="s">
        <v>73</v>
      </c>
      <c r="E611" s="5" t="s">
        <v>109</v>
      </c>
      <c r="F611" s="32">
        <v>1940300593</v>
      </c>
      <c r="G611" s="5" t="s">
        <v>78</v>
      </c>
      <c r="H611" s="128">
        <v>324</v>
      </c>
    </row>
    <row r="612" spans="2:8" ht="63.75" thickBot="1" x14ac:dyDescent="0.25">
      <c r="B612" s="33" t="s">
        <v>10</v>
      </c>
      <c r="C612" s="24" t="s">
        <v>127</v>
      </c>
      <c r="D612" s="5" t="s">
        <v>73</v>
      </c>
      <c r="E612" s="5" t="s">
        <v>109</v>
      </c>
      <c r="F612" s="32">
        <v>1940300593</v>
      </c>
      <c r="G612" s="5" t="s">
        <v>279</v>
      </c>
      <c r="H612" s="128">
        <v>97.8</v>
      </c>
    </row>
    <row r="613" spans="2:8" ht="16.5" thickBot="1" x14ac:dyDescent="0.25">
      <c r="B613" s="58" t="s">
        <v>128</v>
      </c>
      <c r="C613" s="57" t="s">
        <v>129</v>
      </c>
      <c r="D613" s="57" t="s">
        <v>73</v>
      </c>
      <c r="E613" s="57"/>
      <c r="F613" s="57"/>
      <c r="G613" s="57"/>
      <c r="H613" s="124">
        <f>SUM(H627+H620+H614+H624+H629)</f>
        <v>14707.311</v>
      </c>
    </row>
    <row r="614" spans="2:8" ht="16.5" thickBot="1" x14ac:dyDescent="0.25">
      <c r="B614" s="27"/>
      <c r="C614" s="22" t="s">
        <v>129</v>
      </c>
      <c r="D614" s="12" t="s">
        <v>73</v>
      </c>
      <c r="E614" s="12" t="s">
        <v>115</v>
      </c>
      <c r="F614" s="46">
        <v>1940200592</v>
      </c>
      <c r="G614" s="23"/>
      <c r="H614" s="41">
        <f>SUM(H615:H619)</f>
        <v>922.3</v>
      </c>
    </row>
    <row r="615" spans="2:8" ht="48" thickBot="1" x14ac:dyDescent="0.25">
      <c r="B615" s="4" t="s">
        <v>54</v>
      </c>
      <c r="C615" s="24" t="s">
        <v>129</v>
      </c>
      <c r="D615" s="5" t="s">
        <v>73</v>
      </c>
      <c r="E615" s="5" t="s">
        <v>115</v>
      </c>
      <c r="F615" s="32">
        <v>1940200592</v>
      </c>
      <c r="G615" s="24" t="s">
        <v>78</v>
      </c>
      <c r="H615" s="59">
        <v>348</v>
      </c>
    </row>
    <row r="616" spans="2:8" ht="63.75" thickBot="1" x14ac:dyDescent="0.25">
      <c r="B616" s="33" t="s">
        <v>10</v>
      </c>
      <c r="C616" s="24" t="s">
        <v>129</v>
      </c>
      <c r="D616" s="5" t="s">
        <v>73</v>
      </c>
      <c r="E616" s="5" t="s">
        <v>115</v>
      </c>
      <c r="F616" s="32">
        <v>1940200592</v>
      </c>
      <c r="G616" s="5" t="s">
        <v>279</v>
      </c>
      <c r="H616" s="59">
        <v>105.1</v>
      </c>
    </row>
    <row r="617" spans="2:8" ht="32.25" thickBot="1" x14ac:dyDescent="0.25">
      <c r="B617" s="33" t="s">
        <v>13</v>
      </c>
      <c r="C617" s="24" t="s">
        <v>129</v>
      </c>
      <c r="D617" s="5" t="s">
        <v>73</v>
      </c>
      <c r="E617" s="5" t="s">
        <v>115</v>
      </c>
      <c r="F617" s="32">
        <v>1940200592</v>
      </c>
      <c r="G617" s="5" t="s">
        <v>119</v>
      </c>
      <c r="H617" s="2">
        <v>200.2</v>
      </c>
    </row>
    <row r="618" spans="2:8" ht="16.5" thickBot="1" x14ac:dyDescent="0.25">
      <c r="B618" s="33" t="s">
        <v>288</v>
      </c>
      <c r="C618" s="24" t="s">
        <v>129</v>
      </c>
      <c r="D618" s="5" t="s">
        <v>73</v>
      </c>
      <c r="E618" s="5" t="s">
        <v>115</v>
      </c>
      <c r="F618" s="32">
        <v>1940200592</v>
      </c>
      <c r="G618" s="5" t="s">
        <v>285</v>
      </c>
      <c r="H618" s="2">
        <v>255</v>
      </c>
    </row>
    <row r="619" spans="2:8" ht="16.5" thickBot="1" x14ac:dyDescent="0.25">
      <c r="B619" s="177" t="s">
        <v>46</v>
      </c>
      <c r="C619" s="24" t="s">
        <v>129</v>
      </c>
      <c r="D619" s="5" t="s">
        <v>73</v>
      </c>
      <c r="E619" s="5" t="s">
        <v>115</v>
      </c>
      <c r="F619" s="32">
        <v>1940200592</v>
      </c>
      <c r="G619" s="5" t="s">
        <v>118</v>
      </c>
      <c r="H619" s="2">
        <v>14</v>
      </c>
    </row>
    <row r="620" spans="2:8" ht="126.75" thickBot="1" x14ac:dyDescent="0.25">
      <c r="B620" s="62" t="s">
        <v>62</v>
      </c>
      <c r="C620" s="22" t="s">
        <v>129</v>
      </c>
      <c r="D620" s="6" t="s">
        <v>73</v>
      </c>
      <c r="E620" s="6" t="s">
        <v>115</v>
      </c>
      <c r="F620" s="3" t="s">
        <v>390</v>
      </c>
      <c r="G620" s="212"/>
      <c r="H620" s="1">
        <f>SUM(H621:H623)</f>
        <v>11797</v>
      </c>
    </row>
    <row r="621" spans="2:8" ht="48" thickBot="1" x14ac:dyDescent="0.25">
      <c r="B621" s="4" t="s">
        <v>54</v>
      </c>
      <c r="C621" s="24" t="s">
        <v>129</v>
      </c>
      <c r="D621" s="5" t="s">
        <v>73</v>
      </c>
      <c r="E621" s="5" t="s">
        <v>115</v>
      </c>
      <c r="F621" s="2" t="s">
        <v>390</v>
      </c>
      <c r="G621" s="2">
        <v>111</v>
      </c>
      <c r="H621" s="2">
        <v>8974</v>
      </c>
    </row>
    <row r="622" spans="2:8" ht="63.75" thickBot="1" x14ac:dyDescent="0.25">
      <c r="B622" s="33" t="s">
        <v>10</v>
      </c>
      <c r="C622" s="24" t="s">
        <v>129</v>
      </c>
      <c r="D622" s="5" t="s">
        <v>73</v>
      </c>
      <c r="E622" s="5" t="s">
        <v>115</v>
      </c>
      <c r="F622" s="2" t="s">
        <v>390</v>
      </c>
      <c r="G622" s="2">
        <v>119</v>
      </c>
      <c r="H622" s="2">
        <v>2710</v>
      </c>
    </row>
    <row r="623" spans="2:8" ht="32.25" thickBot="1" x14ac:dyDescent="0.25">
      <c r="B623" s="33" t="s">
        <v>13</v>
      </c>
      <c r="C623" s="24" t="s">
        <v>129</v>
      </c>
      <c r="D623" s="5" t="s">
        <v>73</v>
      </c>
      <c r="E623" s="5" t="s">
        <v>115</v>
      </c>
      <c r="F623" s="2" t="s">
        <v>390</v>
      </c>
      <c r="G623" s="2">
        <v>244</v>
      </c>
      <c r="H623" s="2">
        <v>113</v>
      </c>
    </row>
    <row r="624" spans="2:8" ht="79.5" thickBot="1" x14ac:dyDescent="0.25">
      <c r="B624" s="175" t="s">
        <v>289</v>
      </c>
      <c r="C624" s="92" t="s">
        <v>129</v>
      </c>
      <c r="D624" s="72" t="s">
        <v>73</v>
      </c>
      <c r="E624" s="72" t="s">
        <v>115</v>
      </c>
      <c r="F624" s="80" t="s">
        <v>392</v>
      </c>
      <c r="G624" s="71"/>
      <c r="H624" s="71">
        <f>SUM(H625:H626)</f>
        <v>1432.2</v>
      </c>
    </row>
    <row r="625" spans="2:8" ht="48" thickBot="1" x14ac:dyDescent="0.25">
      <c r="B625" s="33" t="s">
        <v>219</v>
      </c>
      <c r="C625" s="24" t="s">
        <v>129</v>
      </c>
      <c r="D625" s="5" t="s">
        <v>73</v>
      </c>
      <c r="E625" s="5" t="s">
        <v>115</v>
      </c>
      <c r="F625" s="82" t="s">
        <v>392</v>
      </c>
      <c r="G625" s="2">
        <v>111</v>
      </c>
      <c r="H625" s="2">
        <v>1100</v>
      </c>
    </row>
    <row r="626" spans="2:8" ht="63.75" thickBot="1" x14ac:dyDescent="0.25">
      <c r="B626" s="33" t="s">
        <v>10</v>
      </c>
      <c r="C626" s="24" t="s">
        <v>129</v>
      </c>
      <c r="D626" s="5" t="s">
        <v>73</v>
      </c>
      <c r="E626" s="5" t="s">
        <v>115</v>
      </c>
      <c r="F626" s="82" t="s">
        <v>392</v>
      </c>
      <c r="G626" s="2">
        <v>119</v>
      </c>
      <c r="H626" s="2">
        <v>332.2</v>
      </c>
    </row>
    <row r="627" spans="2:8" ht="79.5" thickBot="1" x14ac:dyDescent="0.25">
      <c r="B627" s="66" t="s">
        <v>290</v>
      </c>
      <c r="C627" s="126" t="s">
        <v>129</v>
      </c>
      <c r="D627" s="126" t="s">
        <v>73</v>
      </c>
      <c r="E627" s="126" t="s">
        <v>115</v>
      </c>
      <c r="F627" s="80" t="s">
        <v>395</v>
      </c>
      <c r="G627" s="127"/>
      <c r="H627" s="127">
        <v>321.411</v>
      </c>
    </row>
    <row r="628" spans="2:8" ht="32.25" thickBot="1" x14ac:dyDescent="0.25">
      <c r="B628" s="33" t="s">
        <v>13</v>
      </c>
      <c r="C628" s="24" t="s">
        <v>129</v>
      </c>
      <c r="D628" s="5" t="s">
        <v>73</v>
      </c>
      <c r="E628" s="5" t="s">
        <v>115</v>
      </c>
      <c r="F628" s="82" t="s">
        <v>395</v>
      </c>
      <c r="G628" s="2">
        <v>244</v>
      </c>
      <c r="H628" s="128">
        <v>321.411</v>
      </c>
    </row>
    <row r="629" spans="2:8" ht="32.25" thickBot="1" x14ac:dyDescent="0.25">
      <c r="B629" s="175" t="s">
        <v>306</v>
      </c>
      <c r="C629" s="126" t="s">
        <v>129</v>
      </c>
      <c r="D629" s="64" t="s">
        <v>73</v>
      </c>
      <c r="E629" s="64" t="s">
        <v>109</v>
      </c>
      <c r="F629" s="103"/>
      <c r="G629" s="67"/>
      <c r="H629" s="127">
        <f>SUM(H630:H631)</f>
        <v>234.4</v>
      </c>
    </row>
    <row r="630" spans="2:8" ht="48" thickBot="1" x14ac:dyDescent="0.25">
      <c r="B630" s="43" t="s">
        <v>28</v>
      </c>
      <c r="C630" s="24" t="s">
        <v>129</v>
      </c>
      <c r="D630" s="5" t="s">
        <v>73</v>
      </c>
      <c r="E630" s="5" t="s">
        <v>109</v>
      </c>
      <c r="F630" s="32">
        <v>1940300593</v>
      </c>
      <c r="G630" s="5" t="s">
        <v>78</v>
      </c>
      <c r="H630" s="128">
        <v>180</v>
      </c>
    </row>
    <row r="631" spans="2:8" ht="63.75" thickBot="1" x14ac:dyDescent="0.25">
      <c r="B631" s="33" t="s">
        <v>10</v>
      </c>
      <c r="C631" s="24" t="s">
        <v>129</v>
      </c>
      <c r="D631" s="5" t="s">
        <v>73</v>
      </c>
      <c r="E631" s="5" t="s">
        <v>109</v>
      </c>
      <c r="F631" s="32">
        <v>1940300593</v>
      </c>
      <c r="G631" s="5" t="s">
        <v>279</v>
      </c>
      <c r="H631" s="128">
        <v>54.4</v>
      </c>
    </row>
    <row r="632" spans="2:8" ht="16.5" thickBot="1" x14ac:dyDescent="0.25">
      <c r="B632" s="58" t="s">
        <v>130</v>
      </c>
      <c r="C632" s="57" t="s">
        <v>131</v>
      </c>
      <c r="D632" s="57" t="s">
        <v>73</v>
      </c>
      <c r="E632" s="57"/>
      <c r="F632" s="57"/>
      <c r="G632" s="57"/>
      <c r="H632" s="124">
        <f>SUM(H643+H639+H633+H646+H648+H650)</f>
        <v>14570.156999999999</v>
      </c>
    </row>
    <row r="633" spans="2:8" ht="16.5" thickBot="1" x14ac:dyDescent="0.25">
      <c r="B633" s="27"/>
      <c r="C633" s="22" t="s">
        <v>131</v>
      </c>
      <c r="D633" s="12" t="s">
        <v>73</v>
      </c>
      <c r="E633" s="12" t="s">
        <v>115</v>
      </c>
      <c r="F633" s="46">
        <v>1940200592</v>
      </c>
      <c r="G633" s="23"/>
      <c r="H633" s="41">
        <f>SUM(H634:H638)</f>
        <v>1048</v>
      </c>
    </row>
    <row r="634" spans="2:8" ht="48" thickBot="1" x14ac:dyDescent="0.25">
      <c r="B634" s="4" t="s">
        <v>54</v>
      </c>
      <c r="C634" s="24" t="s">
        <v>131</v>
      </c>
      <c r="D634" s="5" t="s">
        <v>73</v>
      </c>
      <c r="E634" s="5" t="s">
        <v>115</v>
      </c>
      <c r="F634" s="32">
        <v>1940200592</v>
      </c>
      <c r="G634" s="24" t="s">
        <v>78</v>
      </c>
      <c r="H634" s="59">
        <v>348</v>
      </c>
    </row>
    <row r="635" spans="2:8" ht="63.75" thickBot="1" x14ac:dyDescent="0.25">
      <c r="B635" s="33" t="s">
        <v>10</v>
      </c>
      <c r="C635" s="24" t="s">
        <v>131</v>
      </c>
      <c r="D635" s="5" t="s">
        <v>73</v>
      </c>
      <c r="E635" s="5" t="s">
        <v>115</v>
      </c>
      <c r="F635" s="32">
        <v>1940200592</v>
      </c>
      <c r="G635" s="24" t="s">
        <v>279</v>
      </c>
      <c r="H635" s="59">
        <v>105.1</v>
      </c>
    </row>
    <row r="636" spans="2:8" ht="32.25" thickBot="1" x14ac:dyDescent="0.25">
      <c r="B636" s="33" t="s">
        <v>13</v>
      </c>
      <c r="C636" s="24" t="s">
        <v>131</v>
      </c>
      <c r="D636" s="5" t="s">
        <v>73</v>
      </c>
      <c r="E636" s="5" t="s">
        <v>115</v>
      </c>
      <c r="F636" s="32">
        <v>1940200592</v>
      </c>
      <c r="G636" s="5" t="s">
        <v>119</v>
      </c>
      <c r="H636" s="2">
        <v>255.5</v>
      </c>
    </row>
    <row r="637" spans="2:8" ht="16.5" thickBot="1" x14ac:dyDescent="0.25">
      <c r="B637" s="33" t="s">
        <v>288</v>
      </c>
      <c r="C637" s="24" t="s">
        <v>131</v>
      </c>
      <c r="D637" s="5" t="s">
        <v>73</v>
      </c>
      <c r="E637" s="5" t="s">
        <v>115</v>
      </c>
      <c r="F637" s="32">
        <v>1940200592</v>
      </c>
      <c r="G637" s="5" t="s">
        <v>285</v>
      </c>
      <c r="H637" s="2">
        <v>318</v>
      </c>
    </row>
    <row r="638" spans="2:8" ht="16.5" thickBot="1" x14ac:dyDescent="0.25">
      <c r="B638" s="177" t="s">
        <v>46</v>
      </c>
      <c r="C638" s="24" t="s">
        <v>131</v>
      </c>
      <c r="D638" s="5" t="s">
        <v>73</v>
      </c>
      <c r="E638" s="5" t="s">
        <v>115</v>
      </c>
      <c r="F638" s="32">
        <v>1940200592</v>
      </c>
      <c r="G638" s="5" t="s">
        <v>118</v>
      </c>
      <c r="H638" s="2">
        <v>21.4</v>
      </c>
    </row>
    <row r="639" spans="2:8" ht="126.75" thickBot="1" x14ac:dyDescent="0.25">
      <c r="B639" s="62" t="s">
        <v>62</v>
      </c>
      <c r="C639" s="22" t="s">
        <v>131</v>
      </c>
      <c r="D639" s="6" t="s">
        <v>73</v>
      </c>
      <c r="E639" s="6" t="s">
        <v>115</v>
      </c>
      <c r="F639" s="3" t="s">
        <v>390</v>
      </c>
      <c r="G639" s="212"/>
      <c r="H639" s="1">
        <f>SUM(H640:H642)</f>
        <v>11733</v>
      </c>
    </row>
    <row r="640" spans="2:8" ht="48" thickBot="1" x14ac:dyDescent="0.25">
      <c r="B640" s="4" t="s">
        <v>54</v>
      </c>
      <c r="C640" s="24" t="s">
        <v>131</v>
      </c>
      <c r="D640" s="5" t="s">
        <v>73</v>
      </c>
      <c r="E640" s="5" t="s">
        <v>115</v>
      </c>
      <c r="F640" s="2" t="s">
        <v>390</v>
      </c>
      <c r="G640" s="2">
        <v>111</v>
      </c>
      <c r="H640" s="2">
        <v>8962</v>
      </c>
    </row>
    <row r="641" spans="2:8" ht="63.75" thickBot="1" x14ac:dyDescent="0.25">
      <c r="B641" s="33" t="s">
        <v>10</v>
      </c>
      <c r="C641" s="24" t="s">
        <v>131</v>
      </c>
      <c r="D641" s="5" t="s">
        <v>73</v>
      </c>
      <c r="E641" s="5" t="s">
        <v>115</v>
      </c>
      <c r="F641" s="2" t="s">
        <v>390</v>
      </c>
      <c r="G641" s="2">
        <v>119</v>
      </c>
      <c r="H641" s="2">
        <v>2707</v>
      </c>
    </row>
    <row r="642" spans="2:8" ht="32.25" thickBot="1" x14ac:dyDescent="0.25">
      <c r="B642" s="33" t="s">
        <v>13</v>
      </c>
      <c r="C642" s="24" t="s">
        <v>131</v>
      </c>
      <c r="D642" s="5" t="s">
        <v>73</v>
      </c>
      <c r="E642" s="5" t="s">
        <v>115</v>
      </c>
      <c r="F642" s="2" t="s">
        <v>390</v>
      </c>
      <c r="G642" s="2">
        <v>244</v>
      </c>
      <c r="H642" s="2">
        <v>64</v>
      </c>
    </row>
    <row r="643" spans="2:8" ht="79.5" thickBot="1" x14ac:dyDescent="0.25">
      <c r="B643" s="175" t="s">
        <v>289</v>
      </c>
      <c r="C643" s="92" t="s">
        <v>131</v>
      </c>
      <c r="D643" s="72" t="s">
        <v>73</v>
      </c>
      <c r="E643" s="72" t="s">
        <v>115</v>
      </c>
      <c r="F643" s="80" t="s">
        <v>392</v>
      </c>
      <c r="G643" s="71"/>
      <c r="H643" s="71">
        <f>SUM(H644:H645)</f>
        <v>1288.98</v>
      </c>
    </row>
    <row r="644" spans="2:8" ht="48" thickBot="1" x14ac:dyDescent="0.25">
      <c r="B644" s="33" t="s">
        <v>219</v>
      </c>
      <c r="C644" s="24" t="s">
        <v>131</v>
      </c>
      <c r="D644" s="5" t="s">
        <v>73</v>
      </c>
      <c r="E644" s="5" t="s">
        <v>115</v>
      </c>
      <c r="F644" s="82" t="s">
        <v>392</v>
      </c>
      <c r="G644" s="2">
        <v>111</v>
      </c>
      <c r="H644" s="2">
        <v>990</v>
      </c>
    </row>
    <row r="645" spans="2:8" ht="63.75" thickBot="1" x14ac:dyDescent="0.25">
      <c r="B645" s="33" t="s">
        <v>10</v>
      </c>
      <c r="C645" s="24" t="s">
        <v>131</v>
      </c>
      <c r="D645" s="5" t="s">
        <v>73</v>
      </c>
      <c r="E645" s="5" t="s">
        <v>115</v>
      </c>
      <c r="F645" s="82" t="s">
        <v>392</v>
      </c>
      <c r="G645" s="2">
        <v>119</v>
      </c>
      <c r="H645" s="2">
        <v>298.98</v>
      </c>
    </row>
    <row r="646" spans="2:8" ht="79.5" thickBot="1" x14ac:dyDescent="0.25">
      <c r="B646" s="66" t="s">
        <v>290</v>
      </c>
      <c r="C646" s="126" t="s">
        <v>131</v>
      </c>
      <c r="D646" s="126" t="s">
        <v>73</v>
      </c>
      <c r="E646" s="126" t="s">
        <v>115</v>
      </c>
      <c r="F646" s="80" t="s">
        <v>395</v>
      </c>
      <c r="G646" s="127"/>
      <c r="H646" s="127">
        <v>265.77699999999999</v>
      </c>
    </row>
    <row r="647" spans="2:8" ht="38.25" customHeight="1" thickBot="1" x14ac:dyDescent="0.25">
      <c r="B647" s="33" t="s">
        <v>13</v>
      </c>
      <c r="C647" s="24" t="s">
        <v>131</v>
      </c>
      <c r="D647" s="5" t="s">
        <v>73</v>
      </c>
      <c r="E647" s="5" t="s">
        <v>115</v>
      </c>
      <c r="F647" s="82" t="s">
        <v>395</v>
      </c>
      <c r="G647" s="2">
        <v>244</v>
      </c>
      <c r="H647" s="128">
        <v>265.77699999999999</v>
      </c>
    </row>
    <row r="648" spans="2:8" ht="32.25" hidden="1" thickBot="1" x14ac:dyDescent="0.25">
      <c r="B648" s="175" t="s">
        <v>300</v>
      </c>
      <c r="C648" s="92" t="s">
        <v>131</v>
      </c>
      <c r="D648" s="72" t="s">
        <v>73</v>
      </c>
      <c r="E648" s="72" t="s">
        <v>115</v>
      </c>
      <c r="F648" s="80" t="s">
        <v>301</v>
      </c>
      <c r="G648" s="71"/>
      <c r="H648" s="130"/>
    </row>
    <row r="649" spans="2:8" ht="32.25" hidden="1" thickBot="1" x14ac:dyDescent="0.25">
      <c r="B649" s="33" t="s">
        <v>13</v>
      </c>
      <c r="C649" s="24" t="s">
        <v>131</v>
      </c>
      <c r="D649" s="5" t="s">
        <v>73</v>
      </c>
      <c r="E649" s="5" t="s">
        <v>115</v>
      </c>
      <c r="F649" s="82" t="s">
        <v>301</v>
      </c>
      <c r="G649" s="2">
        <v>243</v>
      </c>
      <c r="H649" s="128"/>
    </row>
    <row r="650" spans="2:8" ht="32.25" thickBot="1" x14ac:dyDescent="0.25">
      <c r="B650" s="175" t="s">
        <v>306</v>
      </c>
      <c r="C650" s="126" t="s">
        <v>131</v>
      </c>
      <c r="D650" s="64" t="s">
        <v>73</v>
      </c>
      <c r="E650" s="64" t="s">
        <v>109</v>
      </c>
      <c r="F650" s="103"/>
      <c r="G650" s="67"/>
      <c r="H650" s="127">
        <f>SUM(H651:H652)</f>
        <v>234.4</v>
      </c>
    </row>
    <row r="651" spans="2:8" ht="48" thickBot="1" x14ac:dyDescent="0.25">
      <c r="B651" s="43" t="s">
        <v>28</v>
      </c>
      <c r="C651" s="24" t="s">
        <v>131</v>
      </c>
      <c r="D651" s="5" t="s">
        <v>73</v>
      </c>
      <c r="E651" s="5" t="s">
        <v>109</v>
      </c>
      <c r="F651" s="32">
        <v>1940300593</v>
      </c>
      <c r="G651" s="5" t="s">
        <v>78</v>
      </c>
      <c r="H651" s="128">
        <v>180</v>
      </c>
    </row>
    <row r="652" spans="2:8" ht="63.75" thickBot="1" x14ac:dyDescent="0.25">
      <c r="B652" s="33" t="s">
        <v>10</v>
      </c>
      <c r="C652" s="24" t="s">
        <v>131</v>
      </c>
      <c r="D652" s="5" t="s">
        <v>73</v>
      </c>
      <c r="E652" s="5" t="s">
        <v>109</v>
      </c>
      <c r="F652" s="32">
        <v>1940300593</v>
      </c>
      <c r="G652" s="5" t="s">
        <v>279</v>
      </c>
      <c r="H652" s="128">
        <v>54.4</v>
      </c>
    </row>
    <row r="653" spans="2:8" ht="33.75" customHeight="1" thickBot="1" x14ac:dyDescent="0.25">
      <c r="B653" s="58" t="s">
        <v>132</v>
      </c>
      <c r="C653" s="57" t="s">
        <v>133</v>
      </c>
      <c r="D653" s="57" t="s">
        <v>73</v>
      </c>
      <c r="E653" s="57"/>
      <c r="F653" s="57"/>
      <c r="G653" s="57"/>
      <c r="H653" s="124">
        <f>SUM(H654+H659+H660+H664+H667+H669)</f>
        <v>14307.806999999999</v>
      </c>
    </row>
    <row r="654" spans="2:8" ht="16.5" thickBot="1" x14ac:dyDescent="0.25">
      <c r="B654" s="27"/>
      <c r="C654" s="22" t="s">
        <v>133</v>
      </c>
      <c r="D654" s="12" t="s">
        <v>73</v>
      </c>
      <c r="E654" s="12" t="s">
        <v>115</v>
      </c>
      <c r="F654" s="46">
        <v>1940200592</v>
      </c>
      <c r="G654" s="23"/>
      <c r="H654" s="91">
        <f>SUM(H655:H658)</f>
        <v>827.3</v>
      </c>
    </row>
    <row r="655" spans="2:8" ht="48" thickBot="1" x14ac:dyDescent="0.25">
      <c r="B655" s="4" t="s">
        <v>54</v>
      </c>
      <c r="C655" s="24" t="s">
        <v>133</v>
      </c>
      <c r="D655" s="5" t="s">
        <v>73</v>
      </c>
      <c r="E655" s="5" t="s">
        <v>115</v>
      </c>
      <c r="F655" s="32">
        <v>1940200592</v>
      </c>
      <c r="G655" s="24" t="s">
        <v>78</v>
      </c>
      <c r="H655" s="59">
        <v>348</v>
      </c>
    </row>
    <row r="656" spans="2:8" ht="63.75" thickBot="1" x14ac:dyDescent="0.25">
      <c r="B656" s="33" t="s">
        <v>10</v>
      </c>
      <c r="C656" s="24" t="s">
        <v>133</v>
      </c>
      <c r="D656" s="5" t="s">
        <v>73</v>
      </c>
      <c r="E656" s="5" t="s">
        <v>115</v>
      </c>
      <c r="F656" s="32">
        <v>1940200592</v>
      </c>
      <c r="G656" s="24" t="s">
        <v>279</v>
      </c>
      <c r="H656" s="59">
        <v>105.1</v>
      </c>
    </row>
    <row r="657" spans="2:8" ht="32.25" thickBot="1" x14ac:dyDescent="0.25">
      <c r="B657" s="33" t="s">
        <v>13</v>
      </c>
      <c r="C657" s="24" t="s">
        <v>133</v>
      </c>
      <c r="D657" s="5" t="s">
        <v>73</v>
      </c>
      <c r="E657" s="5" t="s">
        <v>115</v>
      </c>
      <c r="F657" s="32">
        <v>1940200592</v>
      </c>
      <c r="G657" s="5" t="s">
        <v>119</v>
      </c>
      <c r="H657" s="2">
        <v>164.2</v>
      </c>
    </row>
    <row r="658" spans="2:8" ht="16.5" thickBot="1" x14ac:dyDescent="0.25">
      <c r="B658" s="33" t="s">
        <v>288</v>
      </c>
      <c r="C658" s="24" t="s">
        <v>133</v>
      </c>
      <c r="D658" s="5" t="s">
        <v>73</v>
      </c>
      <c r="E658" s="5" t="s">
        <v>115</v>
      </c>
      <c r="F658" s="32">
        <v>1940200592</v>
      </c>
      <c r="G658" s="5" t="s">
        <v>285</v>
      </c>
      <c r="H658" s="2">
        <v>210</v>
      </c>
    </row>
    <row r="659" spans="2:8" ht="48" thickBot="1" x14ac:dyDescent="0.25">
      <c r="B659" s="63" t="s">
        <v>283</v>
      </c>
      <c r="C659" s="92" t="s">
        <v>133</v>
      </c>
      <c r="D659" s="72" t="s">
        <v>73</v>
      </c>
      <c r="E659" s="72" t="s">
        <v>115</v>
      </c>
      <c r="F659" s="125" t="s">
        <v>389</v>
      </c>
      <c r="G659" s="72" t="s">
        <v>284</v>
      </c>
      <c r="H659" s="71">
        <v>25.353000000000002</v>
      </c>
    </row>
    <row r="660" spans="2:8" ht="126.75" thickBot="1" x14ac:dyDescent="0.25">
      <c r="B660" s="62" t="s">
        <v>62</v>
      </c>
      <c r="C660" s="22" t="s">
        <v>133</v>
      </c>
      <c r="D660" s="6" t="s">
        <v>73</v>
      </c>
      <c r="E660" s="6" t="s">
        <v>115</v>
      </c>
      <c r="F660" s="3" t="s">
        <v>390</v>
      </c>
      <c r="G660" s="212"/>
      <c r="H660" s="1">
        <f>SUM(H661:H663)</f>
        <v>11750</v>
      </c>
    </row>
    <row r="661" spans="2:8" ht="48" thickBot="1" x14ac:dyDescent="0.25">
      <c r="B661" s="4" t="s">
        <v>54</v>
      </c>
      <c r="C661" s="24" t="s">
        <v>133</v>
      </c>
      <c r="D661" s="5" t="s">
        <v>73</v>
      </c>
      <c r="E661" s="5" t="s">
        <v>115</v>
      </c>
      <c r="F661" s="2" t="s">
        <v>390</v>
      </c>
      <c r="G661" s="2">
        <v>111</v>
      </c>
      <c r="H661" s="2">
        <v>8972</v>
      </c>
    </row>
    <row r="662" spans="2:8" ht="63.75" thickBot="1" x14ac:dyDescent="0.25">
      <c r="B662" s="33" t="s">
        <v>10</v>
      </c>
      <c r="C662" s="24" t="s">
        <v>133</v>
      </c>
      <c r="D662" s="5" t="s">
        <v>73</v>
      </c>
      <c r="E662" s="5" t="s">
        <v>115</v>
      </c>
      <c r="F662" s="2" t="s">
        <v>390</v>
      </c>
      <c r="G662" s="2">
        <v>119</v>
      </c>
      <c r="H662" s="2">
        <v>2710</v>
      </c>
    </row>
    <row r="663" spans="2:8" ht="32.25" thickBot="1" x14ac:dyDescent="0.25">
      <c r="B663" s="33" t="s">
        <v>13</v>
      </c>
      <c r="C663" s="24" t="s">
        <v>133</v>
      </c>
      <c r="D663" s="5" t="s">
        <v>73</v>
      </c>
      <c r="E663" s="5" t="s">
        <v>115</v>
      </c>
      <c r="F663" s="2" t="s">
        <v>390</v>
      </c>
      <c r="G663" s="2">
        <v>244</v>
      </c>
      <c r="H663" s="2">
        <v>68</v>
      </c>
    </row>
    <row r="664" spans="2:8" ht="79.5" thickBot="1" x14ac:dyDescent="0.25">
      <c r="B664" s="175" t="s">
        <v>289</v>
      </c>
      <c r="C664" s="92" t="s">
        <v>133</v>
      </c>
      <c r="D664" s="72" t="s">
        <v>73</v>
      </c>
      <c r="E664" s="72" t="s">
        <v>115</v>
      </c>
      <c r="F664" s="80" t="s">
        <v>392</v>
      </c>
      <c r="G664" s="71"/>
      <c r="H664" s="71">
        <f>SUM(H665:H666)</f>
        <v>1145.76</v>
      </c>
    </row>
    <row r="665" spans="2:8" ht="48" thickBot="1" x14ac:dyDescent="0.25">
      <c r="B665" s="33" t="s">
        <v>219</v>
      </c>
      <c r="C665" s="24" t="s">
        <v>133</v>
      </c>
      <c r="D665" s="5" t="s">
        <v>73</v>
      </c>
      <c r="E665" s="5" t="s">
        <v>115</v>
      </c>
      <c r="F665" s="82" t="s">
        <v>392</v>
      </c>
      <c r="G665" s="2">
        <v>111</v>
      </c>
      <c r="H665" s="2">
        <v>880</v>
      </c>
    </row>
    <row r="666" spans="2:8" ht="63.75" thickBot="1" x14ac:dyDescent="0.25">
      <c r="B666" s="33" t="s">
        <v>10</v>
      </c>
      <c r="C666" s="24" t="s">
        <v>133</v>
      </c>
      <c r="D666" s="5" t="s">
        <v>73</v>
      </c>
      <c r="E666" s="5" t="s">
        <v>115</v>
      </c>
      <c r="F666" s="82" t="s">
        <v>392</v>
      </c>
      <c r="G666" s="2">
        <v>119</v>
      </c>
      <c r="H666" s="2">
        <v>265.76</v>
      </c>
    </row>
    <row r="667" spans="2:8" ht="79.5" thickBot="1" x14ac:dyDescent="0.25">
      <c r="B667" s="66" t="s">
        <v>290</v>
      </c>
      <c r="C667" s="126" t="s">
        <v>133</v>
      </c>
      <c r="D667" s="126" t="s">
        <v>73</v>
      </c>
      <c r="E667" s="126" t="s">
        <v>115</v>
      </c>
      <c r="F667" s="80" t="s">
        <v>395</v>
      </c>
      <c r="G667" s="127"/>
      <c r="H667" s="127">
        <v>293.59399999999999</v>
      </c>
    </row>
    <row r="668" spans="2:8" ht="32.25" thickBot="1" x14ac:dyDescent="0.25">
      <c r="B668" s="33" t="s">
        <v>13</v>
      </c>
      <c r="C668" s="24" t="s">
        <v>133</v>
      </c>
      <c r="D668" s="5" t="s">
        <v>73</v>
      </c>
      <c r="E668" s="5" t="s">
        <v>115</v>
      </c>
      <c r="F668" s="82" t="s">
        <v>395</v>
      </c>
      <c r="G668" s="2">
        <v>244</v>
      </c>
      <c r="H668" s="128">
        <v>293.59399999999999</v>
      </c>
    </row>
    <row r="669" spans="2:8" ht="32.25" thickBot="1" x14ac:dyDescent="0.25">
      <c r="B669" s="175" t="s">
        <v>306</v>
      </c>
      <c r="C669" s="92" t="s">
        <v>133</v>
      </c>
      <c r="D669" s="72" t="s">
        <v>73</v>
      </c>
      <c r="E669" s="72" t="s">
        <v>109</v>
      </c>
      <c r="F669" s="80"/>
      <c r="G669" s="71"/>
      <c r="H669" s="130">
        <f>SUM(H670:H671)</f>
        <v>265.8</v>
      </c>
    </row>
    <row r="670" spans="2:8" ht="48" thickBot="1" x14ac:dyDescent="0.25">
      <c r="B670" s="43" t="s">
        <v>28</v>
      </c>
      <c r="C670" s="24" t="s">
        <v>133</v>
      </c>
      <c r="D670" s="5" t="s">
        <v>73</v>
      </c>
      <c r="E670" s="5" t="s">
        <v>109</v>
      </c>
      <c r="F670" s="32">
        <v>1940300593</v>
      </c>
      <c r="G670" s="5" t="s">
        <v>78</v>
      </c>
      <c r="H670" s="128">
        <v>204</v>
      </c>
    </row>
    <row r="671" spans="2:8" ht="63.75" thickBot="1" x14ac:dyDescent="0.25">
      <c r="B671" s="33" t="s">
        <v>10</v>
      </c>
      <c r="C671" s="24" t="s">
        <v>133</v>
      </c>
      <c r="D671" s="5" t="s">
        <v>73</v>
      </c>
      <c r="E671" s="5" t="s">
        <v>109</v>
      </c>
      <c r="F671" s="32">
        <v>1940300593</v>
      </c>
      <c r="G671" s="5" t="s">
        <v>279</v>
      </c>
      <c r="H671" s="128">
        <v>61.8</v>
      </c>
    </row>
    <row r="672" spans="2:8" ht="21.75" customHeight="1" thickBot="1" x14ac:dyDescent="0.25">
      <c r="B672" s="58" t="s">
        <v>134</v>
      </c>
      <c r="C672" s="57" t="s">
        <v>135</v>
      </c>
      <c r="D672" s="57" t="s">
        <v>73</v>
      </c>
      <c r="E672" s="57"/>
      <c r="F672" s="57"/>
      <c r="G672" s="57"/>
      <c r="H672" s="124">
        <f>SUM(H673+H679+H680+H684+H687+H690+H692+H695)</f>
        <v>19375.662000000004</v>
      </c>
    </row>
    <row r="673" spans="2:8" ht="16.5" thickBot="1" x14ac:dyDescent="0.25">
      <c r="B673" s="27"/>
      <c r="C673" s="22" t="s">
        <v>135</v>
      </c>
      <c r="D673" s="12" t="s">
        <v>73</v>
      </c>
      <c r="E673" s="12" t="s">
        <v>115</v>
      </c>
      <c r="F673" s="46">
        <v>1940200592</v>
      </c>
      <c r="G673" s="23"/>
      <c r="H673" s="120">
        <f>SUM(H674:H678)</f>
        <v>1632.8000000000002</v>
      </c>
    </row>
    <row r="674" spans="2:8" ht="48" thickBot="1" x14ac:dyDescent="0.25">
      <c r="B674" s="4" t="s">
        <v>54</v>
      </c>
      <c r="C674" s="24" t="s">
        <v>135</v>
      </c>
      <c r="D674" s="5" t="s">
        <v>73</v>
      </c>
      <c r="E674" s="5" t="s">
        <v>115</v>
      </c>
      <c r="F674" s="32">
        <v>1940200592</v>
      </c>
      <c r="G674" s="24" t="s">
        <v>78</v>
      </c>
      <c r="H674" s="59">
        <v>348</v>
      </c>
    </row>
    <row r="675" spans="2:8" ht="63.75" thickBot="1" x14ac:dyDescent="0.25">
      <c r="B675" s="33" t="s">
        <v>10</v>
      </c>
      <c r="C675" s="24" t="s">
        <v>135</v>
      </c>
      <c r="D675" s="5" t="s">
        <v>73</v>
      </c>
      <c r="E675" s="5" t="s">
        <v>115</v>
      </c>
      <c r="F675" s="32">
        <v>1940200592</v>
      </c>
      <c r="G675" s="117" t="s">
        <v>279</v>
      </c>
      <c r="H675" s="59">
        <v>105.1</v>
      </c>
    </row>
    <row r="676" spans="2:8" ht="32.25" thickBot="1" x14ac:dyDescent="0.25">
      <c r="B676" s="33" t="s">
        <v>13</v>
      </c>
      <c r="C676" s="24" t="s">
        <v>135</v>
      </c>
      <c r="D676" s="5" t="s">
        <v>73</v>
      </c>
      <c r="E676" s="5" t="s">
        <v>115</v>
      </c>
      <c r="F676" s="32">
        <v>1940200592</v>
      </c>
      <c r="G676" s="5" t="s">
        <v>119</v>
      </c>
      <c r="H676" s="2">
        <v>1051.2</v>
      </c>
    </row>
    <row r="677" spans="2:8" ht="16.5" thickBot="1" x14ac:dyDescent="0.25">
      <c r="B677" s="33" t="s">
        <v>288</v>
      </c>
      <c r="C677" s="24" t="s">
        <v>135</v>
      </c>
      <c r="D677" s="5" t="s">
        <v>73</v>
      </c>
      <c r="E677" s="5" t="s">
        <v>115</v>
      </c>
      <c r="F677" s="32">
        <v>1940200592</v>
      </c>
      <c r="G677" s="5" t="s">
        <v>285</v>
      </c>
      <c r="H677" s="2">
        <v>117</v>
      </c>
    </row>
    <row r="678" spans="2:8" ht="16.5" thickBot="1" x14ac:dyDescent="0.25">
      <c r="B678" s="177" t="s">
        <v>46</v>
      </c>
      <c r="C678" s="24" t="s">
        <v>135</v>
      </c>
      <c r="D678" s="5" t="s">
        <v>73</v>
      </c>
      <c r="E678" s="5" t="s">
        <v>115</v>
      </c>
      <c r="F678" s="32">
        <v>1940200592</v>
      </c>
      <c r="G678" s="5" t="s">
        <v>118</v>
      </c>
      <c r="H678" s="2">
        <v>11.5</v>
      </c>
    </row>
    <row r="679" spans="2:8" ht="48" thickBot="1" x14ac:dyDescent="0.25">
      <c r="B679" s="63" t="s">
        <v>283</v>
      </c>
      <c r="C679" s="92" t="s">
        <v>135</v>
      </c>
      <c r="D679" s="72" t="s">
        <v>73</v>
      </c>
      <c r="E679" s="72" t="s">
        <v>115</v>
      </c>
      <c r="F679" s="125" t="s">
        <v>389</v>
      </c>
      <c r="G679" s="72" t="s">
        <v>284</v>
      </c>
      <c r="H679" s="71">
        <v>50.707000000000001</v>
      </c>
    </row>
    <row r="680" spans="2:8" ht="126.75" thickBot="1" x14ac:dyDescent="0.25">
      <c r="B680" s="62" t="s">
        <v>62</v>
      </c>
      <c r="C680" s="22" t="s">
        <v>135</v>
      </c>
      <c r="D680" s="6" t="s">
        <v>73</v>
      </c>
      <c r="E680" s="6" t="s">
        <v>115</v>
      </c>
      <c r="F680" s="3" t="s">
        <v>390</v>
      </c>
      <c r="G680" s="212"/>
      <c r="H680" s="1">
        <f>SUM(H681:H683)</f>
        <v>15259</v>
      </c>
    </row>
    <row r="681" spans="2:8" ht="48" thickBot="1" x14ac:dyDescent="0.25">
      <c r="B681" s="4" t="s">
        <v>54</v>
      </c>
      <c r="C681" s="24" t="s">
        <v>135</v>
      </c>
      <c r="D681" s="5" t="s">
        <v>73</v>
      </c>
      <c r="E681" s="5" t="s">
        <v>115</v>
      </c>
      <c r="F681" s="2" t="s">
        <v>390</v>
      </c>
      <c r="G681" s="2">
        <v>111</v>
      </c>
      <c r="H681" s="2">
        <v>11600</v>
      </c>
    </row>
    <row r="682" spans="2:8" ht="63.75" thickBot="1" x14ac:dyDescent="0.25">
      <c r="B682" s="33" t="s">
        <v>10</v>
      </c>
      <c r="C682" s="24" t="s">
        <v>135</v>
      </c>
      <c r="D682" s="5" t="s">
        <v>73</v>
      </c>
      <c r="E682" s="5" t="s">
        <v>115</v>
      </c>
      <c r="F682" s="2" t="s">
        <v>390</v>
      </c>
      <c r="G682" s="2">
        <v>119</v>
      </c>
      <c r="H682" s="2">
        <v>3503</v>
      </c>
    </row>
    <row r="683" spans="2:8" ht="32.25" thickBot="1" x14ac:dyDescent="0.25">
      <c r="B683" s="33" t="s">
        <v>13</v>
      </c>
      <c r="C683" s="24" t="s">
        <v>135</v>
      </c>
      <c r="D683" s="5" t="s">
        <v>73</v>
      </c>
      <c r="E683" s="5" t="s">
        <v>115</v>
      </c>
      <c r="F683" s="2" t="s">
        <v>390</v>
      </c>
      <c r="G683" s="2">
        <v>244</v>
      </c>
      <c r="H683" s="2">
        <v>156</v>
      </c>
    </row>
    <row r="684" spans="2:8" ht="79.5" thickBot="1" x14ac:dyDescent="0.25">
      <c r="B684" s="175" t="s">
        <v>289</v>
      </c>
      <c r="C684" s="126" t="s">
        <v>135</v>
      </c>
      <c r="D684" s="64" t="s">
        <v>73</v>
      </c>
      <c r="E684" s="64" t="s">
        <v>115</v>
      </c>
      <c r="F684" s="80" t="s">
        <v>392</v>
      </c>
      <c r="G684" s="67"/>
      <c r="H684" s="67">
        <f>SUM(H685:H686)</f>
        <v>1575.42</v>
      </c>
    </row>
    <row r="685" spans="2:8" ht="48" thickBot="1" x14ac:dyDescent="0.25">
      <c r="B685" s="33" t="s">
        <v>219</v>
      </c>
      <c r="C685" s="24" t="s">
        <v>135</v>
      </c>
      <c r="D685" s="5" t="s">
        <v>73</v>
      </c>
      <c r="E685" s="5" t="s">
        <v>115</v>
      </c>
      <c r="F685" s="82" t="s">
        <v>392</v>
      </c>
      <c r="G685" s="2">
        <v>111</v>
      </c>
      <c r="H685" s="2">
        <v>1210</v>
      </c>
    </row>
    <row r="686" spans="2:8" ht="63.75" thickBot="1" x14ac:dyDescent="0.25">
      <c r="B686" s="33" t="s">
        <v>10</v>
      </c>
      <c r="C686" s="24" t="s">
        <v>135</v>
      </c>
      <c r="D686" s="5" t="s">
        <v>73</v>
      </c>
      <c r="E686" s="5" t="s">
        <v>115</v>
      </c>
      <c r="F686" s="82" t="s">
        <v>392</v>
      </c>
      <c r="G686" s="2">
        <v>119</v>
      </c>
      <c r="H686" s="2">
        <v>365.42</v>
      </c>
    </row>
    <row r="687" spans="2:8" ht="48" thickBot="1" x14ac:dyDescent="0.3">
      <c r="B687" s="129" t="s">
        <v>293</v>
      </c>
      <c r="C687" s="92" t="s">
        <v>135</v>
      </c>
      <c r="D687" s="72" t="s">
        <v>73</v>
      </c>
      <c r="E687" s="72" t="s">
        <v>115</v>
      </c>
      <c r="F687" s="103" t="s">
        <v>393</v>
      </c>
      <c r="G687" s="71"/>
      <c r="H687" s="71">
        <f>SUM(H688:H689)</f>
        <v>98.908999999999992</v>
      </c>
    </row>
    <row r="688" spans="2:8" ht="48" thickBot="1" x14ac:dyDescent="0.25">
      <c r="B688" s="33" t="s">
        <v>219</v>
      </c>
      <c r="C688" s="24" t="s">
        <v>135</v>
      </c>
      <c r="D688" s="5" t="s">
        <v>73</v>
      </c>
      <c r="E688" s="5" t="s">
        <v>115</v>
      </c>
      <c r="F688" s="151" t="s">
        <v>394</v>
      </c>
      <c r="G688" s="2">
        <v>111</v>
      </c>
      <c r="H688" s="2">
        <v>75.966999999999999</v>
      </c>
    </row>
    <row r="689" spans="2:8" ht="63.75" thickBot="1" x14ac:dyDescent="0.25">
      <c r="B689" s="33" t="s">
        <v>10</v>
      </c>
      <c r="C689" s="24" t="s">
        <v>135</v>
      </c>
      <c r="D689" s="5" t="s">
        <v>73</v>
      </c>
      <c r="E689" s="5" t="s">
        <v>115</v>
      </c>
      <c r="F689" s="151" t="s">
        <v>394</v>
      </c>
      <c r="G689" s="2">
        <v>119</v>
      </c>
      <c r="H689" s="2">
        <v>22.942</v>
      </c>
    </row>
    <row r="690" spans="2:8" ht="79.5" thickBot="1" x14ac:dyDescent="0.25">
      <c r="B690" s="66" t="s">
        <v>290</v>
      </c>
      <c r="C690" s="126" t="s">
        <v>135</v>
      </c>
      <c r="D690" s="126" t="s">
        <v>73</v>
      </c>
      <c r="E690" s="126" t="s">
        <v>115</v>
      </c>
      <c r="F690" s="80" t="s">
        <v>395</v>
      </c>
      <c r="G690" s="127"/>
      <c r="H690" s="127">
        <v>420.286</v>
      </c>
    </row>
    <row r="691" spans="2:8" ht="32.25" thickBot="1" x14ac:dyDescent="0.25">
      <c r="B691" s="33" t="s">
        <v>13</v>
      </c>
      <c r="C691" s="24" t="s">
        <v>135</v>
      </c>
      <c r="D691" s="5" t="s">
        <v>73</v>
      </c>
      <c r="E691" s="5" t="s">
        <v>115</v>
      </c>
      <c r="F691" s="82" t="s">
        <v>395</v>
      </c>
      <c r="G691" s="2">
        <v>244</v>
      </c>
      <c r="H691" s="128">
        <v>420.286</v>
      </c>
    </row>
    <row r="692" spans="2:8" ht="32.25" thickBot="1" x14ac:dyDescent="0.25">
      <c r="B692" s="175" t="s">
        <v>306</v>
      </c>
      <c r="C692" s="126" t="s">
        <v>135</v>
      </c>
      <c r="D692" s="64" t="s">
        <v>73</v>
      </c>
      <c r="E692" s="64" t="s">
        <v>109</v>
      </c>
      <c r="F692" s="103"/>
      <c r="G692" s="67"/>
      <c r="H692" s="127">
        <f>SUM(H693:H694)</f>
        <v>312.5</v>
      </c>
    </row>
    <row r="693" spans="2:8" ht="48" thickBot="1" x14ac:dyDescent="0.25">
      <c r="B693" s="43" t="s">
        <v>28</v>
      </c>
      <c r="C693" s="24" t="s">
        <v>135</v>
      </c>
      <c r="D693" s="5" t="s">
        <v>73</v>
      </c>
      <c r="E693" s="5" t="s">
        <v>109</v>
      </c>
      <c r="F693" s="32">
        <v>1940300593</v>
      </c>
      <c r="G693" s="5" t="s">
        <v>78</v>
      </c>
      <c r="H693" s="128">
        <v>240</v>
      </c>
    </row>
    <row r="694" spans="2:8" ht="63.75" thickBot="1" x14ac:dyDescent="0.25">
      <c r="B694" s="33" t="s">
        <v>10</v>
      </c>
      <c r="C694" s="24" t="s">
        <v>135</v>
      </c>
      <c r="D694" s="5" t="s">
        <v>73</v>
      </c>
      <c r="E694" s="5" t="s">
        <v>109</v>
      </c>
      <c r="F694" s="32">
        <v>1940300593</v>
      </c>
      <c r="G694" s="5" t="s">
        <v>279</v>
      </c>
      <c r="H694" s="128">
        <v>72.5</v>
      </c>
    </row>
    <row r="695" spans="2:8" ht="16.5" thickBot="1" x14ac:dyDescent="0.3">
      <c r="B695" s="170" t="s">
        <v>27</v>
      </c>
      <c r="C695" s="126" t="s">
        <v>135</v>
      </c>
      <c r="D695" s="64" t="s">
        <v>73</v>
      </c>
      <c r="E695" s="64" t="s">
        <v>110</v>
      </c>
      <c r="F695" s="73"/>
      <c r="G695" s="64"/>
      <c r="H695" s="127">
        <f>SUM(H697:H698)</f>
        <v>26.04</v>
      </c>
    </row>
    <row r="696" spans="2:8" ht="32.25" thickBot="1" x14ac:dyDescent="0.25">
      <c r="B696" s="171" t="s">
        <v>475</v>
      </c>
      <c r="C696" s="126" t="s">
        <v>135</v>
      </c>
      <c r="D696" s="64" t="s">
        <v>73</v>
      </c>
      <c r="E696" s="64" t="s">
        <v>110</v>
      </c>
      <c r="F696" s="73">
        <v>1940250500</v>
      </c>
      <c r="G696" s="64"/>
      <c r="H696" s="127">
        <f>SUM(H697:H698)</f>
        <v>26.04</v>
      </c>
    </row>
    <row r="697" spans="2:8" ht="48" thickBot="1" x14ac:dyDescent="0.25">
      <c r="B697" s="43" t="s">
        <v>28</v>
      </c>
      <c r="C697" s="24" t="s">
        <v>135</v>
      </c>
      <c r="D697" s="5" t="s">
        <v>73</v>
      </c>
      <c r="E697" s="5" t="s">
        <v>110</v>
      </c>
      <c r="F697" s="32">
        <v>1940250500</v>
      </c>
      <c r="G697" s="5" t="s">
        <v>78</v>
      </c>
      <c r="H697" s="128">
        <v>20</v>
      </c>
    </row>
    <row r="698" spans="2:8" ht="63.75" thickBot="1" x14ac:dyDescent="0.25">
      <c r="B698" s="33" t="s">
        <v>10</v>
      </c>
      <c r="C698" s="24" t="s">
        <v>135</v>
      </c>
      <c r="D698" s="5" t="s">
        <v>73</v>
      </c>
      <c r="E698" s="5" t="s">
        <v>110</v>
      </c>
      <c r="F698" s="32">
        <v>1940250500</v>
      </c>
      <c r="G698" s="5" t="s">
        <v>279</v>
      </c>
      <c r="H698" s="128">
        <v>6.04</v>
      </c>
    </row>
    <row r="699" spans="2:8" ht="32.25" thickBot="1" x14ac:dyDescent="0.25">
      <c r="B699" s="58" t="s">
        <v>136</v>
      </c>
      <c r="C699" s="57" t="s">
        <v>137</v>
      </c>
      <c r="D699" s="57" t="s">
        <v>73</v>
      </c>
      <c r="E699" s="57"/>
      <c r="F699" s="57"/>
      <c r="G699" s="57"/>
      <c r="H699" s="124">
        <f>SUM(H700+H706+H707+H711+H714+H716+H718)</f>
        <v>6455.1530000000002</v>
      </c>
    </row>
    <row r="700" spans="2:8" ht="16.5" thickBot="1" x14ac:dyDescent="0.25">
      <c r="B700" s="27"/>
      <c r="C700" s="22" t="s">
        <v>137</v>
      </c>
      <c r="D700" s="12" t="s">
        <v>73</v>
      </c>
      <c r="E700" s="12" t="s">
        <v>115</v>
      </c>
      <c r="F700" s="46">
        <v>1940200592</v>
      </c>
      <c r="G700" s="23"/>
      <c r="H700" s="120">
        <f>SUM(H701:H705)</f>
        <v>1017.4</v>
      </c>
    </row>
    <row r="701" spans="2:8" ht="48" thickBot="1" x14ac:dyDescent="0.25">
      <c r="B701" s="4" t="s">
        <v>54</v>
      </c>
      <c r="C701" s="24" t="s">
        <v>137</v>
      </c>
      <c r="D701" s="5" t="s">
        <v>73</v>
      </c>
      <c r="E701" s="5" t="s">
        <v>115</v>
      </c>
      <c r="F701" s="32">
        <v>1940200592</v>
      </c>
      <c r="G701" s="24" t="s">
        <v>78</v>
      </c>
      <c r="H701" s="59">
        <v>348</v>
      </c>
    </row>
    <row r="702" spans="2:8" ht="63.75" thickBot="1" x14ac:dyDescent="0.25">
      <c r="B702" s="33" t="s">
        <v>10</v>
      </c>
      <c r="C702" s="24" t="s">
        <v>137</v>
      </c>
      <c r="D702" s="5" t="s">
        <v>73</v>
      </c>
      <c r="E702" s="5" t="s">
        <v>115</v>
      </c>
      <c r="F702" s="32">
        <v>1940200592</v>
      </c>
      <c r="G702" s="24" t="s">
        <v>279</v>
      </c>
      <c r="H702" s="59">
        <v>105.1</v>
      </c>
    </row>
    <row r="703" spans="2:8" ht="32.25" thickBot="1" x14ac:dyDescent="0.25">
      <c r="B703" s="33" t="s">
        <v>13</v>
      </c>
      <c r="C703" s="24" t="s">
        <v>137</v>
      </c>
      <c r="D703" s="5" t="s">
        <v>73</v>
      </c>
      <c r="E703" s="5" t="s">
        <v>115</v>
      </c>
      <c r="F703" s="32">
        <v>1940200592</v>
      </c>
      <c r="G703" s="5" t="s">
        <v>119</v>
      </c>
      <c r="H703" s="2">
        <v>464.7</v>
      </c>
    </row>
    <row r="704" spans="2:8" ht="23.25" customHeight="1" thickBot="1" x14ac:dyDescent="0.25">
      <c r="B704" s="33" t="s">
        <v>288</v>
      </c>
      <c r="C704" s="24" t="s">
        <v>137</v>
      </c>
      <c r="D704" s="5" t="s">
        <v>73</v>
      </c>
      <c r="E704" s="5" t="s">
        <v>115</v>
      </c>
      <c r="F704" s="32">
        <v>1940200592</v>
      </c>
      <c r="G704" s="5" t="s">
        <v>285</v>
      </c>
      <c r="H704" s="2">
        <v>95</v>
      </c>
    </row>
    <row r="705" spans="2:8" ht="27" customHeight="1" thickBot="1" x14ac:dyDescent="0.25">
      <c r="B705" s="177" t="s">
        <v>46</v>
      </c>
      <c r="C705" s="24" t="s">
        <v>137</v>
      </c>
      <c r="D705" s="5" t="s">
        <v>73</v>
      </c>
      <c r="E705" s="5" t="s">
        <v>115</v>
      </c>
      <c r="F705" s="32">
        <v>1940200592</v>
      </c>
      <c r="G705" s="5" t="s">
        <v>118</v>
      </c>
      <c r="H705" s="2">
        <v>4.5999999999999996</v>
      </c>
    </row>
    <row r="706" spans="2:8" ht="24" hidden="1" customHeight="1" thickBot="1" x14ac:dyDescent="0.25">
      <c r="B706" s="63" t="s">
        <v>283</v>
      </c>
      <c r="C706" s="126" t="s">
        <v>137</v>
      </c>
      <c r="D706" s="64" t="s">
        <v>73</v>
      </c>
      <c r="E706" s="64" t="s">
        <v>115</v>
      </c>
      <c r="F706" s="73" t="s">
        <v>303</v>
      </c>
      <c r="G706" s="64" t="s">
        <v>284</v>
      </c>
      <c r="H706" s="67"/>
    </row>
    <row r="707" spans="2:8" ht="126.75" thickBot="1" x14ac:dyDescent="0.25">
      <c r="B707" s="62" t="s">
        <v>62</v>
      </c>
      <c r="C707" s="22" t="s">
        <v>137</v>
      </c>
      <c r="D707" s="6" t="s">
        <v>73</v>
      </c>
      <c r="E707" s="6" t="s">
        <v>115</v>
      </c>
      <c r="F707" s="3" t="s">
        <v>390</v>
      </c>
      <c r="G707" s="212"/>
      <c r="H707" s="1">
        <f>SUM(H708:H710)</f>
        <v>4512</v>
      </c>
    </row>
    <row r="708" spans="2:8" ht="48" thickBot="1" x14ac:dyDescent="0.25">
      <c r="B708" s="4" t="s">
        <v>54</v>
      </c>
      <c r="C708" s="24" t="s">
        <v>137</v>
      </c>
      <c r="D708" s="5" t="s">
        <v>73</v>
      </c>
      <c r="E708" s="5" t="s">
        <v>115</v>
      </c>
      <c r="F708" s="2" t="s">
        <v>390</v>
      </c>
      <c r="G708" s="2">
        <v>111</v>
      </c>
      <c r="H708" s="2">
        <v>3432</v>
      </c>
    </row>
    <row r="709" spans="2:8" ht="63.75" thickBot="1" x14ac:dyDescent="0.25">
      <c r="B709" s="33" t="s">
        <v>10</v>
      </c>
      <c r="C709" s="24" t="s">
        <v>137</v>
      </c>
      <c r="D709" s="5" t="s">
        <v>73</v>
      </c>
      <c r="E709" s="5" t="s">
        <v>115</v>
      </c>
      <c r="F709" s="2" t="s">
        <v>390</v>
      </c>
      <c r="G709" s="2">
        <v>119</v>
      </c>
      <c r="H709" s="2">
        <v>1036</v>
      </c>
    </row>
    <row r="710" spans="2:8" ht="32.25" thickBot="1" x14ac:dyDescent="0.25">
      <c r="B710" s="33" t="s">
        <v>13</v>
      </c>
      <c r="C710" s="24" t="s">
        <v>137</v>
      </c>
      <c r="D710" s="5" t="s">
        <v>73</v>
      </c>
      <c r="E710" s="5" t="s">
        <v>115</v>
      </c>
      <c r="F710" s="2" t="s">
        <v>390</v>
      </c>
      <c r="G710" s="2">
        <v>244</v>
      </c>
      <c r="H710" s="2">
        <v>44</v>
      </c>
    </row>
    <row r="711" spans="2:8" ht="79.5" thickBot="1" x14ac:dyDescent="0.25">
      <c r="B711" s="175" t="s">
        <v>289</v>
      </c>
      <c r="C711" s="92" t="s">
        <v>137</v>
      </c>
      <c r="D711" s="72" t="s">
        <v>73</v>
      </c>
      <c r="E711" s="72" t="s">
        <v>115</v>
      </c>
      <c r="F711" s="80" t="s">
        <v>392</v>
      </c>
      <c r="G711" s="71"/>
      <c r="H711" s="71">
        <f>SUM(H712:H713)</f>
        <v>429.65999999999997</v>
      </c>
    </row>
    <row r="712" spans="2:8" ht="48" thickBot="1" x14ac:dyDescent="0.25">
      <c r="B712" s="33" t="s">
        <v>219</v>
      </c>
      <c r="C712" s="24" t="s">
        <v>137</v>
      </c>
      <c r="D712" s="5" t="s">
        <v>73</v>
      </c>
      <c r="E712" s="5" t="s">
        <v>115</v>
      </c>
      <c r="F712" s="82" t="s">
        <v>392</v>
      </c>
      <c r="G712" s="2">
        <v>111</v>
      </c>
      <c r="H712" s="2">
        <v>330</v>
      </c>
    </row>
    <row r="713" spans="2:8" ht="63.75" thickBot="1" x14ac:dyDescent="0.25">
      <c r="B713" s="33" t="s">
        <v>10</v>
      </c>
      <c r="C713" s="24" t="s">
        <v>137</v>
      </c>
      <c r="D713" s="5" t="s">
        <v>73</v>
      </c>
      <c r="E713" s="5" t="s">
        <v>115</v>
      </c>
      <c r="F713" s="82" t="s">
        <v>392</v>
      </c>
      <c r="G713" s="2">
        <v>119</v>
      </c>
      <c r="H713" s="2">
        <v>99.66</v>
      </c>
    </row>
    <row r="714" spans="2:8" ht="79.5" thickBot="1" x14ac:dyDescent="0.25">
      <c r="B714" s="66" t="s">
        <v>290</v>
      </c>
      <c r="C714" s="126" t="s">
        <v>137</v>
      </c>
      <c r="D714" s="126" t="s">
        <v>73</v>
      </c>
      <c r="E714" s="126" t="s">
        <v>115</v>
      </c>
      <c r="F714" s="80" t="s">
        <v>395</v>
      </c>
      <c r="G714" s="127"/>
      <c r="H714" s="127">
        <v>417.99299999999999</v>
      </c>
    </row>
    <row r="715" spans="2:8" ht="32.25" thickBot="1" x14ac:dyDescent="0.25">
      <c r="B715" s="33" t="s">
        <v>13</v>
      </c>
      <c r="C715" s="24" t="s">
        <v>137</v>
      </c>
      <c r="D715" s="5" t="s">
        <v>73</v>
      </c>
      <c r="E715" s="5" t="s">
        <v>115</v>
      </c>
      <c r="F715" s="82" t="s">
        <v>395</v>
      </c>
      <c r="G715" s="2">
        <v>244</v>
      </c>
      <c r="H715" s="128">
        <v>417.99299999999999</v>
      </c>
    </row>
    <row r="716" spans="2:8" ht="32.25" hidden="1" thickBot="1" x14ac:dyDescent="0.25">
      <c r="B716" s="175" t="s">
        <v>300</v>
      </c>
      <c r="C716" s="92" t="s">
        <v>137</v>
      </c>
      <c r="D716" s="72" t="s">
        <v>73</v>
      </c>
      <c r="E716" s="72" t="s">
        <v>115</v>
      </c>
      <c r="F716" s="80" t="s">
        <v>301</v>
      </c>
      <c r="G716" s="71"/>
      <c r="H716" s="130"/>
    </row>
    <row r="717" spans="2:8" ht="32.25" hidden="1" thickBot="1" x14ac:dyDescent="0.25">
      <c r="B717" s="33" t="s">
        <v>13</v>
      </c>
      <c r="C717" s="24" t="s">
        <v>137</v>
      </c>
      <c r="D717" s="5" t="s">
        <v>73</v>
      </c>
      <c r="E717" s="5" t="s">
        <v>115</v>
      </c>
      <c r="F717" s="82" t="s">
        <v>301</v>
      </c>
      <c r="G717" s="2">
        <v>243</v>
      </c>
      <c r="H717" s="128"/>
    </row>
    <row r="718" spans="2:8" ht="32.25" thickBot="1" x14ac:dyDescent="0.25">
      <c r="B718" s="175" t="s">
        <v>306</v>
      </c>
      <c r="C718" s="126" t="s">
        <v>137</v>
      </c>
      <c r="D718" s="64" t="s">
        <v>73</v>
      </c>
      <c r="E718" s="64" t="s">
        <v>109</v>
      </c>
      <c r="F718" s="103"/>
      <c r="G718" s="67"/>
      <c r="H718" s="127">
        <f>SUM(H719:H720)</f>
        <v>78.099999999999994</v>
      </c>
    </row>
    <row r="719" spans="2:8" ht="48" thickBot="1" x14ac:dyDescent="0.25">
      <c r="B719" s="43" t="s">
        <v>28</v>
      </c>
      <c r="C719" s="24" t="s">
        <v>137</v>
      </c>
      <c r="D719" s="5" t="s">
        <v>73</v>
      </c>
      <c r="E719" s="5" t="s">
        <v>109</v>
      </c>
      <c r="F719" s="32">
        <v>1940300593</v>
      </c>
      <c r="G719" s="5" t="s">
        <v>78</v>
      </c>
      <c r="H719" s="128">
        <v>60</v>
      </c>
    </row>
    <row r="720" spans="2:8" ht="63.75" thickBot="1" x14ac:dyDescent="0.25">
      <c r="B720" s="33" t="s">
        <v>10</v>
      </c>
      <c r="C720" s="24" t="s">
        <v>137</v>
      </c>
      <c r="D720" s="5" t="s">
        <v>73</v>
      </c>
      <c r="E720" s="5" t="s">
        <v>109</v>
      </c>
      <c r="F720" s="32">
        <v>1940300593</v>
      </c>
      <c r="G720" s="5" t="s">
        <v>279</v>
      </c>
      <c r="H720" s="128">
        <v>18.100000000000001</v>
      </c>
    </row>
    <row r="721" spans="2:8" ht="32.25" customHeight="1" thickBot="1" x14ac:dyDescent="0.25">
      <c r="B721" s="58" t="s">
        <v>138</v>
      </c>
      <c r="C721" s="57" t="s">
        <v>139</v>
      </c>
      <c r="D721" s="57" t="s">
        <v>73</v>
      </c>
      <c r="E721" s="57"/>
      <c r="F721" s="57"/>
      <c r="G721" s="57"/>
      <c r="H721" s="124">
        <f>SUM(H722+H728+H729+H733+H736+H739+H741+H744)</f>
        <v>19388.378000000004</v>
      </c>
    </row>
    <row r="722" spans="2:8" ht="16.5" thickBot="1" x14ac:dyDescent="0.25">
      <c r="B722" s="27"/>
      <c r="C722" s="22" t="s">
        <v>139</v>
      </c>
      <c r="D722" s="12" t="s">
        <v>73</v>
      </c>
      <c r="E722" s="12" t="s">
        <v>115</v>
      </c>
      <c r="F722" s="46">
        <v>1940200592</v>
      </c>
      <c r="G722" s="22"/>
      <c r="H722" s="120">
        <f>SUM(H723:H727)</f>
        <v>1450.8</v>
      </c>
    </row>
    <row r="723" spans="2:8" ht="48" thickBot="1" x14ac:dyDescent="0.25">
      <c r="B723" s="4" t="s">
        <v>54</v>
      </c>
      <c r="C723" s="24" t="s">
        <v>139</v>
      </c>
      <c r="D723" s="5" t="s">
        <v>73</v>
      </c>
      <c r="E723" s="5" t="s">
        <v>115</v>
      </c>
      <c r="F723" s="32">
        <v>1940200592</v>
      </c>
      <c r="G723" s="24" t="s">
        <v>78</v>
      </c>
      <c r="H723" s="59">
        <v>588</v>
      </c>
    </row>
    <row r="724" spans="2:8" ht="63.75" thickBot="1" x14ac:dyDescent="0.25">
      <c r="B724" s="33" t="s">
        <v>10</v>
      </c>
      <c r="C724" s="24" t="s">
        <v>139</v>
      </c>
      <c r="D724" s="5" t="s">
        <v>73</v>
      </c>
      <c r="E724" s="5" t="s">
        <v>115</v>
      </c>
      <c r="F724" s="32">
        <v>1940200592</v>
      </c>
      <c r="G724" s="24" t="s">
        <v>279</v>
      </c>
      <c r="H724" s="59">
        <v>177.6</v>
      </c>
    </row>
    <row r="725" spans="2:8" ht="32.25" thickBot="1" x14ac:dyDescent="0.25">
      <c r="B725" s="33" t="s">
        <v>13</v>
      </c>
      <c r="C725" s="24" t="s">
        <v>139</v>
      </c>
      <c r="D725" s="5" t="s">
        <v>73</v>
      </c>
      <c r="E725" s="5" t="s">
        <v>115</v>
      </c>
      <c r="F725" s="32">
        <v>1940200592</v>
      </c>
      <c r="G725" s="5" t="s">
        <v>119</v>
      </c>
      <c r="H725" s="2">
        <v>534.9</v>
      </c>
    </row>
    <row r="726" spans="2:8" ht="16.5" thickBot="1" x14ac:dyDescent="0.25">
      <c r="B726" s="33" t="s">
        <v>288</v>
      </c>
      <c r="C726" s="24" t="s">
        <v>139</v>
      </c>
      <c r="D726" s="5" t="s">
        <v>73</v>
      </c>
      <c r="E726" s="5" t="s">
        <v>115</v>
      </c>
      <c r="F726" s="32">
        <v>1940200592</v>
      </c>
      <c r="G726" s="5" t="s">
        <v>285</v>
      </c>
      <c r="H726" s="2">
        <v>125</v>
      </c>
    </row>
    <row r="727" spans="2:8" ht="16.5" thickBot="1" x14ac:dyDescent="0.25">
      <c r="B727" s="177" t="s">
        <v>46</v>
      </c>
      <c r="C727" s="24" t="s">
        <v>139</v>
      </c>
      <c r="D727" s="5" t="s">
        <v>73</v>
      </c>
      <c r="E727" s="5" t="s">
        <v>115</v>
      </c>
      <c r="F727" s="32">
        <v>1940200592</v>
      </c>
      <c r="G727" s="5" t="s">
        <v>118</v>
      </c>
      <c r="H727" s="2">
        <v>25.3</v>
      </c>
    </row>
    <row r="728" spans="2:8" ht="48" thickBot="1" x14ac:dyDescent="0.25">
      <c r="B728" s="63" t="s">
        <v>283</v>
      </c>
      <c r="C728" s="92" t="s">
        <v>139</v>
      </c>
      <c r="D728" s="72" t="s">
        <v>73</v>
      </c>
      <c r="E728" s="72" t="s">
        <v>115</v>
      </c>
      <c r="F728" s="125" t="s">
        <v>389</v>
      </c>
      <c r="G728" s="72" t="s">
        <v>284</v>
      </c>
      <c r="H728" s="71">
        <v>50.707000000000001</v>
      </c>
    </row>
    <row r="729" spans="2:8" ht="126.75" thickBot="1" x14ac:dyDescent="0.25">
      <c r="B729" s="62" t="s">
        <v>62</v>
      </c>
      <c r="C729" s="22" t="s">
        <v>139</v>
      </c>
      <c r="D729" s="6" t="s">
        <v>73</v>
      </c>
      <c r="E729" s="6" t="s">
        <v>115</v>
      </c>
      <c r="F729" s="3" t="s">
        <v>390</v>
      </c>
      <c r="G729" s="212"/>
      <c r="H729" s="1">
        <f>SUM(H730:H732)</f>
        <v>14960</v>
      </c>
    </row>
    <row r="730" spans="2:8" ht="48" thickBot="1" x14ac:dyDescent="0.25">
      <c r="B730" s="4" t="s">
        <v>54</v>
      </c>
      <c r="C730" s="24" t="s">
        <v>139</v>
      </c>
      <c r="D730" s="5" t="s">
        <v>73</v>
      </c>
      <c r="E730" s="5" t="s">
        <v>115</v>
      </c>
      <c r="F730" s="2" t="s">
        <v>390</v>
      </c>
      <c r="G730" s="2">
        <v>111</v>
      </c>
      <c r="H730" s="2">
        <v>11322</v>
      </c>
    </row>
    <row r="731" spans="2:8" ht="63.75" thickBot="1" x14ac:dyDescent="0.25">
      <c r="B731" s="33" t="s">
        <v>10</v>
      </c>
      <c r="C731" s="24" t="s">
        <v>139</v>
      </c>
      <c r="D731" s="5" t="s">
        <v>73</v>
      </c>
      <c r="E731" s="5" t="s">
        <v>115</v>
      </c>
      <c r="F731" s="2" t="s">
        <v>390</v>
      </c>
      <c r="G731" s="2">
        <v>119</v>
      </c>
      <c r="H731" s="2">
        <v>3420</v>
      </c>
    </row>
    <row r="732" spans="2:8" ht="32.25" thickBot="1" x14ac:dyDescent="0.25">
      <c r="B732" s="33" t="s">
        <v>13</v>
      </c>
      <c r="C732" s="24" t="s">
        <v>139</v>
      </c>
      <c r="D732" s="5" t="s">
        <v>73</v>
      </c>
      <c r="E732" s="5" t="s">
        <v>115</v>
      </c>
      <c r="F732" s="2" t="s">
        <v>390</v>
      </c>
      <c r="G732" s="2">
        <v>244</v>
      </c>
      <c r="H732" s="2">
        <v>218</v>
      </c>
    </row>
    <row r="733" spans="2:8" ht="79.5" thickBot="1" x14ac:dyDescent="0.25">
      <c r="B733" s="175" t="s">
        <v>289</v>
      </c>
      <c r="C733" s="92" t="s">
        <v>139</v>
      </c>
      <c r="D733" s="72" t="s">
        <v>73</v>
      </c>
      <c r="E733" s="72" t="s">
        <v>115</v>
      </c>
      <c r="F733" s="80" t="s">
        <v>392</v>
      </c>
      <c r="G733" s="71"/>
      <c r="H733" s="71">
        <f>SUM(H734:H735)</f>
        <v>1575.42</v>
      </c>
    </row>
    <row r="734" spans="2:8" ht="48" thickBot="1" x14ac:dyDescent="0.25">
      <c r="B734" s="33" t="s">
        <v>219</v>
      </c>
      <c r="C734" s="24" t="s">
        <v>139</v>
      </c>
      <c r="D734" s="5" t="s">
        <v>73</v>
      </c>
      <c r="E734" s="5" t="s">
        <v>115</v>
      </c>
      <c r="F734" s="82" t="s">
        <v>392</v>
      </c>
      <c r="G734" s="2">
        <v>111</v>
      </c>
      <c r="H734" s="2">
        <v>1210</v>
      </c>
    </row>
    <row r="735" spans="2:8" ht="63.75" thickBot="1" x14ac:dyDescent="0.25">
      <c r="B735" s="33" t="s">
        <v>10</v>
      </c>
      <c r="C735" s="24" t="s">
        <v>139</v>
      </c>
      <c r="D735" s="5" t="s">
        <v>73</v>
      </c>
      <c r="E735" s="5" t="s">
        <v>115</v>
      </c>
      <c r="F735" s="82" t="s">
        <v>392</v>
      </c>
      <c r="G735" s="2">
        <v>119</v>
      </c>
      <c r="H735" s="2">
        <v>365.42</v>
      </c>
    </row>
    <row r="736" spans="2:8" ht="48" thickBot="1" x14ac:dyDescent="0.3">
      <c r="B736" s="129" t="s">
        <v>293</v>
      </c>
      <c r="C736" s="92" t="s">
        <v>139</v>
      </c>
      <c r="D736" s="72" t="s">
        <v>73</v>
      </c>
      <c r="E736" s="72" t="s">
        <v>115</v>
      </c>
      <c r="F736" s="103" t="s">
        <v>393</v>
      </c>
      <c r="G736" s="71"/>
      <c r="H736" s="71">
        <f>SUM(H737:H738)</f>
        <v>98.908999999999992</v>
      </c>
    </row>
    <row r="737" spans="2:8" ht="48" thickBot="1" x14ac:dyDescent="0.25">
      <c r="B737" s="33" t="s">
        <v>219</v>
      </c>
      <c r="C737" s="24" t="s">
        <v>139</v>
      </c>
      <c r="D737" s="5" t="s">
        <v>73</v>
      </c>
      <c r="E737" s="5" t="s">
        <v>115</v>
      </c>
      <c r="F737" s="151" t="s">
        <v>394</v>
      </c>
      <c r="G737" s="2">
        <v>111</v>
      </c>
      <c r="H737" s="2">
        <v>75.966999999999999</v>
      </c>
    </row>
    <row r="738" spans="2:8" ht="63.75" thickBot="1" x14ac:dyDescent="0.25">
      <c r="B738" s="33" t="s">
        <v>10</v>
      </c>
      <c r="C738" s="24" t="s">
        <v>139</v>
      </c>
      <c r="D738" s="5" t="s">
        <v>73</v>
      </c>
      <c r="E738" s="5" t="s">
        <v>115</v>
      </c>
      <c r="F738" s="151" t="s">
        <v>394</v>
      </c>
      <c r="G738" s="2">
        <v>119</v>
      </c>
      <c r="H738" s="2">
        <v>22.942</v>
      </c>
    </row>
    <row r="739" spans="2:8" ht="79.5" thickBot="1" x14ac:dyDescent="0.25">
      <c r="B739" s="66" t="s">
        <v>290</v>
      </c>
      <c r="C739" s="126" t="s">
        <v>139</v>
      </c>
      <c r="D739" s="126" t="s">
        <v>73</v>
      </c>
      <c r="E739" s="126" t="s">
        <v>115</v>
      </c>
      <c r="F739" s="80" t="s">
        <v>395</v>
      </c>
      <c r="G739" s="127"/>
      <c r="H739" s="127">
        <v>882.80200000000002</v>
      </c>
    </row>
    <row r="740" spans="2:8" ht="32.25" thickBot="1" x14ac:dyDescent="0.25">
      <c r="B740" s="33" t="s">
        <v>13</v>
      </c>
      <c r="C740" s="24" t="s">
        <v>139</v>
      </c>
      <c r="D740" s="5" t="s">
        <v>73</v>
      </c>
      <c r="E740" s="5" t="s">
        <v>115</v>
      </c>
      <c r="F740" s="82" t="s">
        <v>395</v>
      </c>
      <c r="G740" s="2">
        <v>244</v>
      </c>
      <c r="H740" s="128">
        <v>882.80200000000002</v>
      </c>
    </row>
    <row r="741" spans="2:8" ht="32.25" thickBot="1" x14ac:dyDescent="0.25">
      <c r="B741" s="175" t="s">
        <v>306</v>
      </c>
      <c r="C741" s="92" t="s">
        <v>139</v>
      </c>
      <c r="D741" s="72" t="s">
        <v>73</v>
      </c>
      <c r="E741" s="72" t="s">
        <v>109</v>
      </c>
      <c r="F741" s="80"/>
      <c r="G741" s="71"/>
      <c r="H741" s="130">
        <f>SUM(H742:H743)</f>
        <v>343.7</v>
      </c>
    </row>
    <row r="742" spans="2:8" ht="48" thickBot="1" x14ac:dyDescent="0.25">
      <c r="B742" s="43" t="s">
        <v>28</v>
      </c>
      <c r="C742" s="24" t="s">
        <v>139</v>
      </c>
      <c r="D742" s="5" t="s">
        <v>73</v>
      </c>
      <c r="E742" s="5" t="s">
        <v>109</v>
      </c>
      <c r="F742" s="32">
        <v>1940300593</v>
      </c>
      <c r="G742" s="5" t="s">
        <v>78</v>
      </c>
      <c r="H742" s="128">
        <v>264</v>
      </c>
    </row>
    <row r="743" spans="2:8" ht="63.75" thickBot="1" x14ac:dyDescent="0.25">
      <c r="B743" s="33" t="s">
        <v>10</v>
      </c>
      <c r="C743" s="24" t="s">
        <v>139</v>
      </c>
      <c r="D743" s="5" t="s">
        <v>73</v>
      </c>
      <c r="E743" s="5" t="s">
        <v>109</v>
      </c>
      <c r="F743" s="32">
        <v>1940300593</v>
      </c>
      <c r="G743" s="5" t="s">
        <v>279</v>
      </c>
      <c r="H743" s="128">
        <v>79.7</v>
      </c>
    </row>
    <row r="744" spans="2:8" ht="16.5" thickBot="1" x14ac:dyDescent="0.3">
      <c r="B744" s="170" t="s">
        <v>27</v>
      </c>
      <c r="C744" s="126" t="s">
        <v>139</v>
      </c>
      <c r="D744" s="64" t="s">
        <v>73</v>
      </c>
      <c r="E744" s="64" t="s">
        <v>110</v>
      </c>
      <c r="F744" s="73"/>
      <c r="G744" s="64"/>
      <c r="H744" s="127">
        <f>SUM(H746:H747)</f>
        <v>26.04</v>
      </c>
    </row>
    <row r="745" spans="2:8" ht="32.25" thickBot="1" x14ac:dyDescent="0.25">
      <c r="B745" s="171" t="s">
        <v>475</v>
      </c>
      <c r="C745" s="126" t="s">
        <v>139</v>
      </c>
      <c r="D745" s="64" t="s">
        <v>73</v>
      </c>
      <c r="E745" s="64" t="s">
        <v>110</v>
      </c>
      <c r="F745" s="73">
        <v>1940250500</v>
      </c>
      <c r="G745" s="64"/>
      <c r="H745" s="127">
        <f>SUM(H746:H747)</f>
        <v>26.04</v>
      </c>
    </row>
    <row r="746" spans="2:8" ht="48" thickBot="1" x14ac:dyDescent="0.25">
      <c r="B746" s="43" t="s">
        <v>28</v>
      </c>
      <c r="C746" s="24" t="s">
        <v>139</v>
      </c>
      <c r="D746" s="5" t="s">
        <v>73</v>
      </c>
      <c r="E746" s="5" t="s">
        <v>110</v>
      </c>
      <c r="F746" s="32">
        <v>1940250500</v>
      </c>
      <c r="G746" s="5" t="s">
        <v>78</v>
      </c>
      <c r="H746" s="128">
        <v>20</v>
      </c>
    </row>
    <row r="747" spans="2:8" ht="63.75" thickBot="1" x14ac:dyDescent="0.25">
      <c r="B747" s="33" t="s">
        <v>10</v>
      </c>
      <c r="C747" s="24" t="s">
        <v>139</v>
      </c>
      <c r="D747" s="5" t="s">
        <v>73</v>
      </c>
      <c r="E747" s="5" t="s">
        <v>110</v>
      </c>
      <c r="F747" s="32">
        <v>1940250500</v>
      </c>
      <c r="G747" s="5" t="s">
        <v>279</v>
      </c>
      <c r="H747" s="128">
        <v>6.04</v>
      </c>
    </row>
    <row r="748" spans="2:8" ht="16.5" thickBot="1" x14ac:dyDescent="0.25">
      <c r="B748" s="58" t="s">
        <v>140</v>
      </c>
      <c r="C748" s="57" t="s">
        <v>141</v>
      </c>
      <c r="D748" s="57" t="s">
        <v>73</v>
      </c>
      <c r="E748" s="57"/>
      <c r="F748" s="57"/>
      <c r="G748" s="57"/>
      <c r="H748" s="124">
        <f>SUM(H759+H755+H749+H762+H764)</f>
        <v>13635.802</v>
      </c>
    </row>
    <row r="749" spans="2:8" ht="16.5" thickBot="1" x14ac:dyDescent="0.25">
      <c r="B749" s="27"/>
      <c r="C749" s="22" t="s">
        <v>141</v>
      </c>
      <c r="D749" s="12" t="s">
        <v>73</v>
      </c>
      <c r="E749" s="12" t="s">
        <v>115</v>
      </c>
      <c r="F749" s="46">
        <v>1940200592</v>
      </c>
      <c r="G749" s="23"/>
      <c r="H749" s="41">
        <f>SUM(H750:H754)</f>
        <v>1089.5</v>
      </c>
    </row>
    <row r="750" spans="2:8" ht="48" thickBot="1" x14ac:dyDescent="0.25">
      <c r="B750" s="4" t="s">
        <v>54</v>
      </c>
      <c r="C750" s="24" t="s">
        <v>141</v>
      </c>
      <c r="D750" s="5" t="s">
        <v>73</v>
      </c>
      <c r="E750" s="5" t="s">
        <v>115</v>
      </c>
      <c r="F750" s="32">
        <v>1940200592</v>
      </c>
      <c r="G750" s="24" t="s">
        <v>78</v>
      </c>
      <c r="H750" s="59">
        <v>348</v>
      </c>
    </row>
    <row r="751" spans="2:8" ht="63.75" thickBot="1" x14ac:dyDescent="0.25">
      <c r="B751" s="33" t="s">
        <v>10</v>
      </c>
      <c r="C751" s="24" t="s">
        <v>141</v>
      </c>
      <c r="D751" s="5" t="s">
        <v>73</v>
      </c>
      <c r="E751" s="5" t="s">
        <v>115</v>
      </c>
      <c r="F751" s="32">
        <v>1940200592</v>
      </c>
      <c r="G751" s="24" t="s">
        <v>279</v>
      </c>
      <c r="H751" s="59">
        <v>105.1</v>
      </c>
    </row>
    <row r="752" spans="2:8" ht="32.25" thickBot="1" x14ac:dyDescent="0.25">
      <c r="B752" s="33" t="s">
        <v>13</v>
      </c>
      <c r="C752" s="24" t="s">
        <v>141</v>
      </c>
      <c r="D752" s="5" t="s">
        <v>73</v>
      </c>
      <c r="E752" s="5" t="s">
        <v>115</v>
      </c>
      <c r="F752" s="32">
        <v>1940200592</v>
      </c>
      <c r="G752" s="5" t="s">
        <v>119</v>
      </c>
      <c r="H752" s="2">
        <v>495.2</v>
      </c>
    </row>
    <row r="753" spans="2:8" ht="16.5" thickBot="1" x14ac:dyDescent="0.25">
      <c r="B753" s="33" t="s">
        <v>288</v>
      </c>
      <c r="C753" s="24" t="s">
        <v>141</v>
      </c>
      <c r="D753" s="5" t="s">
        <v>73</v>
      </c>
      <c r="E753" s="5" t="s">
        <v>115</v>
      </c>
      <c r="F753" s="32">
        <v>1940200592</v>
      </c>
      <c r="G753" s="5" t="s">
        <v>285</v>
      </c>
      <c r="H753" s="2">
        <v>122</v>
      </c>
    </row>
    <row r="754" spans="2:8" ht="16.5" thickBot="1" x14ac:dyDescent="0.25">
      <c r="B754" s="177" t="s">
        <v>46</v>
      </c>
      <c r="C754" s="24" t="s">
        <v>141</v>
      </c>
      <c r="D754" s="5" t="s">
        <v>73</v>
      </c>
      <c r="E754" s="5" t="s">
        <v>115</v>
      </c>
      <c r="F754" s="32">
        <v>1940200592</v>
      </c>
      <c r="G754" s="5" t="s">
        <v>118</v>
      </c>
      <c r="H754" s="2">
        <v>19.2</v>
      </c>
    </row>
    <row r="755" spans="2:8" ht="126.75" thickBot="1" x14ac:dyDescent="0.25">
      <c r="B755" s="62" t="s">
        <v>62</v>
      </c>
      <c r="C755" s="22" t="s">
        <v>141</v>
      </c>
      <c r="D755" s="6" t="s">
        <v>73</v>
      </c>
      <c r="E755" s="6" t="s">
        <v>115</v>
      </c>
      <c r="F755" s="3" t="s">
        <v>390</v>
      </c>
      <c r="G755" s="212"/>
      <c r="H755" s="1">
        <f>SUM(H756:H758)</f>
        <v>10956</v>
      </c>
    </row>
    <row r="756" spans="2:8" ht="48" thickBot="1" x14ac:dyDescent="0.25">
      <c r="B756" s="4" t="s">
        <v>54</v>
      </c>
      <c r="C756" s="24" t="s">
        <v>141</v>
      </c>
      <c r="D756" s="5" t="s">
        <v>73</v>
      </c>
      <c r="E756" s="5" t="s">
        <v>115</v>
      </c>
      <c r="F756" s="2" t="s">
        <v>390</v>
      </c>
      <c r="G756" s="2">
        <v>111</v>
      </c>
      <c r="H756" s="2">
        <v>8374</v>
      </c>
    </row>
    <row r="757" spans="2:8" ht="63.75" thickBot="1" x14ac:dyDescent="0.25">
      <c r="B757" s="33" t="s">
        <v>10</v>
      </c>
      <c r="C757" s="24" t="s">
        <v>141</v>
      </c>
      <c r="D757" s="5" t="s">
        <v>73</v>
      </c>
      <c r="E757" s="5" t="s">
        <v>115</v>
      </c>
      <c r="F757" s="2" t="s">
        <v>390</v>
      </c>
      <c r="G757" s="2">
        <v>119</v>
      </c>
      <c r="H757" s="2">
        <v>2529</v>
      </c>
    </row>
    <row r="758" spans="2:8" ht="32.25" thickBot="1" x14ac:dyDescent="0.25">
      <c r="B758" s="33" t="s">
        <v>13</v>
      </c>
      <c r="C758" s="24" t="s">
        <v>141</v>
      </c>
      <c r="D758" s="5" t="s">
        <v>73</v>
      </c>
      <c r="E758" s="5" t="s">
        <v>115</v>
      </c>
      <c r="F758" s="2" t="s">
        <v>390</v>
      </c>
      <c r="G758" s="2">
        <v>244</v>
      </c>
      <c r="H758" s="2">
        <v>53</v>
      </c>
    </row>
    <row r="759" spans="2:8" ht="79.5" thickBot="1" x14ac:dyDescent="0.25">
      <c r="B759" s="175" t="s">
        <v>289</v>
      </c>
      <c r="C759" s="92" t="s">
        <v>141</v>
      </c>
      <c r="D759" s="72" t="s">
        <v>73</v>
      </c>
      <c r="E759" s="72" t="s">
        <v>115</v>
      </c>
      <c r="F759" s="80" t="s">
        <v>392</v>
      </c>
      <c r="G759" s="71"/>
      <c r="H759" s="71">
        <f>SUM(H760:H761)</f>
        <v>1145.76</v>
      </c>
    </row>
    <row r="760" spans="2:8" ht="48" thickBot="1" x14ac:dyDescent="0.25">
      <c r="B760" s="33" t="s">
        <v>219</v>
      </c>
      <c r="C760" s="24" t="s">
        <v>141</v>
      </c>
      <c r="D760" s="5" t="s">
        <v>73</v>
      </c>
      <c r="E760" s="5" t="s">
        <v>115</v>
      </c>
      <c r="F760" s="82" t="s">
        <v>392</v>
      </c>
      <c r="G760" s="2">
        <v>111</v>
      </c>
      <c r="H760" s="2">
        <v>880</v>
      </c>
    </row>
    <row r="761" spans="2:8" ht="63.75" thickBot="1" x14ac:dyDescent="0.25">
      <c r="B761" s="33" t="s">
        <v>10</v>
      </c>
      <c r="C761" s="24" t="s">
        <v>141</v>
      </c>
      <c r="D761" s="5" t="s">
        <v>73</v>
      </c>
      <c r="E761" s="5" t="s">
        <v>115</v>
      </c>
      <c r="F761" s="82" t="s">
        <v>392</v>
      </c>
      <c r="G761" s="2">
        <v>119</v>
      </c>
      <c r="H761" s="2">
        <v>265.76</v>
      </c>
    </row>
    <row r="762" spans="2:8" ht="79.5" thickBot="1" x14ac:dyDescent="0.25">
      <c r="B762" s="66" t="s">
        <v>290</v>
      </c>
      <c r="C762" s="126" t="s">
        <v>141</v>
      </c>
      <c r="D762" s="126" t="s">
        <v>73</v>
      </c>
      <c r="E762" s="126" t="s">
        <v>115</v>
      </c>
      <c r="F762" s="80" t="s">
        <v>395</v>
      </c>
      <c r="G762" s="127"/>
      <c r="H762" s="127">
        <v>210.142</v>
      </c>
    </row>
    <row r="763" spans="2:8" ht="32.25" thickBot="1" x14ac:dyDescent="0.25">
      <c r="B763" s="33" t="s">
        <v>13</v>
      </c>
      <c r="C763" s="24" t="s">
        <v>141</v>
      </c>
      <c r="D763" s="5" t="s">
        <v>73</v>
      </c>
      <c r="E763" s="5" t="s">
        <v>115</v>
      </c>
      <c r="F763" s="82" t="s">
        <v>395</v>
      </c>
      <c r="G763" s="2">
        <v>244</v>
      </c>
      <c r="H763" s="128">
        <v>210.142</v>
      </c>
    </row>
    <row r="764" spans="2:8" ht="32.25" thickBot="1" x14ac:dyDescent="0.25">
      <c r="B764" s="175" t="s">
        <v>306</v>
      </c>
      <c r="C764" s="126" t="s">
        <v>141</v>
      </c>
      <c r="D764" s="64" t="s">
        <v>73</v>
      </c>
      <c r="E764" s="64" t="s">
        <v>109</v>
      </c>
      <c r="F764" s="103"/>
      <c r="G764" s="67"/>
      <c r="H764" s="127">
        <f>SUM(H765:H766)</f>
        <v>234.4</v>
      </c>
    </row>
    <row r="765" spans="2:8" ht="48" thickBot="1" x14ac:dyDescent="0.25">
      <c r="B765" s="43" t="s">
        <v>28</v>
      </c>
      <c r="C765" s="24" t="s">
        <v>141</v>
      </c>
      <c r="D765" s="5" t="s">
        <v>73</v>
      </c>
      <c r="E765" s="5" t="s">
        <v>109</v>
      </c>
      <c r="F765" s="32">
        <v>1940300593</v>
      </c>
      <c r="G765" s="5" t="s">
        <v>78</v>
      </c>
      <c r="H765" s="128">
        <v>180</v>
      </c>
    </row>
    <row r="766" spans="2:8" ht="63.75" thickBot="1" x14ac:dyDescent="0.25">
      <c r="B766" s="33" t="s">
        <v>10</v>
      </c>
      <c r="C766" s="24" t="s">
        <v>141</v>
      </c>
      <c r="D766" s="5" t="s">
        <v>73</v>
      </c>
      <c r="E766" s="5" t="s">
        <v>109</v>
      </c>
      <c r="F766" s="32">
        <v>1940300593</v>
      </c>
      <c r="G766" s="5" t="s">
        <v>279</v>
      </c>
      <c r="H766" s="128">
        <v>54.4</v>
      </c>
    </row>
    <row r="767" spans="2:8" ht="36" customHeight="1" thickBot="1" x14ac:dyDescent="0.25">
      <c r="B767" s="58" t="s">
        <v>142</v>
      </c>
      <c r="C767" s="57" t="s">
        <v>143</v>
      </c>
      <c r="D767" s="57" t="s">
        <v>73</v>
      </c>
      <c r="E767" s="57"/>
      <c r="F767" s="57"/>
      <c r="G767" s="57"/>
      <c r="H767" s="124">
        <f>SUM(H768+H774+H775+H779+H782+H785+H790+H787)</f>
        <v>28661.920999999998</v>
      </c>
    </row>
    <row r="768" spans="2:8" ht="16.5" thickBot="1" x14ac:dyDescent="0.25">
      <c r="B768" s="27"/>
      <c r="C768" s="22" t="s">
        <v>143</v>
      </c>
      <c r="D768" s="12" t="s">
        <v>73</v>
      </c>
      <c r="E768" s="12" t="s">
        <v>115</v>
      </c>
      <c r="F768" s="46">
        <v>1940200592</v>
      </c>
      <c r="G768" s="23"/>
      <c r="H768" s="41">
        <f>SUM(H769:H773)</f>
        <v>2150.6</v>
      </c>
    </row>
    <row r="769" spans="2:8" ht="48" thickBot="1" x14ac:dyDescent="0.25">
      <c r="B769" s="4" t="s">
        <v>54</v>
      </c>
      <c r="C769" s="24" t="s">
        <v>143</v>
      </c>
      <c r="D769" s="5" t="s">
        <v>73</v>
      </c>
      <c r="E769" s="5" t="s">
        <v>115</v>
      </c>
      <c r="F769" s="32">
        <v>1940200592</v>
      </c>
      <c r="G769" s="24" t="s">
        <v>78</v>
      </c>
      <c r="H769" s="59">
        <v>816</v>
      </c>
    </row>
    <row r="770" spans="2:8" ht="63.75" thickBot="1" x14ac:dyDescent="0.25">
      <c r="B770" s="33" t="s">
        <v>10</v>
      </c>
      <c r="C770" s="24" t="s">
        <v>143</v>
      </c>
      <c r="D770" s="5" t="s">
        <v>73</v>
      </c>
      <c r="E770" s="5" t="s">
        <v>115</v>
      </c>
      <c r="F770" s="32">
        <v>1940200592</v>
      </c>
      <c r="G770" s="24" t="s">
        <v>279</v>
      </c>
      <c r="H770" s="59">
        <v>246.4</v>
      </c>
    </row>
    <row r="771" spans="2:8" ht="32.25" thickBot="1" x14ac:dyDescent="0.25">
      <c r="B771" s="33" t="s">
        <v>13</v>
      </c>
      <c r="C771" s="24" t="s">
        <v>143</v>
      </c>
      <c r="D771" s="5" t="s">
        <v>73</v>
      </c>
      <c r="E771" s="5" t="s">
        <v>115</v>
      </c>
      <c r="F771" s="32">
        <v>1940200592</v>
      </c>
      <c r="G771" s="5" t="s">
        <v>119</v>
      </c>
      <c r="H771" s="2">
        <v>357</v>
      </c>
    </row>
    <row r="772" spans="2:8" ht="16.5" thickBot="1" x14ac:dyDescent="0.25">
      <c r="B772" s="33" t="s">
        <v>288</v>
      </c>
      <c r="C772" s="24" t="s">
        <v>143</v>
      </c>
      <c r="D772" s="5" t="s">
        <v>73</v>
      </c>
      <c r="E772" s="5" t="s">
        <v>115</v>
      </c>
      <c r="F772" s="32">
        <v>1940200592</v>
      </c>
      <c r="G772" s="5" t="s">
        <v>285</v>
      </c>
      <c r="H772" s="2">
        <v>700</v>
      </c>
    </row>
    <row r="773" spans="2:8" ht="16.5" thickBot="1" x14ac:dyDescent="0.25">
      <c r="B773" s="177" t="s">
        <v>46</v>
      </c>
      <c r="C773" s="24" t="s">
        <v>143</v>
      </c>
      <c r="D773" s="5" t="s">
        <v>73</v>
      </c>
      <c r="E773" s="5" t="s">
        <v>115</v>
      </c>
      <c r="F773" s="32">
        <v>1940200592</v>
      </c>
      <c r="G773" s="5" t="s">
        <v>118</v>
      </c>
      <c r="H773" s="2">
        <v>31.2</v>
      </c>
    </row>
    <row r="774" spans="2:8" ht="48" thickBot="1" x14ac:dyDescent="0.25">
      <c r="B774" s="63" t="s">
        <v>283</v>
      </c>
      <c r="C774" s="92" t="s">
        <v>143</v>
      </c>
      <c r="D774" s="72" t="s">
        <v>73</v>
      </c>
      <c r="E774" s="72" t="s">
        <v>115</v>
      </c>
      <c r="F774" s="125" t="s">
        <v>389</v>
      </c>
      <c r="G774" s="72" t="s">
        <v>284</v>
      </c>
      <c r="H774" s="71">
        <v>76.061000000000007</v>
      </c>
    </row>
    <row r="775" spans="2:8" ht="126.75" thickBot="1" x14ac:dyDescent="0.25">
      <c r="B775" s="62" t="s">
        <v>62</v>
      </c>
      <c r="C775" s="22" t="s">
        <v>143</v>
      </c>
      <c r="D775" s="6" t="s">
        <v>73</v>
      </c>
      <c r="E775" s="6" t="s">
        <v>115</v>
      </c>
      <c r="F775" s="3" t="s">
        <v>390</v>
      </c>
      <c r="G775" s="212"/>
      <c r="H775" s="1">
        <f>SUM(H776:H778)</f>
        <v>21986</v>
      </c>
    </row>
    <row r="776" spans="2:8" ht="48" thickBot="1" x14ac:dyDescent="0.25">
      <c r="B776" s="4" t="s">
        <v>54</v>
      </c>
      <c r="C776" s="24" t="s">
        <v>143</v>
      </c>
      <c r="D776" s="5" t="s">
        <v>73</v>
      </c>
      <c r="E776" s="5" t="s">
        <v>115</v>
      </c>
      <c r="F776" s="2" t="s">
        <v>390</v>
      </c>
      <c r="G776" s="2">
        <v>111</v>
      </c>
      <c r="H776" s="2">
        <v>16628</v>
      </c>
    </row>
    <row r="777" spans="2:8" ht="63.75" thickBot="1" x14ac:dyDescent="0.25">
      <c r="B777" s="33" t="s">
        <v>10</v>
      </c>
      <c r="C777" s="24" t="s">
        <v>143</v>
      </c>
      <c r="D777" s="5" t="s">
        <v>73</v>
      </c>
      <c r="E777" s="5" t="s">
        <v>115</v>
      </c>
      <c r="F777" s="2" t="s">
        <v>390</v>
      </c>
      <c r="G777" s="2">
        <v>119</v>
      </c>
      <c r="H777" s="2">
        <v>5022</v>
      </c>
    </row>
    <row r="778" spans="2:8" ht="32.25" thickBot="1" x14ac:dyDescent="0.25">
      <c r="B778" s="33" t="s">
        <v>13</v>
      </c>
      <c r="C778" s="24" t="s">
        <v>143</v>
      </c>
      <c r="D778" s="5" t="s">
        <v>73</v>
      </c>
      <c r="E778" s="5" t="s">
        <v>115</v>
      </c>
      <c r="F778" s="2" t="s">
        <v>390</v>
      </c>
      <c r="G778" s="2">
        <v>244</v>
      </c>
      <c r="H778" s="2">
        <v>336</v>
      </c>
    </row>
    <row r="779" spans="2:8" ht="79.5" thickBot="1" x14ac:dyDescent="0.25">
      <c r="B779" s="175" t="s">
        <v>289</v>
      </c>
      <c r="C779" s="92" t="s">
        <v>143</v>
      </c>
      <c r="D779" s="72" t="s">
        <v>73</v>
      </c>
      <c r="E779" s="72" t="s">
        <v>115</v>
      </c>
      <c r="F779" s="80" t="s">
        <v>392</v>
      </c>
      <c r="G779" s="71"/>
      <c r="H779" s="71">
        <f>SUM(H780:H781)</f>
        <v>2291.52</v>
      </c>
    </row>
    <row r="780" spans="2:8" ht="48" thickBot="1" x14ac:dyDescent="0.25">
      <c r="B780" s="33" t="s">
        <v>219</v>
      </c>
      <c r="C780" s="24" t="s">
        <v>143</v>
      </c>
      <c r="D780" s="5" t="s">
        <v>73</v>
      </c>
      <c r="E780" s="5" t="s">
        <v>115</v>
      </c>
      <c r="F780" s="82" t="s">
        <v>392</v>
      </c>
      <c r="G780" s="2">
        <v>111</v>
      </c>
      <c r="H780" s="2">
        <v>1760</v>
      </c>
    </row>
    <row r="781" spans="2:8" ht="63.75" thickBot="1" x14ac:dyDescent="0.25">
      <c r="B781" s="33" t="s">
        <v>10</v>
      </c>
      <c r="C781" s="24" t="s">
        <v>143</v>
      </c>
      <c r="D781" s="5" t="s">
        <v>73</v>
      </c>
      <c r="E781" s="5" t="s">
        <v>115</v>
      </c>
      <c r="F781" s="82" t="s">
        <v>392</v>
      </c>
      <c r="G781" s="2">
        <v>119</v>
      </c>
      <c r="H781" s="2">
        <v>531.52</v>
      </c>
    </row>
    <row r="782" spans="2:8" ht="48" thickBot="1" x14ac:dyDescent="0.3">
      <c r="B782" s="129" t="s">
        <v>293</v>
      </c>
      <c r="C782" s="92" t="s">
        <v>143</v>
      </c>
      <c r="D782" s="72" t="s">
        <v>73</v>
      </c>
      <c r="E782" s="72" t="s">
        <v>115</v>
      </c>
      <c r="F782" s="103" t="s">
        <v>393</v>
      </c>
      <c r="G782" s="71"/>
      <c r="H782" s="71">
        <f>SUM(H783:H784)</f>
        <v>98.908999999999992</v>
      </c>
    </row>
    <row r="783" spans="2:8" ht="48" thickBot="1" x14ac:dyDescent="0.25">
      <c r="B783" s="33" t="s">
        <v>219</v>
      </c>
      <c r="C783" s="24" t="s">
        <v>143</v>
      </c>
      <c r="D783" s="5" t="s">
        <v>73</v>
      </c>
      <c r="E783" s="5" t="s">
        <v>115</v>
      </c>
      <c r="F783" s="151" t="s">
        <v>394</v>
      </c>
      <c r="G783" s="2">
        <v>111</v>
      </c>
      <c r="H783" s="2">
        <v>75.966999999999999</v>
      </c>
    </row>
    <row r="784" spans="2:8" ht="63.75" thickBot="1" x14ac:dyDescent="0.25">
      <c r="B784" s="33" t="s">
        <v>10</v>
      </c>
      <c r="C784" s="24" t="s">
        <v>143</v>
      </c>
      <c r="D784" s="5" t="s">
        <v>73</v>
      </c>
      <c r="E784" s="5" t="s">
        <v>115</v>
      </c>
      <c r="F784" s="151" t="s">
        <v>394</v>
      </c>
      <c r="G784" s="2">
        <v>119</v>
      </c>
      <c r="H784" s="2">
        <v>22.942</v>
      </c>
    </row>
    <row r="785" spans="2:8" ht="79.5" thickBot="1" x14ac:dyDescent="0.25">
      <c r="B785" s="66" t="s">
        <v>290</v>
      </c>
      <c r="C785" s="126" t="s">
        <v>143</v>
      </c>
      <c r="D785" s="126" t="s">
        <v>73</v>
      </c>
      <c r="E785" s="126" t="s">
        <v>115</v>
      </c>
      <c r="F785" s="80" t="s">
        <v>395</v>
      </c>
      <c r="G785" s="127"/>
      <c r="H785" s="127">
        <v>1272.239</v>
      </c>
    </row>
    <row r="786" spans="2:8" ht="32.25" thickBot="1" x14ac:dyDescent="0.25">
      <c r="B786" s="33" t="s">
        <v>13</v>
      </c>
      <c r="C786" s="24" t="s">
        <v>143</v>
      </c>
      <c r="D786" s="5" t="s">
        <v>73</v>
      </c>
      <c r="E786" s="5" t="s">
        <v>115</v>
      </c>
      <c r="F786" s="82" t="s">
        <v>395</v>
      </c>
      <c r="G786" s="2">
        <v>244</v>
      </c>
      <c r="H786" s="128">
        <v>1272.239</v>
      </c>
    </row>
    <row r="787" spans="2:8" ht="32.25" thickBot="1" x14ac:dyDescent="0.25">
      <c r="B787" s="175" t="s">
        <v>306</v>
      </c>
      <c r="C787" s="126" t="s">
        <v>143</v>
      </c>
      <c r="D787" s="64" t="s">
        <v>73</v>
      </c>
      <c r="E787" s="64" t="s">
        <v>109</v>
      </c>
      <c r="F787" s="103"/>
      <c r="G787" s="67"/>
      <c r="H787" s="127">
        <f>SUM(H788:H789)</f>
        <v>453.1</v>
      </c>
    </row>
    <row r="788" spans="2:8" ht="48" thickBot="1" x14ac:dyDescent="0.25">
      <c r="B788" s="43" t="s">
        <v>28</v>
      </c>
      <c r="C788" s="24" t="s">
        <v>143</v>
      </c>
      <c r="D788" s="5" t="s">
        <v>73</v>
      </c>
      <c r="E788" s="5" t="s">
        <v>109</v>
      </c>
      <c r="F788" s="32">
        <v>1940300593</v>
      </c>
      <c r="G788" s="5" t="s">
        <v>78</v>
      </c>
      <c r="H788" s="128">
        <v>348</v>
      </c>
    </row>
    <row r="789" spans="2:8" ht="63.75" thickBot="1" x14ac:dyDescent="0.25">
      <c r="B789" s="33" t="s">
        <v>10</v>
      </c>
      <c r="C789" s="24" t="s">
        <v>143</v>
      </c>
      <c r="D789" s="5" t="s">
        <v>73</v>
      </c>
      <c r="E789" s="5" t="s">
        <v>109</v>
      </c>
      <c r="F789" s="32">
        <v>1940300593</v>
      </c>
      <c r="G789" s="5" t="s">
        <v>279</v>
      </c>
      <c r="H789" s="128">
        <v>105.1</v>
      </c>
    </row>
    <row r="790" spans="2:8" ht="16.5" thickBot="1" x14ac:dyDescent="0.3">
      <c r="B790" s="150" t="s">
        <v>27</v>
      </c>
      <c r="C790" s="92" t="s">
        <v>143</v>
      </c>
      <c r="D790" s="72" t="s">
        <v>73</v>
      </c>
      <c r="E790" s="72" t="s">
        <v>110</v>
      </c>
      <c r="F790" s="80"/>
      <c r="G790" s="71"/>
      <c r="H790" s="130">
        <f>SUM(H792+H795)</f>
        <v>333.49200000000002</v>
      </c>
    </row>
    <row r="791" spans="2:8" ht="48" thickBot="1" x14ac:dyDescent="0.25">
      <c r="B791" s="147" t="s">
        <v>398</v>
      </c>
      <c r="C791" s="24" t="s">
        <v>143</v>
      </c>
      <c r="D791" s="5" t="s">
        <v>73</v>
      </c>
      <c r="E791" s="5" t="s">
        <v>110</v>
      </c>
      <c r="F791" s="82">
        <v>19</v>
      </c>
      <c r="G791" s="2"/>
      <c r="H791" s="128">
        <f>SUM(H792+H795)</f>
        <v>333.49200000000002</v>
      </c>
    </row>
    <row r="792" spans="2:8" ht="32.25" thickBot="1" x14ac:dyDescent="0.25">
      <c r="B792" s="171" t="s">
        <v>475</v>
      </c>
      <c r="C792" s="126" t="s">
        <v>143</v>
      </c>
      <c r="D792" s="64" t="s">
        <v>73</v>
      </c>
      <c r="E792" s="64" t="s">
        <v>110</v>
      </c>
      <c r="F792" s="73">
        <v>1940250500</v>
      </c>
      <c r="G792" s="67"/>
      <c r="H792" s="127">
        <f>SUM(H793:H794)</f>
        <v>26.04</v>
      </c>
    </row>
    <row r="793" spans="2:8" ht="48" thickBot="1" x14ac:dyDescent="0.25">
      <c r="B793" s="43" t="s">
        <v>28</v>
      </c>
      <c r="C793" s="24" t="s">
        <v>143</v>
      </c>
      <c r="D793" s="5" t="s">
        <v>73</v>
      </c>
      <c r="E793" s="5" t="s">
        <v>110</v>
      </c>
      <c r="F793" s="32">
        <v>1940250500</v>
      </c>
      <c r="G793" s="2">
        <v>111</v>
      </c>
      <c r="H793" s="128">
        <v>20</v>
      </c>
    </row>
    <row r="794" spans="2:8" ht="63.75" thickBot="1" x14ac:dyDescent="0.25">
      <c r="B794" s="33" t="s">
        <v>10</v>
      </c>
      <c r="C794" s="24" t="s">
        <v>143</v>
      </c>
      <c r="D794" s="5" t="s">
        <v>73</v>
      </c>
      <c r="E794" s="5" t="s">
        <v>110</v>
      </c>
      <c r="F794" s="32">
        <v>1940250500</v>
      </c>
      <c r="G794" s="2">
        <v>119</v>
      </c>
      <c r="H794" s="128">
        <v>6.04</v>
      </c>
    </row>
    <row r="795" spans="2:8" ht="48" thickBot="1" x14ac:dyDescent="0.3">
      <c r="B795" s="39" t="s">
        <v>350</v>
      </c>
      <c r="C795" s="24" t="s">
        <v>143</v>
      </c>
      <c r="D795" s="5" t="s">
        <v>73</v>
      </c>
      <c r="E795" s="5" t="s">
        <v>110</v>
      </c>
      <c r="F795" s="82" t="s">
        <v>347</v>
      </c>
      <c r="G795" s="2"/>
      <c r="H795" s="128">
        <f>SUM(H797:H799)</f>
        <v>307.452</v>
      </c>
    </row>
    <row r="796" spans="2:8" ht="32.25" thickBot="1" x14ac:dyDescent="0.3">
      <c r="B796" s="39" t="s">
        <v>349</v>
      </c>
      <c r="C796" s="24" t="s">
        <v>143</v>
      </c>
      <c r="D796" s="5" t="s">
        <v>73</v>
      </c>
      <c r="E796" s="5" t="s">
        <v>110</v>
      </c>
      <c r="F796" s="16" t="s">
        <v>397</v>
      </c>
      <c r="G796" s="2"/>
      <c r="H796" s="128">
        <f>SUM(H797:H799)</f>
        <v>307.452</v>
      </c>
    </row>
    <row r="797" spans="2:8" ht="48" thickBot="1" x14ac:dyDescent="0.25">
      <c r="B797" s="142" t="s">
        <v>219</v>
      </c>
      <c r="C797" s="24" t="s">
        <v>143</v>
      </c>
      <c r="D797" s="5" t="s">
        <v>73</v>
      </c>
      <c r="E797" s="5" t="s">
        <v>110</v>
      </c>
      <c r="F797" s="16" t="s">
        <v>397</v>
      </c>
      <c r="G797" s="2">
        <v>111</v>
      </c>
      <c r="H797" s="128">
        <v>140</v>
      </c>
    </row>
    <row r="798" spans="2:8" ht="63.75" thickBot="1" x14ac:dyDescent="0.25">
      <c r="B798" s="33" t="s">
        <v>10</v>
      </c>
      <c r="C798" s="24" t="s">
        <v>143</v>
      </c>
      <c r="D798" s="5" t="s">
        <v>73</v>
      </c>
      <c r="E798" s="5" t="s">
        <v>110</v>
      </c>
      <c r="F798" s="16" t="s">
        <v>397</v>
      </c>
      <c r="G798" s="2">
        <v>119</v>
      </c>
      <c r="H798" s="128">
        <v>42.3</v>
      </c>
    </row>
    <row r="799" spans="2:8" ht="32.25" thickBot="1" x14ac:dyDescent="0.25">
      <c r="B799" s="33" t="s">
        <v>13</v>
      </c>
      <c r="C799" s="24" t="s">
        <v>143</v>
      </c>
      <c r="D799" s="5" t="s">
        <v>73</v>
      </c>
      <c r="E799" s="5" t="s">
        <v>110</v>
      </c>
      <c r="F799" s="16" t="s">
        <v>397</v>
      </c>
      <c r="G799" s="2">
        <v>244</v>
      </c>
      <c r="H799" s="128">
        <v>125.152</v>
      </c>
    </row>
    <row r="800" spans="2:8" ht="16.5" thickBot="1" x14ac:dyDescent="0.25">
      <c r="B800" s="58" t="s">
        <v>144</v>
      </c>
      <c r="C800" s="57" t="s">
        <v>145</v>
      </c>
      <c r="D800" s="57" t="s">
        <v>73</v>
      </c>
      <c r="E800" s="57"/>
      <c r="F800" s="57"/>
      <c r="G800" s="57"/>
      <c r="H800" s="124">
        <f>SUM(H814+H807+H801+H811+H816)</f>
        <v>16183.769999999999</v>
      </c>
    </row>
    <row r="801" spans="2:8" ht="16.5" thickBot="1" x14ac:dyDescent="0.25">
      <c r="B801" s="27"/>
      <c r="C801" s="22" t="s">
        <v>145</v>
      </c>
      <c r="D801" s="12" t="s">
        <v>73</v>
      </c>
      <c r="E801" s="12" t="s">
        <v>115</v>
      </c>
      <c r="F801" s="46">
        <v>1940200592</v>
      </c>
      <c r="G801" s="23"/>
      <c r="H801" s="41">
        <f>SUM(H802:H806)</f>
        <v>812.8</v>
      </c>
    </row>
    <row r="802" spans="2:8" ht="48" thickBot="1" x14ac:dyDescent="0.25">
      <c r="B802" s="4" t="s">
        <v>54</v>
      </c>
      <c r="C802" s="24" t="s">
        <v>145</v>
      </c>
      <c r="D802" s="5" t="s">
        <v>73</v>
      </c>
      <c r="E802" s="5" t="s">
        <v>115</v>
      </c>
      <c r="F802" s="32">
        <v>1940200592</v>
      </c>
      <c r="G802" s="24" t="s">
        <v>78</v>
      </c>
      <c r="H802" s="59">
        <v>348</v>
      </c>
    </row>
    <row r="803" spans="2:8" ht="63.75" thickBot="1" x14ac:dyDescent="0.25">
      <c r="B803" s="33" t="s">
        <v>10</v>
      </c>
      <c r="C803" s="24" t="s">
        <v>145</v>
      </c>
      <c r="D803" s="5" t="s">
        <v>73</v>
      </c>
      <c r="E803" s="5" t="s">
        <v>115</v>
      </c>
      <c r="F803" s="32">
        <v>1940200592</v>
      </c>
      <c r="G803" s="24" t="s">
        <v>279</v>
      </c>
      <c r="H803" s="59">
        <v>105.1</v>
      </c>
    </row>
    <row r="804" spans="2:8" ht="32.25" thickBot="1" x14ac:dyDescent="0.25">
      <c r="B804" s="33" t="s">
        <v>13</v>
      </c>
      <c r="C804" s="24" t="s">
        <v>145</v>
      </c>
      <c r="D804" s="5" t="s">
        <v>73</v>
      </c>
      <c r="E804" s="5" t="s">
        <v>115</v>
      </c>
      <c r="F804" s="32">
        <v>1940200592</v>
      </c>
      <c r="G804" s="5" t="s">
        <v>119</v>
      </c>
      <c r="H804" s="2">
        <v>170.4</v>
      </c>
    </row>
    <row r="805" spans="2:8" ht="16.5" thickBot="1" x14ac:dyDescent="0.25">
      <c r="B805" s="33" t="s">
        <v>288</v>
      </c>
      <c r="C805" s="24" t="s">
        <v>145</v>
      </c>
      <c r="D805" s="5" t="s">
        <v>73</v>
      </c>
      <c r="E805" s="5" t="s">
        <v>115</v>
      </c>
      <c r="F805" s="32">
        <v>1940200592</v>
      </c>
      <c r="G805" s="5" t="s">
        <v>285</v>
      </c>
      <c r="H805" s="2">
        <v>180</v>
      </c>
    </row>
    <row r="806" spans="2:8" ht="16.5" thickBot="1" x14ac:dyDescent="0.25">
      <c r="B806" s="177" t="s">
        <v>46</v>
      </c>
      <c r="C806" s="24" t="s">
        <v>145</v>
      </c>
      <c r="D806" s="5" t="s">
        <v>73</v>
      </c>
      <c r="E806" s="5" t="s">
        <v>115</v>
      </c>
      <c r="F806" s="32">
        <v>1940200592</v>
      </c>
      <c r="G806" s="5" t="s">
        <v>118</v>
      </c>
      <c r="H806" s="2">
        <v>9.3000000000000007</v>
      </c>
    </row>
    <row r="807" spans="2:8" ht="126.75" thickBot="1" x14ac:dyDescent="0.25">
      <c r="B807" s="62" t="s">
        <v>62</v>
      </c>
      <c r="C807" s="22" t="s">
        <v>145</v>
      </c>
      <c r="D807" s="6" t="s">
        <v>73</v>
      </c>
      <c r="E807" s="6" t="s">
        <v>115</v>
      </c>
      <c r="F807" s="3" t="s">
        <v>390</v>
      </c>
      <c r="G807" s="212"/>
      <c r="H807" s="1">
        <f>SUM(H808:H810)</f>
        <v>13043</v>
      </c>
    </row>
    <row r="808" spans="2:8" ht="48" thickBot="1" x14ac:dyDescent="0.25">
      <c r="B808" s="4" t="s">
        <v>54</v>
      </c>
      <c r="C808" s="24" t="s">
        <v>145</v>
      </c>
      <c r="D808" s="5" t="s">
        <v>73</v>
      </c>
      <c r="E808" s="5" t="s">
        <v>115</v>
      </c>
      <c r="F808" s="2" t="s">
        <v>390</v>
      </c>
      <c r="G808" s="2">
        <v>111</v>
      </c>
      <c r="H808" s="2">
        <v>9922</v>
      </c>
    </row>
    <row r="809" spans="2:8" ht="63.75" thickBot="1" x14ac:dyDescent="0.25">
      <c r="B809" s="33" t="s">
        <v>10</v>
      </c>
      <c r="C809" s="24" t="s">
        <v>145</v>
      </c>
      <c r="D809" s="5" t="s">
        <v>73</v>
      </c>
      <c r="E809" s="5" t="s">
        <v>115</v>
      </c>
      <c r="F809" s="2" t="s">
        <v>390</v>
      </c>
      <c r="G809" s="2">
        <v>119</v>
      </c>
      <c r="H809" s="2">
        <v>2997</v>
      </c>
    </row>
    <row r="810" spans="2:8" ht="32.25" thickBot="1" x14ac:dyDescent="0.25">
      <c r="B810" s="33" t="s">
        <v>13</v>
      </c>
      <c r="C810" s="24" t="s">
        <v>145</v>
      </c>
      <c r="D810" s="5" t="s">
        <v>73</v>
      </c>
      <c r="E810" s="5" t="s">
        <v>115</v>
      </c>
      <c r="F810" s="2" t="s">
        <v>390</v>
      </c>
      <c r="G810" s="2">
        <v>244</v>
      </c>
      <c r="H810" s="2">
        <v>124</v>
      </c>
    </row>
    <row r="811" spans="2:8" ht="79.5" thickBot="1" x14ac:dyDescent="0.25">
      <c r="B811" s="175" t="s">
        <v>289</v>
      </c>
      <c r="C811" s="92" t="s">
        <v>145</v>
      </c>
      <c r="D811" s="72" t="s">
        <v>73</v>
      </c>
      <c r="E811" s="72" t="s">
        <v>115</v>
      </c>
      <c r="F811" s="80" t="s">
        <v>392</v>
      </c>
      <c r="G811" s="71"/>
      <c r="H811" s="71">
        <f>SUM(H812:H813)</f>
        <v>1575.42</v>
      </c>
    </row>
    <row r="812" spans="2:8" ht="48" thickBot="1" x14ac:dyDescent="0.25">
      <c r="B812" s="33" t="s">
        <v>219</v>
      </c>
      <c r="C812" s="24" t="s">
        <v>145</v>
      </c>
      <c r="D812" s="5" t="s">
        <v>73</v>
      </c>
      <c r="E812" s="5" t="s">
        <v>115</v>
      </c>
      <c r="F812" s="82" t="s">
        <v>392</v>
      </c>
      <c r="G812" s="2">
        <v>111</v>
      </c>
      <c r="H812" s="2">
        <v>1210</v>
      </c>
    </row>
    <row r="813" spans="2:8" ht="63.75" thickBot="1" x14ac:dyDescent="0.25">
      <c r="B813" s="33" t="s">
        <v>10</v>
      </c>
      <c r="C813" s="24" t="s">
        <v>145</v>
      </c>
      <c r="D813" s="5" t="s">
        <v>73</v>
      </c>
      <c r="E813" s="5" t="s">
        <v>115</v>
      </c>
      <c r="F813" s="82" t="s">
        <v>392</v>
      </c>
      <c r="G813" s="2">
        <v>119</v>
      </c>
      <c r="H813" s="2">
        <v>365.42</v>
      </c>
    </row>
    <row r="814" spans="2:8" ht="79.5" thickBot="1" x14ac:dyDescent="0.25">
      <c r="B814" s="66" t="s">
        <v>290</v>
      </c>
      <c r="C814" s="126" t="s">
        <v>145</v>
      </c>
      <c r="D814" s="126" t="s">
        <v>73</v>
      </c>
      <c r="E814" s="126" t="s">
        <v>115</v>
      </c>
      <c r="F814" s="80" t="s">
        <v>395</v>
      </c>
      <c r="G814" s="127"/>
      <c r="H814" s="127">
        <v>518.15</v>
      </c>
    </row>
    <row r="815" spans="2:8" ht="32.25" thickBot="1" x14ac:dyDescent="0.25">
      <c r="B815" s="33" t="s">
        <v>13</v>
      </c>
      <c r="C815" s="24" t="s">
        <v>145</v>
      </c>
      <c r="D815" s="5" t="s">
        <v>73</v>
      </c>
      <c r="E815" s="5" t="s">
        <v>115</v>
      </c>
      <c r="F815" s="82" t="s">
        <v>395</v>
      </c>
      <c r="G815" s="2">
        <v>244</v>
      </c>
      <c r="H815" s="128">
        <v>518.15</v>
      </c>
    </row>
    <row r="816" spans="2:8" ht="32.25" thickBot="1" x14ac:dyDescent="0.25">
      <c r="B816" s="175" t="s">
        <v>306</v>
      </c>
      <c r="C816" s="126" t="s">
        <v>145</v>
      </c>
      <c r="D816" s="64" t="s">
        <v>73</v>
      </c>
      <c r="E816" s="64" t="s">
        <v>109</v>
      </c>
      <c r="F816" s="103"/>
      <c r="G816" s="67"/>
      <c r="H816" s="127">
        <f>SUM(H817:H818)</f>
        <v>234.4</v>
      </c>
    </row>
    <row r="817" spans="2:8" ht="48" thickBot="1" x14ac:dyDescent="0.25">
      <c r="B817" s="43" t="s">
        <v>28</v>
      </c>
      <c r="C817" s="24" t="s">
        <v>145</v>
      </c>
      <c r="D817" s="5" t="s">
        <v>73</v>
      </c>
      <c r="E817" s="5" t="s">
        <v>109</v>
      </c>
      <c r="F817" s="32">
        <v>1940300593</v>
      </c>
      <c r="G817" s="5" t="s">
        <v>78</v>
      </c>
      <c r="H817" s="128">
        <v>180</v>
      </c>
    </row>
    <row r="818" spans="2:8" ht="63.75" thickBot="1" x14ac:dyDescent="0.25">
      <c r="B818" s="33" t="s">
        <v>10</v>
      </c>
      <c r="C818" s="24" t="s">
        <v>145</v>
      </c>
      <c r="D818" s="5" t="s">
        <v>73</v>
      </c>
      <c r="E818" s="5" t="s">
        <v>109</v>
      </c>
      <c r="F818" s="32">
        <v>1940300593</v>
      </c>
      <c r="G818" s="5" t="s">
        <v>279</v>
      </c>
      <c r="H818" s="128">
        <v>54.4</v>
      </c>
    </row>
    <row r="819" spans="2:8" ht="51.75" customHeight="1" thickBot="1" x14ac:dyDescent="0.25">
      <c r="B819" s="58" t="s">
        <v>146</v>
      </c>
      <c r="C819" s="57" t="s">
        <v>147</v>
      </c>
      <c r="D819" s="57" t="s">
        <v>73</v>
      </c>
      <c r="E819" s="57" t="s">
        <v>115</v>
      </c>
      <c r="F819" s="57"/>
      <c r="G819" s="57"/>
      <c r="H819" s="124">
        <f>SUM(H820+H826+H827+H831+H834)</f>
        <v>14966.328</v>
      </c>
    </row>
    <row r="820" spans="2:8" ht="16.5" thickBot="1" x14ac:dyDescent="0.25">
      <c r="B820" s="4"/>
      <c r="C820" s="22" t="s">
        <v>147</v>
      </c>
      <c r="D820" s="12" t="s">
        <v>73</v>
      </c>
      <c r="E820" s="12" t="s">
        <v>115</v>
      </c>
      <c r="F820" s="46">
        <v>1940200592</v>
      </c>
      <c r="G820" s="23"/>
      <c r="H820" s="120">
        <f>SUM(H821:H825)</f>
        <v>997.9</v>
      </c>
    </row>
    <row r="821" spans="2:8" ht="48" thickBot="1" x14ac:dyDescent="0.25">
      <c r="B821" s="4" t="s">
        <v>54</v>
      </c>
      <c r="C821" s="24" t="s">
        <v>147</v>
      </c>
      <c r="D821" s="5" t="s">
        <v>73</v>
      </c>
      <c r="E821" s="5" t="s">
        <v>115</v>
      </c>
      <c r="F821" s="32">
        <v>1940200592</v>
      </c>
      <c r="G821" s="24" t="s">
        <v>78</v>
      </c>
      <c r="H821" s="59">
        <v>348</v>
      </c>
    </row>
    <row r="822" spans="2:8" ht="63.75" thickBot="1" x14ac:dyDescent="0.25">
      <c r="B822" s="33" t="s">
        <v>10</v>
      </c>
      <c r="C822" s="24" t="s">
        <v>147</v>
      </c>
      <c r="D822" s="5" t="s">
        <v>73</v>
      </c>
      <c r="E822" s="5" t="s">
        <v>115</v>
      </c>
      <c r="F822" s="32">
        <v>1940200592</v>
      </c>
      <c r="G822" s="24" t="s">
        <v>279</v>
      </c>
      <c r="H822" s="59">
        <v>105.1</v>
      </c>
    </row>
    <row r="823" spans="2:8" ht="32.25" thickBot="1" x14ac:dyDescent="0.25">
      <c r="B823" s="33" t="s">
        <v>13</v>
      </c>
      <c r="C823" s="24" t="s">
        <v>147</v>
      </c>
      <c r="D823" s="5" t="s">
        <v>73</v>
      </c>
      <c r="E823" s="5" t="s">
        <v>115</v>
      </c>
      <c r="F823" s="32">
        <v>1940200592</v>
      </c>
      <c r="G823" s="5" t="s">
        <v>119</v>
      </c>
      <c r="H823" s="2">
        <v>390.4</v>
      </c>
    </row>
    <row r="824" spans="2:8" ht="16.5" thickBot="1" x14ac:dyDescent="0.25">
      <c r="B824" s="33" t="s">
        <v>288</v>
      </c>
      <c r="C824" s="24" t="s">
        <v>147</v>
      </c>
      <c r="D824" s="5" t="s">
        <v>73</v>
      </c>
      <c r="E824" s="5" t="s">
        <v>115</v>
      </c>
      <c r="F824" s="32">
        <v>1940200592</v>
      </c>
      <c r="G824" s="5" t="s">
        <v>285</v>
      </c>
      <c r="H824" s="2">
        <v>140</v>
      </c>
    </row>
    <row r="825" spans="2:8" ht="15.75" customHeight="1" thickBot="1" x14ac:dyDescent="0.25">
      <c r="B825" s="177" t="s">
        <v>46</v>
      </c>
      <c r="C825" s="24" t="s">
        <v>147</v>
      </c>
      <c r="D825" s="5" t="s">
        <v>73</v>
      </c>
      <c r="E825" s="5" t="s">
        <v>115</v>
      </c>
      <c r="F825" s="32">
        <v>1940200592</v>
      </c>
      <c r="G825" s="5" t="s">
        <v>118</v>
      </c>
      <c r="H825" s="2">
        <v>14.4</v>
      </c>
    </row>
    <row r="826" spans="2:8" ht="48" hidden="1" thickBot="1" x14ac:dyDescent="0.25">
      <c r="B826" s="63" t="s">
        <v>283</v>
      </c>
      <c r="C826" s="92" t="s">
        <v>147</v>
      </c>
      <c r="D826" s="72" t="s">
        <v>73</v>
      </c>
      <c r="E826" s="72" t="s">
        <v>115</v>
      </c>
      <c r="F826" s="125" t="s">
        <v>303</v>
      </c>
      <c r="G826" s="72" t="s">
        <v>284</v>
      </c>
      <c r="H826" s="71"/>
    </row>
    <row r="827" spans="2:8" ht="126.75" thickBot="1" x14ac:dyDescent="0.25">
      <c r="B827" s="62" t="s">
        <v>62</v>
      </c>
      <c r="C827" s="22" t="s">
        <v>147</v>
      </c>
      <c r="D827" s="6" t="s">
        <v>73</v>
      </c>
      <c r="E827" s="6" t="s">
        <v>115</v>
      </c>
      <c r="F827" s="3" t="s">
        <v>390</v>
      </c>
      <c r="G827" s="212"/>
      <c r="H827" s="1">
        <f>SUM(H828:H830)</f>
        <v>12187</v>
      </c>
    </row>
    <row r="828" spans="2:8" ht="48" thickBot="1" x14ac:dyDescent="0.25">
      <c r="B828" s="4" t="s">
        <v>54</v>
      </c>
      <c r="C828" s="24" t="s">
        <v>147</v>
      </c>
      <c r="D828" s="5" t="s">
        <v>73</v>
      </c>
      <c r="E828" s="5" t="s">
        <v>115</v>
      </c>
      <c r="F828" s="2" t="s">
        <v>390</v>
      </c>
      <c r="G828" s="2">
        <v>111</v>
      </c>
      <c r="H828" s="2">
        <v>9284</v>
      </c>
    </row>
    <row r="829" spans="2:8" ht="63.75" thickBot="1" x14ac:dyDescent="0.25">
      <c r="B829" s="33" t="s">
        <v>10</v>
      </c>
      <c r="C829" s="24" t="s">
        <v>147</v>
      </c>
      <c r="D829" s="5" t="s">
        <v>73</v>
      </c>
      <c r="E829" s="5" t="s">
        <v>115</v>
      </c>
      <c r="F829" s="2" t="s">
        <v>390</v>
      </c>
      <c r="G829" s="2">
        <v>119</v>
      </c>
      <c r="H829" s="2">
        <v>2804</v>
      </c>
    </row>
    <row r="830" spans="2:8" ht="32.25" thickBot="1" x14ac:dyDescent="0.25">
      <c r="B830" s="33" t="s">
        <v>13</v>
      </c>
      <c r="C830" s="24" t="s">
        <v>147</v>
      </c>
      <c r="D830" s="5" t="s">
        <v>73</v>
      </c>
      <c r="E830" s="5" t="s">
        <v>115</v>
      </c>
      <c r="F830" s="2" t="s">
        <v>390</v>
      </c>
      <c r="G830" s="2">
        <v>244</v>
      </c>
      <c r="H830" s="2">
        <v>99</v>
      </c>
    </row>
    <row r="831" spans="2:8" ht="79.5" thickBot="1" x14ac:dyDescent="0.25">
      <c r="B831" s="175" t="s">
        <v>289</v>
      </c>
      <c r="C831" s="92" t="s">
        <v>147</v>
      </c>
      <c r="D831" s="72" t="s">
        <v>73</v>
      </c>
      <c r="E831" s="72" t="s">
        <v>115</v>
      </c>
      <c r="F831" s="80" t="s">
        <v>392</v>
      </c>
      <c r="G831" s="71"/>
      <c r="H831" s="71">
        <f>SUM(H832:H833)</f>
        <v>1432.2</v>
      </c>
    </row>
    <row r="832" spans="2:8" ht="48" thickBot="1" x14ac:dyDescent="0.25">
      <c r="B832" s="33" t="s">
        <v>219</v>
      </c>
      <c r="C832" s="24" t="s">
        <v>147</v>
      </c>
      <c r="D832" s="5" t="s">
        <v>73</v>
      </c>
      <c r="E832" s="5" t="s">
        <v>115</v>
      </c>
      <c r="F832" s="82" t="s">
        <v>392</v>
      </c>
      <c r="G832" s="2">
        <v>111</v>
      </c>
      <c r="H832" s="2">
        <v>1100</v>
      </c>
    </row>
    <row r="833" spans="2:8" ht="63.75" thickBot="1" x14ac:dyDescent="0.25">
      <c r="B833" s="33" t="s">
        <v>10</v>
      </c>
      <c r="C833" s="24" t="s">
        <v>147</v>
      </c>
      <c r="D833" s="5" t="s">
        <v>73</v>
      </c>
      <c r="E833" s="5" t="s">
        <v>115</v>
      </c>
      <c r="F833" s="82" t="s">
        <v>392</v>
      </c>
      <c r="G833" s="2">
        <v>119</v>
      </c>
      <c r="H833" s="2">
        <v>332.2</v>
      </c>
    </row>
    <row r="834" spans="2:8" ht="79.5" thickBot="1" x14ac:dyDescent="0.25">
      <c r="B834" s="66" t="s">
        <v>290</v>
      </c>
      <c r="C834" s="126" t="s">
        <v>147</v>
      </c>
      <c r="D834" s="126" t="s">
        <v>73</v>
      </c>
      <c r="E834" s="126" t="s">
        <v>115</v>
      </c>
      <c r="F834" s="80" t="s">
        <v>395</v>
      </c>
      <c r="G834" s="127"/>
      <c r="H834" s="127">
        <v>349.22800000000001</v>
      </c>
    </row>
    <row r="835" spans="2:8" ht="32.25" thickBot="1" x14ac:dyDescent="0.25">
      <c r="B835" s="33" t="s">
        <v>13</v>
      </c>
      <c r="C835" s="24" t="s">
        <v>147</v>
      </c>
      <c r="D835" s="5" t="s">
        <v>73</v>
      </c>
      <c r="E835" s="5" t="s">
        <v>115</v>
      </c>
      <c r="F835" s="82" t="s">
        <v>395</v>
      </c>
      <c r="G835" s="2">
        <v>244</v>
      </c>
      <c r="H835" s="128">
        <v>349.22800000000001</v>
      </c>
    </row>
    <row r="836" spans="2:8" ht="25.5" customHeight="1" thickBot="1" x14ac:dyDescent="0.25">
      <c r="B836" s="58" t="s">
        <v>148</v>
      </c>
      <c r="C836" s="57" t="s">
        <v>149</v>
      </c>
      <c r="D836" s="57" t="s">
        <v>73</v>
      </c>
      <c r="E836" s="57"/>
      <c r="F836" s="57"/>
      <c r="G836" s="57"/>
      <c r="H836" s="124">
        <f>SUM(H837+H843+H844+H848+H851+H854+H856+H858+H861)</f>
        <v>20605.665000000001</v>
      </c>
    </row>
    <row r="837" spans="2:8" ht="16.5" thickBot="1" x14ac:dyDescent="0.25">
      <c r="B837" s="27"/>
      <c r="C837" s="22" t="s">
        <v>149</v>
      </c>
      <c r="D837" s="12" t="s">
        <v>73</v>
      </c>
      <c r="E837" s="12" t="s">
        <v>115</v>
      </c>
      <c r="F837" s="46">
        <v>1940200592</v>
      </c>
      <c r="G837" s="23"/>
      <c r="H837" s="120">
        <f>SUM(H838:H842)</f>
        <v>1371</v>
      </c>
    </row>
    <row r="838" spans="2:8" ht="48" thickBot="1" x14ac:dyDescent="0.25">
      <c r="B838" s="4" t="s">
        <v>54</v>
      </c>
      <c r="C838" s="24" t="s">
        <v>149</v>
      </c>
      <c r="D838" s="5" t="s">
        <v>73</v>
      </c>
      <c r="E838" s="5" t="s">
        <v>115</v>
      </c>
      <c r="F838" s="32">
        <v>1940200592</v>
      </c>
      <c r="G838" s="24" t="s">
        <v>78</v>
      </c>
      <c r="H838" s="59">
        <v>588</v>
      </c>
    </row>
    <row r="839" spans="2:8" ht="63.75" thickBot="1" x14ac:dyDescent="0.25">
      <c r="B839" s="33" t="s">
        <v>10</v>
      </c>
      <c r="C839" s="24" t="s">
        <v>149</v>
      </c>
      <c r="D839" s="5" t="s">
        <v>73</v>
      </c>
      <c r="E839" s="5" t="s">
        <v>115</v>
      </c>
      <c r="F839" s="32">
        <v>1940200592</v>
      </c>
      <c r="G839" s="5" t="s">
        <v>279</v>
      </c>
      <c r="H839" s="59">
        <v>177.6</v>
      </c>
    </row>
    <row r="840" spans="2:8" ht="32.25" thickBot="1" x14ac:dyDescent="0.25">
      <c r="B840" s="33" t="s">
        <v>13</v>
      </c>
      <c r="C840" s="24" t="s">
        <v>149</v>
      </c>
      <c r="D840" s="5" t="s">
        <v>73</v>
      </c>
      <c r="E840" s="5" t="s">
        <v>115</v>
      </c>
      <c r="F840" s="32">
        <v>1940200592</v>
      </c>
      <c r="G840" s="5" t="s">
        <v>119</v>
      </c>
      <c r="H840" s="2">
        <v>505.8</v>
      </c>
    </row>
    <row r="841" spans="2:8" ht="16.5" thickBot="1" x14ac:dyDescent="0.25">
      <c r="B841" s="33" t="s">
        <v>288</v>
      </c>
      <c r="C841" s="24" t="s">
        <v>149</v>
      </c>
      <c r="D841" s="5" t="s">
        <v>73</v>
      </c>
      <c r="E841" s="5" t="s">
        <v>115</v>
      </c>
      <c r="F841" s="32">
        <v>1940200592</v>
      </c>
      <c r="G841" s="5" t="s">
        <v>285</v>
      </c>
      <c r="H841" s="2">
        <v>90</v>
      </c>
    </row>
    <row r="842" spans="2:8" ht="16.5" thickBot="1" x14ac:dyDescent="0.25">
      <c r="B842" s="177" t="s">
        <v>46</v>
      </c>
      <c r="C842" s="24" t="s">
        <v>149</v>
      </c>
      <c r="D842" s="5" t="s">
        <v>73</v>
      </c>
      <c r="E842" s="5" t="s">
        <v>115</v>
      </c>
      <c r="F842" s="32">
        <v>1940200592</v>
      </c>
      <c r="G842" s="5" t="s">
        <v>118</v>
      </c>
      <c r="H842" s="2">
        <v>9.6</v>
      </c>
    </row>
    <row r="843" spans="2:8" ht="48" thickBot="1" x14ac:dyDescent="0.25">
      <c r="B843" s="63" t="s">
        <v>283</v>
      </c>
      <c r="C843" s="92" t="s">
        <v>149</v>
      </c>
      <c r="D843" s="72" t="s">
        <v>73</v>
      </c>
      <c r="E843" s="72" t="s">
        <v>115</v>
      </c>
      <c r="F843" s="125" t="s">
        <v>389</v>
      </c>
      <c r="G843" s="72" t="s">
        <v>284</v>
      </c>
      <c r="H843" s="71">
        <v>101.414</v>
      </c>
    </row>
    <row r="844" spans="2:8" ht="126.75" thickBot="1" x14ac:dyDescent="0.25">
      <c r="B844" s="62" t="s">
        <v>62</v>
      </c>
      <c r="C844" s="22" t="s">
        <v>149</v>
      </c>
      <c r="D844" s="6" t="s">
        <v>73</v>
      </c>
      <c r="E844" s="6" t="s">
        <v>115</v>
      </c>
      <c r="F844" s="3" t="s">
        <v>390</v>
      </c>
      <c r="G844" s="212"/>
      <c r="H844" s="1">
        <f>SUM(H845:H847)</f>
        <v>16224</v>
      </c>
    </row>
    <row r="845" spans="2:8" ht="48" thickBot="1" x14ac:dyDescent="0.25">
      <c r="B845" s="4" t="s">
        <v>54</v>
      </c>
      <c r="C845" s="24" t="s">
        <v>149</v>
      </c>
      <c r="D845" s="5" t="s">
        <v>73</v>
      </c>
      <c r="E845" s="5" t="s">
        <v>115</v>
      </c>
      <c r="F845" s="2" t="s">
        <v>390</v>
      </c>
      <c r="G845" s="2">
        <v>111</v>
      </c>
      <c r="H845" s="2">
        <v>12298</v>
      </c>
    </row>
    <row r="846" spans="2:8" ht="63.75" thickBot="1" x14ac:dyDescent="0.25">
      <c r="B846" s="33" t="s">
        <v>10</v>
      </c>
      <c r="C846" s="24" t="s">
        <v>149</v>
      </c>
      <c r="D846" s="5" t="s">
        <v>73</v>
      </c>
      <c r="E846" s="5" t="s">
        <v>115</v>
      </c>
      <c r="F846" s="2" t="s">
        <v>390</v>
      </c>
      <c r="G846" s="2">
        <v>119</v>
      </c>
      <c r="H846" s="2">
        <v>3714</v>
      </c>
    </row>
    <row r="847" spans="2:8" ht="32.25" thickBot="1" x14ac:dyDescent="0.25">
      <c r="B847" s="33" t="s">
        <v>13</v>
      </c>
      <c r="C847" s="24" t="s">
        <v>149</v>
      </c>
      <c r="D847" s="5" t="s">
        <v>73</v>
      </c>
      <c r="E847" s="5" t="s">
        <v>115</v>
      </c>
      <c r="F847" s="2" t="s">
        <v>390</v>
      </c>
      <c r="G847" s="2">
        <v>244</v>
      </c>
      <c r="H847" s="2">
        <v>212</v>
      </c>
    </row>
    <row r="848" spans="2:8" ht="79.5" thickBot="1" x14ac:dyDescent="0.25">
      <c r="B848" s="175" t="s">
        <v>289</v>
      </c>
      <c r="C848" s="92" t="s">
        <v>149</v>
      </c>
      <c r="D848" s="72" t="s">
        <v>73</v>
      </c>
      <c r="E848" s="72" t="s">
        <v>115</v>
      </c>
      <c r="F848" s="80" t="s">
        <v>392</v>
      </c>
      <c r="G848" s="71"/>
      <c r="H848" s="71">
        <f>SUM(H849:H850)</f>
        <v>1575.42</v>
      </c>
    </row>
    <row r="849" spans="2:8" ht="48" thickBot="1" x14ac:dyDescent="0.25">
      <c r="B849" s="33" t="s">
        <v>219</v>
      </c>
      <c r="C849" s="24" t="s">
        <v>149</v>
      </c>
      <c r="D849" s="5" t="s">
        <v>73</v>
      </c>
      <c r="E849" s="5" t="s">
        <v>115</v>
      </c>
      <c r="F849" s="82" t="s">
        <v>392</v>
      </c>
      <c r="G849" s="2">
        <v>111</v>
      </c>
      <c r="H849" s="2">
        <v>1210</v>
      </c>
    </row>
    <row r="850" spans="2:8" ht="63.75" thickBot="1" x14ac:dyDescent="0.25">
      <c r="B850" s="33" t="s">
        <v>10</v>
      </c>
      <c r="C850" s="24" t="s">
        <v>149</v>
      </c>
      <c r="D850" s="5" t="s">
        <v>73</v>
      </c>
      <c r="E850" s="5" t="s">
        <v>115</v>
      </c>
      <c r="F850" s="82" t="s">
        <v>392</v>
      </c>
      <c r="G850" s="2">
        <v>119</v>
      </c>
      <c r="H850" s="2">
        <v>365.42</v>
      </c>
    </row>
    <row r="851" spans="2:8" ht="48" thickBot="1" x14ac:dyDescent="0.3">
      <c r="B851" s="129" t="s">
        <v>293</v>
      </c>
      <c r="C851" s="92" t="s">
        <v>149</v>
      </c>
      <c r="D851" s="72" t="s">
        <v>73</v>
      </c>
      <c r="E851" s="72" t="s">
        <v>115</v>
      </c>
      <c r="F851" s="103" t="s">
        <v>393</v>
      </c>
      <c r="G851" s="71"/>
      <c r="H851" s="71">
        <f>SUM(H852:H853)</f>
        <v>98.908999999999992</v>
      </c>
    </row>
    <row r="852" spans="2:8" ht="48" thickBot="1" x14ac:dyDescent="0.25">
      <c r="B852" s="33" t="s">
        <v>219</v>
      </c>
      <c r="C852" s="24" t="s">
        <v>149</v>
      </c>
      <c r="D852" s="5" t="s">
        <v>73</v>
      </c>
      <c r="E852" s="5" t="s">
        <v>115</v>
      </c>
      <c r="F852" s="151" t="s">
        <v>394</v>
      </c>
      <c r="G852" s="2">
        <v>111</v>
      </c>
      <c r="H852" s="2">
        <v>75.966999999999999</v>
      </c>
    </row>
    <row r="853" spans="2:8" ht="63.75" thickBot="1" x14ac:dyDescent="0.25">
      <c r="B853" s="33" t="s">
        <v>10</v>
      </c>
      <c r="C853" s="24" t="s">
        <v>149</v>
      </c>
      <c r="D853" s="5" t="s">
        <v>73</v>
      </c>
      <c r="E853" s="5" t="s">
        <v>115</v>
      </c>
      <c r="F853" s="151" t="s">
        <v>394</v>
      </c>
      <c r="G853" s="2">
        <v>119</v>
      </c>
      <c r="H853" s="2">
        <v>22.942</v>
      </c>
    </row>
    <row r="854" spans="2:8" ht="79.5" thickBot="1" x14ac:dyDescent="0.25">
      <c r="B854" s="66" t="s">
        <v>290</v>
      </c>
      <c r="C854" s="126" t="s">
        <v>149</v>
      </c>
      <c r="D854" s="126" t="s">
        <v>73</v>
      </c>
      <c r="E854" s="126" t="s">
        <v>115</v>
      </c>
      <c r="F854" s="80" t="s">
        <v>395</v>
      </c>
      <c r="G854" s="127"/>
      <c r="H854" s="127">
        <v>880.78200000000004</v>
      </c>
    </row>
    <row r="855" spans="2:8" ht="38.25" customHeight="1" thickBot="1" x14ac:dyDescent="0.25">
      <c r="B855" s="33" t="s">
        <v>13</v>
      </c>
      <c r="C855" s="24" t="s">
        <v>149</v>
      </c>
      <c r="D855" s="5" t="s">
        <v>73</v>
      </c>
      <c r="E855" s="5" t="s">
        <v>115</v>
      </c>
      <c r="F855" s="82" t="s">
        <v>395</v>
      </c>
      <c r="G855" s="2">
        <v>244</v>
      </c>
      <c r="H855" s="128">
        <v>880.78200000000004</v>
      </c>
    </row>
    <row r="856" spans="2:8" ht="32.25" hidden="1" thickBot="1" x14ac:dyDescent="0.25">
      <c r="B856" s="175" t="s">
        <v>300</v>
      </c>
      <c r="C856" s="92" t="s">
        <v>149</v>
      </c>
      <c r="D856" s="72" t="s">
        <v>73</v>
      </c>
      <c r="E856" s="72" t="s">
        <v>115</v>
      </c>
      <c r="F856" s="80" t="s">
        <v>301</v>
      </c>
      <c r="G856" s="71"/>
      <c r="H856" s="130"/>
    </row>
    <row r="857" spans="2:8" ht="32.25" hidden="1" thickBot="1" x14ac:dyDescent="0.25">
      <c r="B857" s="33" t="s">
        <v>13</v>
      </c>
      <c r="C857" s="24" t="s">
        <v>149</v>
      </c>
      <c r="D857" s="5" t="s">
        <v>73</v>
      </c>
      <c r="E857" s="5" t="s">
        <v>115</v>
      </c>
      <c r="F857" s="82" t="s">
        <v>301</v>
      </c>
      <c r="G857" s="2">
        <v>243</v>
      </c>
      <c r="H857" s="128"/>
    </row>
    <row r="858" spans="2:8" ht="32.25" thickBot="1" x14ac:dyDescent="0.25">
      <c r="B858" s="175" t="s">
        <v>306</v>
      </c>
      <c r="C858" s="92" t="s">
        <v>149</v>
      </c>
      <c r="D858" s="72" t="s">
        <v>73</v>
      </c>
      <c r="E858" s="72" t="s">
        <v>109</v>
      </c>
      <c r="F858" s="80"/>
      <c r="G858" s="71"/>
      <c r="H858" s="130">
        <f>SUM(H859:H860)</f>
        <v>328.1</v>
      </c>
    </row>
    <row r="859" spans="2:8" ht="48" thickBot="1" x14ac:dyDescent="0.25">
      <c r="B859" s="43" t="s">
        <v>28</v>
      </c>
      <c r="C859" s="24" t="s">
        <v>149</v>
      </c>
      <c r="D859" s="5" t="s">
        <v>73</v>
      </c>
      <c r="E859" s="5" t="s">
        <v>109</v>
      </c>
      <c r="F859" s="32">
        <v>1940300593</v>
      </c>
      <c r="G859" s="5" t="s">
        <v>78</v>
      </c>
      <c r="H859" s="128">
        <v>252</v>
      </c>
    </row>
    <row r="860" spans="2:8" ht="63.75" thickBot="1" x14ac:dyDescent="0.25">
      <c r="B860" s="33" t="s">
        <v>10</v>
      </c>
      <c r="C860" s="24" t="s">
        <v>149</v>
      </c>
      <c r="D860" s="5" t="s">
        <v>73</v>
      </c>
      <c r="E860" s="5" t="s">
        <v>109</v>
      </c>
      <c r="F860" s="32">
        <v>1940300593</v>
      </c>
      <c r="G860" s="5" t="s">
        <v>279</v>
      </c>
      <c r="H860" s="128">
        <v>76.099999999999994</v>
      </c>
    </row>
    <row r="861" spans="2:8" ht="16.5" thickBot="1" x14ac:dyDescent="0.3">
      <c r="B861" s="170" t="s">
        <v>27</v>
      </c>
      <c r="C861" s="126" t="s">
        <v>149</v>
      </c>
      <c r="D861" s="64" t="s">
        <v>73</v>
      </c>
      <c r="E861" s="64" t="s">
        <v>110</v>
      </c>
      <c r="F861" s="73"/>
      <c r="G861" s="64"/>
      <c r="H861" s="127">
        <f>SUM(H863:H864)</f>
        <v>26.04</v>
      </c>
    </row>
    <row r="862" spans="2:8" ht="32.25" thickBot="1" x14ac:dyDescent="0.25">
      <c r="B862" s="171" t="s">
        <v>475</v>
      </c>
      <c r="C862" s="126" t="s">
        <v>149</v>
      </c>
      <c r="D862" s="64" t="s">
        <v>73</v>
      </c>
      <c r="E862" s="64" t="s">
        <v>110</v>
      </c>
      <c r="F862" s="73">
        <v>1940250500</v>
      </c>
      <c r="G862" s="64"/>
      <c r="H862" s="127">
        <f>SUM(H863:H864)</f>
        <v>26.04</v>
      </c>
    </row>
    <row r="863" spans="2:8" ht="48" thickBot="1" x14ac:dyDescent="0.25">
      <c r="B863" s="43" t="s">
        <v>28</v>
      </c>
      <c r="C863" s="24" t="s">
        <v>149</v>
      </c>
      <c r="D863" s="5" t="s">
        <v>73</v>
      </c>
      <c r="E863" s="5" t="s">
        <v>110</v>
      </c>
      <c r="F863" s="32">
        <v>1940250500</v>
      </c>
      <c r="G863" s="5" t="s">
        <v>78</v>
      </c>
      <c r="H863" s="128">
        <v>20</v>
      </c>
    </row>
    <row r="864" spans="2:8" ht="63.75" thickBot="1" x14ac:dyDescent="0.25">
      <c r="B864" s="33" t="s">
        <v>10</v>
      </c>
      <c r="C864" s="24" t="s">
        <v>149</v>
      </c>
      <c r="D864" s="5" t="s">
        <v>73</v>
      </c>
      <c r="E864" s="5" t="s">
        <v>110</v>
      </c>
      <c r="F864" s="32">
        <v>1940250500</v>
      </c>
      <c r="G864" s="5" t="s">
        <v>279</v>
      </c>
      <c r="H864" s="128">
        <v>6.04</v>
      </c>
    </row>
    <row r="865" spans="2:8" ht="16.5" thickBot="1" x14ac:dyDescent="0.25">
      <c r="B865" s="58" t="s">
        <v>150</v>
      </c>
      <c r="C865" s="57" t="s">
        <v>151</v>
      </c>
      <c r="D865" s="57" t="s">
        <v>73</v>
      </c>
      <c r="E865" s="57"/>
      <c r="F865" s="57"/>
      <c r="G865" s="57"/>
      <c r="H865" s="124">
        <f>SUM(H879+H872+H866+H876+H881)</f>
        <v>13008.537</v>
      </c>
    </row>
    <row r="866" spans="2:8" ht="16.5" thickBot="1" x14ac:dyDescent="0.25">
      <c r="B866" s="27"/>
      <c r="C866" s="22" t="s">
        <v>151</v>
      </c>
      <c r="D866" s="12" t="s">
        <v>73</v>
      </c>
      <c r="E866" s="12" t="s">
        <v>115</v>
      </c>
      <c r="F866" s="46">
        <v>1940200592</v>
      </c>
      <c r="G866" s="23"/>
      <c r="H866" s="41">
        <f>SUM(H867:H871)</f>
        <v>976.1</v>
      </c>
    </row>
    <row r="867" spans="2:8" ht="48" thickBot="1" x14ac:dyDescent="0.25">
      <c r="B867" s="4" t="s">
        <v>54</v>
      </c>
      <c r="C867" s="24" t="s">
        <v>151</v>
      </c>
      <c r="D867" s="5" t="s">
        <v>73</v>
      </c>
      <c r="E867" s="5" t="s">
        <v>115</v>
      </c>
      <c r="F867" s="32">
        <v>1940200592</v>
      </c>
      <c r="G867" s="24" t="s">
        <v>78</v>
      </c>
      <c r="H867" s="59">
        <v>348</v>
      </c>
    </row>
    <row r="868" spans="2:8" ht="63.75" thickBot="1" x14ac:dyDescent="0.25">
      <c r="B868" s="33" t="s">
        <v>10</v>
      </c>
      <c r="C868" s="24" t="s">
        <v>151</v>
      </c>
      <c r="D868" s="5" t="s">
        <v>73</v>
      </c>
      <c r="E868" s="5" t="s">
        <v>115</v>
      </c>
      <c r="F868" s="32">
        <v>1940200592</v>
      </c>
      <c r="G868" s="24" t="s">
        <v>279</v>
      </c>
      <c r="H868" s="59">
        <v>105.1</v>
      </c>
    </row>
    <row r="869" spans="2:8" ht="32.25" thickBot="1" x14ac:dyDescent="0.25">
      <c r="B869" s="33" t="s">
        <v>13</v>
      </c>
      <c r="C869" s="24" t="s">
        <v>151</v>
      </c>
      <c r="D869" s="5" t="s">
        <v>73</v>
      </c>
      <c r="E869" s="5" t="s">
        <v>115</v>
      </c>
      <c r="F869" s="32">
        <v>1940200592</v>
      </c>
      <c r="G869" s="5" t="s">
        <v>119</v>
      </c>
      <c r="H869" s="2">
        <v>449.4</v>
      </c>
    </row>
    <row r="870" spans="2:8" ht="16.5" thickBot="1" x14ac:dyDescent="0.25">
      <c r="B870" s="33" t="s">
        <v>288</v>
      </c>
      <c r="C870" s="24" t="s">
        <v>151</v>
      </c>
      <c r="D870" s="5" t="s">
        <v>73</v>
      </c>
      <c r="E870" s="5" t="s">
        <v>115</v>
      </c>
      <c r="F870" s="32">
        <v>1940200592</v>
      </c>
      <c r="G870" s="5" t="s">
        <v>285</v>
      </c>
      <c r="H870" s="2">
        <v>72</v>
      </c>
    </row>
    <row r="871" spans="2:8" ht="16.5" thickBot="1" x14ac:dyDescent="0.25">
      <c r="B871" s="177" t="s">
        <v>46</v>
      </c>
      <c r="C871" s="24" t="s">
        <v>151</v>
      </c>
      <c r="D871" s="5" t="s">
        <v>73</v>
      </c>
      <c r="E871" s="5" t="s">
        <v>115</v>
      </c>
      <c r="F871" s="32">
        <v>1940200592</v>
      </c>
      <c r="G871" s="5" t="s">
        <v>118</v>
      </c>
      <c r="H871" s="2">
        <v>1.6</v>
      </c>
    </row>
    <row r="872" spans="2:8" ht="126.75" thickBot="1" x14ac:dyDescent="0.25">
      <c r="B872" s="62" t="s">
        <v>62</v>
      </c>
      <c r="C872" s="22" t="s">
        <v>151</v>
      </c>
      <c r="D872" s="6" t="s">
        <v>73</v>
      </c>
      <c r="E872" s="6" t="s">
        <v>115</v>
      </c>
      <c r="F872" s="3" t="s">
        <v>390</v>
      </c>
      <c r="G872" s="212"/>
      <c r="H872" s="1">
        <f>SUM(H873:H875)</f>
        <v>10324</v>
      </c>
    </row>
    <row r="873" spans="2:8" ht="48" thickBot="1" x14ac:dyDescent="0.25">
      <c r="B873" s="4" t="s">
        <v>54</v>
      </c>
      <c r="C873" s="24" t="s">
        <v>151</v>
      </c>
      <c r="D873" s="5" t="s">
        <v>73</v>
      </c>
      <c r="E873" s="5" t="s">
        <v>115</v>
      </c>
      <c r="F873" s="2" t="s">
        <v>390</v>
      </c>
      <c r="G873" s="2">
        <v>111</v>
      </c>
      <c r="H873" s="2">
        <v>7882</v>
      </c>
    </row>
    <row r="874" spans="2:8" ht="63.75" thickBot="1" x14ac:dyDescent="0.25">
      <c r="B874" s="33" t="s">
        <v>10</v>
      </c>
      <c r="C874" s="24" t="s">
        <v>151</v>
      </c>
      <c r="D874" s="5" t="s">
        <v>73</v>
      </c>
      <c r="E874" s="5" t="s">
        <v>115</v>
      </c>
      <c r="F874" s="2" t="s">
        <v>390</v>
      </c>
      <c r="G874" s="2">
        <v>119</v>
      </c>
      <c r="H874" s="2">
        <v>2380</v>
      </c>
    </row>
    <row r="875" spans="2:8" ht="32.25" thickBot="1" x14ac:dyDescent="0.25">
      <c r="B875" s="33" t="s">
        <v>13</v>
      </c>
      <c r="C875" s="24" t="s">
        <v>151</v>
      </c>
      <c r="D875" s="5" t="s">
        <v>73</v>
      </c>
      <c r="E875" s="5" t="s">
        <v>115</v>
      </c>
      <c r="F875" s="2" t="s">
        <v>390</v>
      </c>
      <c r="G875" s="2">
        <v>244</v>
      </c>
      <c r="H875" s="2">
        <v>62</v>
      </c>
    </row>
    <row r="876" spans="2:8" ht="79.5" thickBot="1" x14ac:dyDescent="0.25">
      <c r="B876" s="175" t="s">
        <v>289</v>
      </c>
      <c r="C876" s="92" t="s">
        <v>151</v>
      </c>
      <c r="D876" s="72" t="s">
        <v>73</v>
      </c>
      <c r="E876" s="72" t="s">
        <v>115</v>
      </c>
      <c r="F876" s="80" t="s">
        <v>392</v>
      </c>
      <c r="G876" s="71"/>
      <c r="H876" s="71">
        <f>SUM(H877:H878)</f>
        <v>1145.76</v>
      </c>
    </row>
    <row r="877" spans="2:8" ht="48" thickBot="1" x14ac:dyDescent="0.25">
      <c r="B877" s="33" t="s">
        <v>219</v>
      </c>
      <c r="C877" s="24" t="s">
        <v>151</v>
      </c>
      <c r="D877" s="5" t="s">
        <v>73</v>
      </c>
      <c r="E877" s="5" t="s">
        <v>115</v>
      </c>
      <c r="F877" s="82" t="s">
        <v>392</v>
      </c>
      <c r="G877" s="2">
        <v>111</v>
      </c>
      <c r="H877" s="2">
        <v>880</v>
      </c>
    </row>
    <row r="878" spans="2:8" ht="63.75" thickBot="1" x14ac:dyDescent="0.25">
      <c r="B878" s="33" t="s">
        <v>10</v>
      </c>
      <c r="C878" s="24" t="s">
        <v>151</v>
      </c>
      <c r="D878" s="5" t="s">
        <v>73</v>
      </c>
      <c r="E878" s="5" t="s">
        <v>115</v>
      </c>
      <c r="F878" s="82" t="s">
        <v>392</v>
      </c>
      <c r="G878" s="2">
        <v>119</v>
      </c>
      <c r="H878" s="2">
        <v>265.76</v>
      </c>
    </row>
    <row r="879" spans="2:8" ht="79.5" thickBot="1" x14ac:dyDescent="0.25">
      <c r="B879" s="66" t="s">
        <v>290</v>
      </c>
      <c r="C879" s="126" t="s">
        <v>151</v>
      </c>
      <c r="D879" s="126" t="s">
        <v>73</v>
      </c>
      <c r="E879" s="126" t="s">
        <v>115</v>
      </c>
      <c r="F879" s="80" t="s">
        <v>395</v>
      </c>
      <c r="G879" s="127"/>
      <c r="H879" s="127">
        <v>265.77699999999999</v>
      </c>
    </row>
    <row r="880" spans="2:8" ht="32.25" thickBot="1" x14ac:dyDescent="0.25">
      <c r="B880" s="33" t="s">
        <v>13</v>
      </c>
      <c r="C880" s="24" t="s">
        <v>151</v>
      </c>
      <c r="D880" s="5" t="s">
        <v>73</v>
      </c>
      <c r="E880" s="5" t="s">
        <v>115</v>
      </c>
      <c r="F880" s="82" t="s">
        <v>395</v>
      </c>
      <c r="G880" s="2">
        <v>244</v>
      </c>
      <c r="H880" s="128">
        <v>265.77699999999999</v>
      </c>
    </row>
    <row r="881" spans="2:8" ht="32.25" thickBot="1" x14ac:dyDescent="0.25">
      <c r="B881" s="175" t="s">
        <v>306</v>
      </c>
      <c r="C881" s="126" t="s">
        <v>151</v>
      </c>
      <c r="D881" s="64" t="s">
        <v>73</v>
      </c>
      <c r="E881" s="64" t="s">
        <v>109</v>
      </c>
      <c r="F881" s="103"/>
      <c r="G881" s="67"/>
      <c r="H881" s="127">
        <f>SUM(H882:H883)</f>
        <v>296.89999999999998</v>
      </c>
    </row>
    <row r="882" spans="2:8" ht="48" thickBot="1" x14ac:dyDescent="0.25">
      <c r="B882" s="43" t="s">
        <v>28</v>
      </c>
      <c r="C882" s="24" t="s">
        <v>151</v>
      </c>
      <c r="D882" s="5" t="s">
        <v>73</v>
      </c>
      <c r="E882" s="5" t="s">
        <v>109</v>
      </c>
      <c r="F882" s="32">
        <v>1940300593</v>
      </c>
      <c r="G882" s="5" t="s">
        <v>78</v>
      </c>
      <c r="H882" s="128">
        <v>228</v>
      </c>
    </row>
    <row r="883" spans="2:8" ht="63.75" thickBot="1" x14ac:dyDescent="0.25">
      <c r="B883" s="33" t="s">
        <v>10</v>
      </c>
      <c r="C883" s="24" t="s">
        <v>151</v>
      </c>
      <c r="D883" s="5" t="s">
        <v>73</v>
      </c>
      <c r="E883" s="5" t="s">
        <v>109</v>
      </c>
      <c r="F883" s="32">
        <v>1940300593</v>
      </c>
      <c r="G883" s="5" t="s">
        <v>279</v>
      </c>
      <c r="H883" s="128">
        <v>68.900000000000006</v>
      </c>
    </row>
    <row r="884" spans="2:8" ht="34.5" customHeight="1" thickBot="1" x14ac:dyDescent="0.25">
      <c r="B884" s="58" t="s">
        <v>152</v>
      </c>
      <c r="C884" s="57" t="s">
        <v>153</v>
      </c>
      <c r="D884" s="57" t="s">
        <v>73</v>
      </c>
      <c r="E884" s="57" t="s">
        <v>115</v>
      </c>
      <c r="F884" s="57"/>
      <c r="G884" s="57"/>
      <c r="H884" s="124">
        <f>SUM(H885+H891+H892+H896+H899+H901)</f>
        <v>24858.537</v>
      </c>
    </row>
    <row r="885" spans="2:8" ht="16.5" thickBot="1" x14ac:dyDescent="0.25">
      <c r="B885" s="27"/>
      <c r="C885" s="22" t="s">
        <v>153</v>
      </c>
      <c r="D885" s="12" t="s">
        <v>73</v>
      </c>
      <c r="E885" s="12" t="s">
        <v>115</v>
      </c>
      <c r="F885" s="46">
        <v>1940200592</v>
      </c>
      <c r="G885" s="23"/>
      <c r="H885" s="120">
        <f>SUM(H886:H890)</f>
        <v>3882.5</v>
      </c>
    </row>
    <row r="886" spans="2:8" ht="48" thickBot="1" x14ac:dyDescent="0.25">
      <c r="B886" s="4" t="s">
        <v>54</v>
      </c>
      <c r="C886" s="24" t="s">
        <v>153</v>
      </c>
      <c r="D886" s="5" t="s">
        <v>73</v>
      </c>
      <c r="E886" s="5" t="s">
        <v>115</v>
      </c>
      <c r="F886" s="32">
        <v>1940200592</v>
      </c>
      <c r="G886" s="24" t="s">
        <v>78</v>
      </c>
      <c r="H886" s="59">
        <v>588</v>
      </c>
    </row>
    <row r="887" spans="2:8" ht="63.75" thickBot="1" x14ac:dyDescent="0.25">
      <c r="B887" s="33" t="s">
        <v>10</v>
      </c>
      <c r="C887" s="24" t="s">
        <v>153</v>
      </c>
      <c r="D887" s="5" t="s">
        <v>73</v>
      </c>
      <c r="E887" s="5" t="s">
        <v>115</v>
      </c>
      <c r="F887" s="32">
        <v>1940200592</v>
      </c>
      <c r="G887" s="24" t="s">
        <v>279</v>
      </c>
      <c r="H887" s="59">
        <v>177.6</v>
      </c>
    </row>
    <row r="888" spans="2:8" ht="32.25" thickBot="1" x14ac:dyDescent="0.25">
      <c r="B888" s="33" t="s">
        <v>13</v>
      </c>
      <c r="C888" s="24" t="s">
        <v>153</v>
      </c>
      <c r="D888" s="5" t="s">
        <v>73</v>
      </c>
      <c r="E888" s="5" t="s">
        <v>115</v>
      </c>
      <c r="F888" s="32">
        <v>1940200592</v>
      </c>
      <c r="G888" s="5" t="s">
        <v>119</v>
      </c>
      <c r="H888" s="2">
        <v>2741.9</v>
      </c>
    </row>
    <row r="889" spans="2:8" ht="16.5" thickBot="1" x14ac:dyDescent="0.25">
      <c r="B889" s="33" t="s">
        <v>288</v>
      </c>
      <c r="C889" s="24" t="s">
        <v>153</v>
      </c>
      <c r="D889" s="5" t="s">
        <v>73</v>
      </c>
      <c r="E889" s="5" t="s">
        <v>115</v>
      </c>
      <c r="F889" s="32">
        <v>1940200592</v>
      </c>
      <c r="G889" s="5" t="s">
        <v>285</v>
      </c>
      <c r="H889" s="2">
        <v>350</v>
      </c>
    </row>
    <row r="890" spans="2:8" ht="16.5" thickBot="1" x14ac:dyDescent="0.25">
      <c r="B890" s="177" t="s">
        <v>46</v>
      </c>
      <c r="C890" s="24" t="s">
        <v>153</v>
      </c>
      <c r="D890" s="5" t="s">
        <v>73</v>
      </c>
      <c r="E890" s="5" t="s">
        <v>115</v>
      </c>
      <c r="F890" s="32">
        <v>1940200592</v>
      </c>
      <c r="G890" s="5" t="s">
        <v>118</v>
      </c>
      <c r="H890" s="2">
        <v>25</v>
      </c>
    </row>
    <row r="891" spans="2:8" ht="48" thickBot="1" x14ac:dyDescent="0.25">
      <c r="B891" s="63" t="s">
        <v>283</v>
      </c>
      <c r="C891" s="92" t="s">
        <v>153</v>
      </c>
      <c r="D891" s="72" t="s">
        <v>73</v>
      </c>
      <c r="E891" s="72" t="s">
        <v>115</v>
      </c>
      <c r="F891" s="125" t="s">
        <v>389</v>
      </c>
      <c r="G891" s="72" t="s">
        <v>284</v>
      </c>
      <c r="H891" s="71">
        <v>25.353000000000002</v>
      </c>
    </row>
    <row r="892" spans="2:8" ht="126.75" thickBot="1" x14ac:dyDescent="0.25">
      <c r="B892" s="62" t="s">
        <v>62</v>
      </c>
      <c r="C892" s="22" t="s">
        <v>153</v>
      </c>
      <c r="D892" s="6" t="s">
        <v>73</v>
      </c>
      <c r="E892" s="6" t="s">
        <v>115</v>
      </c>
      <c r="F892" s="3" t="s">
        <v>390</v>
      </c>
      <c r="G892" s="212"/>
      <c r="H892" s="1">
        <f>SUM(H893:H895)</f>
        <v>18422</v>
      </c>
    </row>
    <row r="893" spans="2:8" ht="48" thickBot="1" x14ac:dyDescent="0.25">
      <c r="B893" s="4" t="s">
        <v>54</v>
      </c>
      <c r="C893" s="24" t="s">
        <v>153</v>
      </c>
      <c r="D893" s="5" t="s">
        <v>73</v>
      </c>
      <c r="E893" s="5" t="s">
        <v>115</v>
      </c>
      <c r="F893" s="2" t="s">
        <v>390</v>
      </c>
      <c r="G893" s="2">
        <v>111</v>
      </c>
      <c r="H893" s="2">
        <v>13978</v>
      </c>
    </row>
    <row r="894" spans="2:8" ht="63.75" thickBot="1" x14ac:dyDescent="0.25">
      <c r="B894" s="33" t="s">
        <v>10</v>
      </c>
      <c r="C894" s="24" t="s">
        <v>153</v>
      </c>
      <c r="D894" s="5" t="s">
        <v>73</v>
      </c>
      <c r="E894" s="5" t="s">
        <v>115</v>
      </c>
      <c r="F894" s="2" t="s">
        <v>390</v>
      </c>
      <c r="G894" s="2">
        <v>119</v>
      </c>
      <c r="H894" s="2">
        <v>4222</v>
      </c>
    </row>
    <row r="895" spans="2:8" ht="32.25" thickBot="1" x14ac:dyDescent="0.25">
      <c r="B895" s="33" t="s">
        <v>13</v>
      </c>
      <c r="C895" s="24" t="s">
        <v>153</v>
      </c>
      <c r="D895" s="5" t="s">
        <v>73</v>
      </c>
      <c r="E895" s="5" t="s">
        <v>115</v>
      </c>
      <c r="F895" s="2" t="s">
        <v>390</v>
      </c>
      <c r="G895" s="2">
        <v>244</v>
      </c>
      <c r="H895" s="2">
        <v>222</v>
      </c>
    </row>
    <row r="896" spans="2:8" ht="79.5" thickBot="1" x14ac:dyDescent="0.25">
      <c r="B896" s="175" t="s">
        <v>289</v>
      </c>
      <c r="C896" s="92" t="s">
        <v>153</v>
      </c>
      <c r="D896" s="72" t="s">
        <v>73</v>
      </c>
      <c r="E896" s="72" t="s">
        <v>115</v>
      </c>
      <c r="F896" s="80" t="s">
        <v>392</v>
      </c>
      <c r="G896" s="71"/>
      <c r="H896" s="71">
        <f>SUM(H897:H898)</f>
        <v>1575.42</v>
      </c>
    </row>
    <row r="897" spans="2:8" ht="48" thickBot="1" x14ac:dyDescent="0.25">
      <c r="B897" s="33" t="s">
        <v>219</v>
      </c>
      <c r="C897" s="24" t="s">
        <v>153</v>
      </c>
      <c r="D897" s="5" t="s">
        <v>73</v>
      </c>
      <c r="E897" s="5" t="s">
        <v>115</v>
      </c>
      <c r="F897" s="82" t="s">
        <v>392</v>
      </c>
      <c r="G897" s="2">
        <v>111</v>
      </c>
      <c r="H897" s="2">
        <v>1210</v>
      </c>
    </row>
    <row r="898" spans="2:8" ht="63.75" thickBot="1" x14ac:dyDescent="0.25">
      <c r="B898" s="33" t="s">
        <v>10</v>
      </c>
      <c r="C898" s="24" t="s">
        <v>153</v>
      </c>
      <c r="D898" s="5" t="s">
        <v>73</v>
      </c>
      <c r="E898" s="5" t="s">
        <v>115</v>
      </c>
      <c r="F898" s="82" t="s">
        <v>392</v>
      </c>
      <c r="G898" s="2">
        <v>119</v>
      </c>
      <c r="H898" s="2">
        <v>365.42</v>
      </c>
    </row>
    <row r="899" spans="2:8" ht="79.5" thickBot="1" x14ac:dyDescent="0.25">
      <c r="B899" s="66" t="s">
        <v>290</v>
      </c>
      <c r="C899" s="126" t="s">
        <v>153</v>
      </c>
      <c r="D899" s="126" t="s">
        <v>73</v>
      </c>
      <c r="E899" s="126" t="s">
        <v>115</v>
      </c>
      <c r="F899" s="80" t="s">
        <v>395</v>
      </c>
      <c r="G899" s="127"/>
      <c r="H899" s="127">
        <v>852.96400000000006</v>
      </c>
    </row>
    <row r="900" spans="2:8" ht="32.25" thickBot="1" x14ac:dyDescent="0.25">
      <c r="B900" s="33" t="s">
        <v>13</v>
      </c>
      <c r="C900" s="24" t="s">
        <v>153</v>
      </c>
      <c r="D900" s="5" t="s">
        <v>73</v>
      </c>
      <c r="E900" s="5" t="s">
        <v>115</v>
      </c>
      <c r="F900" s="82" t="s">
        <v>395</v>
      </c>
      <c r="G900" s="2">
        <v>244</v>
      </c>
      <c r="H900" s="128">
        <v>852.96400000000006</v>
      </c>
    </row>
    <row r="901" spans="2:8" ht="32.25" thickBot="1" x14ac:dyDescent="0.25">
      <c r="B901" s="175" t="s">
        <v>306</v>
      </c>
      <c r="C901" s="126" t="s">
        <v>153</v>
      </c>
      <c r="D901" s="64" t="s">
        <v>73</v>
      </c>
      <c r="E901" s="64" t="s">
        <v>109</v>
      </c>
      <c r="F901" s="103"/>
      <c r="G901" s="67"/>
      <c r="H901" s="130">
        <f>SUM(H902:H903)</f>
        <v>100.3</v>
      </c>
    </row>
    <row r="902" spans="2:8" ht="48" thickBot="1" x14ac:dyDescent="0.25">
      <c r="B902" s="43" t="s">
        <v>28</v>
      </c>
      <c r="C902" s="24" t="s">
        <v>153</v>
      </c>
      <c r="D902" s="5" t="s">
        <v>73</v>
      </c>
      <c r="E902" s="5" t="s">
        <v>109</v>
      </c>
      <c r="F902" s="32">
        <v>1940300593</v>
      </c>
      <c r="G902" s="5" t="s">
        <v>78</v>
      </c>
      <c r="H902" s="128">
        <v>77</v>
      </c>
    </row>
    <row r="903" spans="2:8" ht="63.75" thickBot="1" x14ac:dyDescent="0.25">
      <c r="B903" s="33" t="s">
        <v>10</v>
      </c>
      <c r="C903" s="24" t="s">
        <v>153</v>
      </c>
      <c r="D903" s="5" t="s">
        <v>73</v>
      </c>
      <c r="E903" s="5" t="s">
        <v>109</v>
      </c>
      <c r="F903" s="32">
        <v>1940300593</v>
      </c>
      <c r="G903" s="5" t="s">
        <v>279</v>
      </c>
      <c r="H903" s="128">
        <v>23.3</v>
      </c>
    </row>
    <row r="904" spans="2:8" ht="26.25" customHeight="1" thickBot="1" x14ac:dyDescent="0.25">
      <c r="B904" s="58" t="s">
        <v>154</v>
      </c>
      <c r="C904" s="57" t="s">
        <v>155</v>
      </c>
      <c r="D904" s="57" t="s">
        <v>73</v>
      </c>
      <c r="E904" s="57"/>
      <c r="F904" s="57"/>
      <c r="G904" s="57"/>
      <c r="H904" s="124">
        <f>SUM(H905+H911+H912+H916+H919+H921)</f>
        <v>17652.523000000001</v>
      </c>
    </row>
    <row r="905" spans="2:8" ht="16.5" thickBot="1" x14ac:dyDescent="0.25">
      <c r="B905" s="27"/>
      <c r="C905" s="22" t="s">
        <v>155</v>
      </c>
      <c r="D905" s="12" t="s">
        <v>73</v>
      </c>
      <c r="E905" s="12" t="s">
        <v>115</v>
      </c>
      <c r="F905" s="46">
        <v>1940200592</v>
      </c>
      <c r="G905" s="23"/>
      <c r="H905" s="41">
        <f>SUM(H906:H910)</f>
        <v>1216.6000000000001</v>
      </c>
    </row>
    <row r="906" spans="2:8" ht="48" thickBot="1" x14ac:dyDescent="0.25">
      <c r="B906" s="4" t="s">
        <v>54</v>
      </c>
      <c r="C906" s="24" t="s">
        <v>155</v>
      </c>
      <c r="D906" s="5" t="s">
        <v>73</v>
      </c>
      <c r="E906" s="5" t="s">
        <v>115</v>
      </c>
      <c r="F906" s="32">
        <v>1940200592</v>
      </c>
      <c r="G906" s="24" t="s">
        <v>78</v>
      </c>
      <c r="H906" s="59">
        <v>348</v>
      </c>
    </row>
    <row r="907" spans="2:8" ht="63.75" thickBot="1" x14ac:dyDescent="0.25">
      <c r="B907" s="33" t="s">
        <v>10</v>
      </c>
      <c r="C907" s="24" t="s">
        <v>155</v>
      </c>
      <c r="D907" s="5" t="s">
        <v>73</v>
      </c>
      <c r="E907" s="5" t="s">
        <v>115</v>
      </c>
      <c r="F907" s="32">
        <v>1940200592</v>
      </c>
      <c r="G907" s="24" t="s">
        <v>279</v>
      </c>
      <c r="H907" s="59">
        <v>105.1</v>
      </c>
    </row>
    <row r="908" spans="2:8" ht="32.25" thickBot="1" x14ac:dyDescent="0.25">
      <c r="B908" s="33" t="s">
        <v>13</v>
      </c>
      <c r="C908" s="24" t="s">
        <v>155</v>
      </c>
      <c r="D908" s="5" t="s">
        <v>73</v>
      </c>
      <c r="E908" s="5" t="s">
        <v>115</v>
      </c>
      <c r="F908" s="32">
        <v>1940200592</v>
      </c>
      <c r="G908" s="5" t="s">
        <v>119</v>
      </c>
      <c r="H908" s="2">
        <v>644.20000000000005</v>
      </c>
    </row>
    <row r="909" spans="2:8" ht="16.5" thickBot="1" x14ac:dyDescent="0.25">
      <c r="B909" s="33" t="s">
        <v>288</v>
      </c>
      <c r="C909" s="24" t="s">
        <v>155</v>
      </c>
      <c r="D909" s="5" t="s">
        <v>73</v>
      </c>
      <c r="E909" s="5" t="s">
        <v>115</v>
      </c>
      <c r="F909" s="32">
        <v>1940200592</v>
      </c>
      <c r="G909" s="5" t="s">
        <v>285</v>
      </c>
      <c r="H909" s="2">
        <v>115</v>
      </c>
    </row>
    <row r="910" spans="2:8" ht="16.5" thickBot="1" x14ac:dyDescent="0.25">
      <c r="B910" s="177" t="s">
        <v>46</v>
      </c>
      <c r="C910" s="24" t="s">
        <v>155</v>
      </c>
      <c r="D910" s="5" t="s">
        <v>73</v>
      </c>
      <c r="E910" s="5" t="s">
        <v>115</v>
      </c>
      <c r="F910" s="32">
        <v>1940200592</v>
      </c>
      <c r="G910" s="5" t="s">
        <v>118</v>
      </c>
      <c r="H910" s="2">
        <v>4.3</v>
      </c>
    </row>
    <row r="911" spans="2:8" ht="48" thickBot="1" x14ac:dyDescent="0.25">
      <c r="B911" s="63" t="s">
        <v>283</v>
      </c>
      <c r="C911" s="92" t="s">
        <v>155</v>
      </c>
      <c r="D911" s="72" t="s">
        <v>73</v>
      </c>
      <c r="E911" s="72" t="s">
        <v>115</v>
      </c>
      <c r="F911" s="125" t="s">
        <v>389</v>
      </c>
      <c r="G911" s="72" t="s">
        <v>284</v>
      </c>
      <c r="H911" s="71">
        <v>25.353000000000002</v>
      </c>
    </row>
    <row r="912" spans="2:8" ht="126.75" thickBot="1" x14ac:dyDescent="0.25">
      <c r="B912" s="62" t="s">
        <v>62</v>
      </c>
      <c r="C912" s="22" t="s">
        <v>155</v>
      </c>
      <c r="D912" s="6" t="s">
        <v>73</v>
      </c>
      <c r="E912" s="6" t="s">
        <v>115</v>
      </c>
      <c r="F912" s="3" t="s">
        <v>390</v>
      </c>
      <c r="G912" s="212"/>
      <c r="H912" s="1">
        <f>SUM(H913:H915)</f>
        <v>14067</v>
      </c>
    </row>
    <row r="913" spans="2:8" ht="48" thickBot="1" x14ac:dyDescent="0.25">
      <c r="B913" s="4" t="s">
        <v>54</v>
      </c>
      <c r="C913" s="24" t="s">
        <v>155</v>
      </c>
      <c r="D913" s="5" t="s">
        <v>73</v>
      </c>
      <c r="E913" s="5" t="s">
        <v>115</v>
      </c>
      <c r="F913" s="2" t="s">
        <v>390</v>
      </c>
      <c r="G913" s="2">
        <v>111</v>
      </c>
      <c r="H913" s="2">
        <v>10702</v>
      </c>
    </row>
    <row r="914" spans="2:8" ht="63.75" thickBot="1" x14ac:dyDescent="0.25">
      <c r="B914" s="33" t="s">
        <v>10</v>
      </c>
      <c r="C914" s="24" t="s">
        <v>155</v>
      </c>
      <c r="D914" s="5" t="s">
        <v>73</v>
      </c>
      <c r="E914" s="5" t="s">
        <v>115</v>
      </c>
      <c r="F914" s="2" t="s">
        <v>390</v>
      </c>
      <c r="G914" s="2">
        <v>119</v>
      </c>
      <c r="H914" s="2">
        <v>3232</v>
      </c>
    </row>
    <row r="915" spans="2:8" ht="32.25" thickBot="1" x14ac:dyDescent="0.25">
      <c r="B915" s="33" t="s">
        <v>13</v>
      </c>
      <c r="C915" s="24" t="s">
        <v>155</v>
      </c>
      <c r="D915" s="5" t="s">
        <v>73</v>
      </c>
      <c r="E915" s="5" t="s">
        <v>115</v>
      </c>
      <c r="F915" s="2" t="s">
        <v>390</v>
      </c>
      <c r="G915" s="2">
        <v>244</v>
      </c>
      <c r="H915" s="2">
        <v>133</v>
      </c>
    </row>
    <row r="916" spans="2:8" ht="79.5" thickBot="1" x14ac:dyDescent="0.25">
      <c r="B916" s="175" t="s">
        <v>289</v>
      </c>
      <c r="C916" s="92" t="s">
        <v>155</v>
      </c>
      <c r="D916" s="72" t="s">
        <v>73</v>
      </c>
      <c r="E916" s="72" t="s">
        <v>115</v>
      </c>
      <c r="F916" s="80" t="s">
        <v>392</v>
      </c>
      <c r="G916" s="71"/>
      <c r="H916" s="71">
        <f>SUM(H917:H918)</f>
        <v>1575.42</v>
      </c>
    </row>
    <row r="917" spans="2:8" ht="48" thickBot="1" x14ac:dyDescent="0.25">
      <c r="B917" s="33" t="s">
        <v>219</v>
      </c>
      <c r="C917" s="24" t="s">
        <v>155</v>
      </c>
      <c r="D917" s="5" t="s">
        <v>73</v>
      </c>
      <c r="E917" s="5" t="s">
        <v>115</v>
      </c>
      <c r="F917" s="82" t="s">
        <v>392</v>
      </c>
      <c r="G917" s="2">
        <v>111</v>
      </c>
      <c r="H917" s="2">
        <v>1210</v>
      </c>
    </row>
    <row r="918" spans="2:8" ht="63.75" thickBot="1" x14ac:dyDescent="0.25">
      <c r="B918" s="33" t="s">
        <v>10</v>
      </c>
      <c r="C918" s="24" t="s">
        <v>155</v>
      </c>
      <c r="D918" s="5" t="s">
        <v>73</v>
      </c>
      <c r="E918" s="5" t="s">
        <v>115</v>
      </c>
      <c r="F918" s="82" t="s">
        <v>392</v>
      </c>
      <c r="G918" s="2">
        <v>119</v>
      </c>
      <c r="H918" s="2">
        <v>365.42</v>
      </c>
    </row>
    <row r="919" spans="2:8" ht="79.5" thickBot="1" x14ac:dyDescent="0.25">
      <c r="B919" s="66" t="s">
        <v>290</v>
      </c>
      <c r="C919" s="126" t="s">
        <v>155</v>
      </c>
      <c r="D919" s="126" t="s">
        <v>73</v>
      </c>
      <c r="E919" s="126" t="s">
        <v>115</v>
      </c>
      <c r="F919" s="80" t="s">
        <v>395</v>
      </c>
      <c r="G919" s="127"/>
      <c r="H919" s="127">
        <v>518.15</v>
      </c>
    </row>
    <row r="920" spans="2:8" ht="32.25" thickBot="1" x14ac:dyDescent="0.25">
      <c r="B920" s="33" t="s">
        <v>13</v>
      </c>
      <c r="C920" s="24" t="s">
        <v>155</v>
      </c>
      <c r="D920" s="5" t="s">
        <v>73</v>
      </c>
      <c r="E920" s="5" t="s">
        <v>115</v>
      </c>
      <c r="F920" s="82" t="s">
        <v>395</v>
      </c>
      <c r="G920" s="2">
        <v>244</v>
      </c>
      <c r="H920" s="128">
        <v>518.15</v>
      </c>
    </row>
    <row r="921" spans="2:8" ht="32.25" thickBot="1" x14ac:dyDescent="0.25">
      <c r="B921" s="175" t="s">
        <v>306</v>
      </c>
      <c r="C921" s="126" t="s">
        <v>155</v>
      </c>
      <c r="D921" s="64" t="s">
        <v>73</v>
      </c>
      <c r="E921" s="64" t="s">
        <v>109</v>
      </c>
      <c r="F921" s="103"/>
      <c r="G921" s="67"/>
      <c r="H921" s="127">
        <f>SUM(H922:H923)</f>
        <v>250</v>
      </c>
    </row>
    <row r="922" spans="2:8" ht="48" thickBot="1" x14ac:dyDescent="0.25">
      <c r="B922" s="43" t="s">
        <v>28</v>
      </c>
      <c r="C922" s="24" t="s">
        <v>155</v>
      </c>
      <c r="D922" s="5" t="s">
        <v>73</v>
      </c>
      <c r="E922" s="5" t="s">
        <v>109</v>
      </c>
      <c r="F922" s="32">
        <v>1940300593</v>
      </c>
      <c r="G922" s="5" t="s">
        <v>78</v>
      </c>
      <c r="H922" s="128">
        <v>192</v>
      </c>
    </row>
    <row r="923" spans="2:8" ht="63.75" thickBot="1" x14ac:dyDescent="0.25">
      <c r="B923" s="33" t="s">
        <v>10</v>
      </c>
      <c r="C923" s="24" t="s">
        <v>155</v>
      </c>
      <c r="D923" s="5" t="s">
        <v>73</v>
      </c>
      <c r="E923" s="5" t="s">
        <v>109</v>
      </c>
      <c r="F923" s="32">
        <v>1940300593</v>
      </c>
      <c r="G923" s="5" t="s">
        <v>279</v>
      </c>
      <c r="H923" s="128">
        <v>58</v>
      </c>
    </row>
    <row r="924" spans="2:8" ht="26.25" customHeight="1" thickBot="1" x14ac:dyDescent="0.25">
      <c r="B924" s="58" t="s">
        <v>156</v>
      </c>
      <c r="C924" s="57" t="s">
        <v>157</v>
      </c>
      <c r="D924" s="57" t="s">
        <v>73</v>
      </c>
      <c r="E924" s="57"/>
      <c r="F924" s="57"/>
      <c r="G924" s="57"/>
      <c r="H924" s="124">
        <f>SUM(H925+H931+H932+H936+H939+H941)</f>
        <v>14865.603999999999</v>
      </c>
    </row>
    <row r="925" spans="2:8" ht="16.5" thickBot="1" x14ac:dyDescent="0.25">
      <c r="B925" s="27"/>
      <c r="C925" s="23"/>
      <c r="D925" s="23"/>
      <c r="E925" s="23"/>
      <c r="F925" s="46">
        <v>1940200592</v>
      </c>
      <c r="G925" s="23"/>
      <c r="H925" s="120">
        <f>SUM(H926:H930)</f>
        <v>878.2</v>
      </c>
    </row>
    <row r="926" spans="2:8" ht="48" thickBot="1" x14ac:dyDescent="0.25">
      <c r="B926" s="4" t="s">
        <v>54</v>
      </c>
      <c r="C926" s="24" t="s">
        <v>157</v>
      </c>
      <c r="D926" s="5" t="s">
        <v>73</v>
      </c>
      <c r="E926" s="5" t="s">
        <v>115</v>
      </c>
      <c r="F926" s="32">
        <v>1940200592</v>
      </c>
      <c r="G926" s="24" t="s">
        <v>78</v>
      </c>
      <c r="H926" s="59">
        <v>348</v>
      </c>
    </row>
    <row r="927" spans="2:8" ht="63.75" thickBot="1" x14ac:dyDescent="0.25">
      <c r="B927" s="33" t="s">
        <v>10</v>
      </c>
      <c r="C927" s="24" t="s">
        <v>157</v>
      </c>
      <c r="D927" s="5" t="s">
        <v>73</v>
      </c>
      <c r="E927" s="5" t="s">
        <v>115</v>
      </c>
      <c r="F927" s="32">
        <v>1940200592</v>
      </c>
      <c r="G927" s="24" t="s">
        <v>279</v>
      </c>
      <c r="H927" s="59">
        <v>105.1</v>
      </c>
    </row>
    <row r="928" spans="2:8" ht="32.25" thickBot="1" x14ac:dyDescent="0.25">
      <c r="B928" s="33" t="s">
        <v>13</v>
      </c>
      <c r="C928" s="24" t="s">
        <v>157</v>
      </c>
      <c r="D928" s="5" t="s">
        <v>73</v>
      </c>
      <c r="E928" s="5" t="s">
        <v>115</v>
      </c>
      <c r="F928" s="32">
        <v>1940200592</v>
      </c>
      <c r="G928" s="5" t="s">
        <v>119</v>
      </c>
      <c r="H928" s="2">
        <v>119.1</v>
      </c>
    </row>
    <row r="929" spans="2:8" ht="16.5" thickBot="1" x14ac:dyDescent="0.25">
      <c r="B929" s="33" t="s">
        <v>288</v>
      </c>
      <c r="C929" s="24" t="s">
        <v>157</v>
      </c>
      <c r="D929" s="5" t="s">
        <v>73</v>
      </c>
      <c r="E929" s="5" t="s">
        <v>115</v>
      </c>
      <c r="F929" s="32">
        <v>1940200592</v>
      </c>
      <c r="G929" s="5" t="s">
        <v>285</v>
      </c>
      <c r="H929" s="2">
        <v>300</v>
      </c>
    </row>
    <row r="930" spans="2:8" ht="16.5" thickBot="1" x14ac:dyDescent="0.25">
      <c r="B930" s="177" t="s">
        <v>46</v>
      </c>
      <c r="C930" s="24" t="s">
        <v>157</v>
      </c>
      <c r="D930" s="5" t="s">
        <v>73</v>
      </c>
      <c r="E930" s="5" t="s">
        <v>115</v>
      </c>
      <c r="F930" s="32">
        <v>1940200592</v>
      </c>
      <c r="G930" s="5" t="s">
        <v>118</v>
      </c>
      <c r="H930" s="2">
        <v>6</v>
      </c>
    </row>
    <row r="931" spans="2:8" ht="48" thickBot="1" x14ac:dyDescent="0.25">
      <c r="B931" s="63" t="s">
        <v>283</v>
      </c>
      <c r="C931" s="92" t="s">
        <v>157</v>
      </c>
      <c r="D931" s="72" t="s">
        <v>73</v>
      </c>
      <c r="E931" s="72" t="s">
        <v>115</v>
      </c>
      <c r="F931" s="125" t="s">
        <v>389</v>
      </c>
      <c r="G931" s="72" t="s">
        <v>284</v>
      </c>
      <c r="H931" s="71">
        <v>76.061000000000007</v>
      </c>
    </row>
    <row r="932" spans="2:8" ht="126.75" thickBot="1" x14ac:dyDescent="0.25">
      <c r="B932" s="62" t="s">
        <v>62</v>
      </c>
      <c r="C932" s="22" t="s">
        <v>157</v>
      </c>
      <c r="D932" s="6" t="s">
        <v>73</v>
      </c>
      <c r="E932" s="6" t="s">
        <v>115</v>
      </c>
      <c r="F932" s="3" t="s">
        <v>390</v>
      </c>
      <c r="G932" s="212"/>
      <c r="H932" s="1">
        <f>SUM(H933:H935)</f>
        <v>12215</v>
      </c>
    </row>
    <row r="933" spans="2:8" ht="48" thickBot="1" x14ac:dyDescent="0.25">
      <c r="B933" s="4" t="s">
        <v>54</v>
      </c>
      <c r="C933" s="24" t="s">
        <v>157</v>
      </c>
      <c r="D933" s="5" t="s">
        <v>73</v>
      </c>
      <c r="E933" s="5" t="s">
        <v>115</v>
      </c>
      <c r="F933" s="2" t="s">
        <v>390</v>
      </c>
      <c r="G933" s="2">
        <v>111</v>
      </c>
      <c r="H933" s="2">
        <v>9322</v>
      </c>
    </row>
    <row r="934" spans="2:8" ht="63.75" thickBot="1" x14ac:dyDescent="0.25">
      <c r="B934" s="33" t="s">
        <v>10</v>
      </c>
      <c r="C934" s="24" t="s">
        <v>157</v>
      </c>
      <c r="D934" s="5" t="s">
        <v>73</v>
      </c>
      <c r="E934" s="5" t="s">
        <v>115</v>
      </c>
      <c r="F934" s="2" t="s">
        <v>390</v>
      </c>
      <c r="G934" s="2">
        <v>119</v>
      </c>
      <c r="H934" s="2">
        <v>2816</v>
      </c>
    </row>
    <row r="935" spans="2:8" ht="32.25" thickBot="1" x14ac:dyDescent="0.25">
      <c r="B935" s="33" t="s">
        <v>13</v>
      </c>
      <c r="C935" s="24" t="s">
        <v>157</v>
      </c>
      <c r="D935" s="5" t="s">
        <v>73</v>
      </c>
      <c r="E935" s="5" t="s">
        <v>115</v>
      </c>
      <c r="F935" s="2" t="s">
        <v>390</v>
      </c>
      <c r="G935" s="2">
        <v>244</v>
      </c>
      <c r="H935" s="2">
        <v>77</v>
      </c>
    </row>
    <row r="936" spans="2:8" ht="79.5" thickBot="1" x14ac:dyDescent="0.25">
      <c r="B936" s="175" t="s">
        <v>289</v>
      </c>
      <c r="C936" s="92" t="s">
        <v>157</v>
      </c>
      <c r="D936" s="72" t="s">
        <v>73</v>
      </c>
      <c r="E936" s="72" t="s">
        <v>115</v>
      </c>
      <c r="F936" s="80" t="s">
        <v>392</v>
      </c>
      <c r="G936" s="71"/>
      <c r="H936" s="71">
        <f>SUM(H937:H938)</f>
        <v>1288.98</v>
      </c>
    </row>
    <row r="937" spans="2:8" ht="48" thickBot="1" x14ac:dyDescent="0.25">
      <c r="B937" s="33" t="s">
        <v>219</v>
      </c>
      <c r="C937" s="24" t="s">
        <v>157</v>
      </c>
      <c r="D937" s="5" t="s">
        <v>73</v>
      </c>
      <c r="E937" s="5" t="s">
        <v>115</v>
      </c>
      <c r="F937" s="82" t="s">
        <v>392</v>
      </c>
      <c r="G937" s="2">
        <v>111</v>
      </c>
      <c r="H937" s="2">
        <v>990</v>
      </c>
    </row>
    <row r="938" spans="2:8" ht="63.75" thickBot="1" x14ac:dyDescent="0.25">
      <c r="B938" s="33" t="s">
        <v>10</v>
      </c>
      <c r="C938" s="24" t="s">
        <v>157</v>
      </c>
      <c r="D938" s="5" t="s">
        <v>73</v>
      </c>
      <c r="E938" s="5" t="s">
        <v>115</v>
      </c>
      <c r="F938" s="82" t="s">
        <v>392</v>
      </c>
      <c r="G938" s="2">
        <v>119</v>
      </c>
      <c r="H938" s="2">
        <v>298.98</v>
      </c>
    </row>
    <row r="939" spans="2:8" ht="79.5" thickBot="1" x14ac:dyDescent="0.25">
      <c r="B939" s="66" t="s">
        <v>290</v>
      </c>
      <c r="C939" s="126" t="s">
        <v>157</v>
      </c>
      <c r="D939" s="126" t="s">
        <v>73</v>
      </c>
      <c r="E939" s="126" t="s">
        <v>115</v>
      </c>
      <c r="F939" s="80" t="s">
        <v>395</v>
      </c>
      <c r="G939" s="127"/>
      <c r="H939" s="127">
        <v>172.96299999999999</v>
      </c>
    </row>
    <row r="940" spans="2:8" ht="32.25" thickBot="1" x14ac:dyDescent="0.25">
      <c r="B940" s="33" t="s">
        <v>13</v>
      </c>
      <c r="C940" s="24" t="s">
        <v>157</v>
      </c>
      <c r="D940" s="5" t="s">
        <v>73</v>
      </c>
      <c r="E940" s="5" t="s">
        <v>115</v>
      </c>
      <c r="F940" s="82" t="s">
        <v>395</v>
      </c>
      <c r="G940" s="2">
        <v>244</v>
      </c>
      <c r="H940" s="128">
        <v>172.96299999999999</v>
      </c>
    </row>
    <row r="941" spans="2:8" ht="32.25" thickBot="1" x14ac:dyDescent="0.25">
      <c r="B941" s="175" t="s">
        <v>306</v>
      </c>
      <c r="C941" s="126" t="s">
        <v>157</v>
      </c>
      <c r="D941" s="64" t="s">
        <v>73</v>
      </c>
      <c r="E941" s="64" t="s">
        <v>109</v>
      </c>
      <c r="F941" s="103"/>
      <c r="G941" s="67"/>
      <c r="H941" s="127">
        <f>SUM(H942:H943)</f>
        <v>234.4</v>
      </c>
    </row>
    <row r="942" spans="2:8" ht="48" thickBot="1" x14ac:dyDescent="0.25">
      <c r="B942" s="43" t="s">
        <v>28</v>
      </c>
      <c r="C942" s="24" t="s">
        <v>157</v>
      </c>
      <c r="D942" s="5" t="s">
        <v>73</v>
      </c>
      <c r="E942" s="5" t="s">
        <v>109</v>
      </c>
      <c r="F942" s="32">
        <v>1940300593</v>
      </c>
      <c r="G942" s="5" t="s">
        <v>78</v>
      </c>
      <c r="H942" s="128">
        <v>180</v>
      </c>
    </row>
    <row r="943" spans="2:8" ht="63.75" thickBot="1" x14ac:dyDescent="0.25">
      <c r="B943" s="33" t="s">
        <v>10</v>
      </c>
      <c r="C943" s="24" t="s">
        <v>157</v>
      </c>
      <c r="D943" s="5" t="s">
        <v>73</v>
      </c>
      <c r="E943" s="5" t="s">
        <v>109</v>
      </c>
      <c r="F943" s="32">
        <v>1940300593</v>
      </c>
      <c r="G943" s="5" t="s">
        <v>279</v>
      </c>
      <c r="H943" s="128">
        <v>54.4</v>
      </c>
    </row>
    <row r="944" spans="2:8" ht="16.5" thickBot="1" x14ac:dyDescent="0.25">
      <c r="B944" s="58" t="s">
        <v>158</v>
      </c>
      <c r="C944" s="57" t="s">
        <v>159</v>
      </c>
      <c r="D944" s="57" t="s">
        <v>73</v>
      </c>
      <c r="E944" s="57"/>
      <c r="F944" s="57"/>
      <c r="G944" s="57"/>
      <c r="H944" s="124">
        <f>SUM(H945+H952+H956+H962+H959+H951+H964+H967)</f>
        <v>18166.498</v>
      </c>
    </row>
    <row r="945" spans="2:8" ht="16.5" thickBot="1" x14ac:dyDescent="0.25">
      <c r="B945" s="27"/>
      <c r="C945" s="22" t="s">
        <v>159</v>
      </c>
      <c r="D945" s="12" t="s">
        <v>73</v>
      </c>
      <c r="E945" s="12" t="s">
        <v>115</v>
      </c>
      <c r="F945" s="46">
        <v>1940200592</v>
      </c>
      <c r="G945" s="23"/>
      <c r="H945" s="120">
        <f>SUM(H946:H950)</f>
        <v>1660.9</v>
      </c>
    </row>
    <row r="946" spans="2:8" ht="48" thickBot="1" x14ac:dyDescent="0.25">
      <c r="B946" s="4" t="s">
        <v>54</v>
      </c>
      <c r="C946" s="24" t="s">
        <v>159</v>
      </c>
      <c r="D946" s="5" t="s">
        <v>73</v>
      </c>
      <c r="E946" s="5" t="s">
        <v>115</v>
      </c>
      <c r="F946" s="32">
        <v>1940200592</v>
      </c>
      <c r="G946" s="24" t="s">
        <v>78</v>
      </c>
      <c r="H946" s="59">
        <v>468</v>
      </c>
    </row>
    <row r="947" spans="2:8" ht="63.75" thickBot="1" x14ac:dyDescent="0.25">
      <c r="B947" s="33" t="s">
        <v>10</v>
      </c>
      <c r="C947" s="24" t="s">
        <v>159</v>
      </c>
      <c r="D947" s="5" t="s">
        <v>73</v>
      </c>
      <c r="E947" s="5" t="s">
        <v>115</v>
      </c>
      <c r="F947" s="32">
        <v>1940200592</v>
      </c>
      <c r="G947" s="5" t="s">
        <v>279</v>
      </c>
      <c r="H947" s="2">
        <v>141.30000000000001</v>
      </c>
    </row>
    <row r="948" spans="2:8" ht="32.25" thickBot="1" x14ac:dyDescent="0.25">
      <c r="B948" s="33" t="s">
        <v>13</v>
      </c>
      <c r="C948" s="24" t="s">
        <v>159</v>
      </c>
      <c r="D948" s="5" t="s">
        <v>73</v>
      </c>
      <c r="E948" s="5" t="s">
        <v>115</v>
      </c>
      <c r="F948" s="32">
        <v>1940200592</v>
      </c>
      <c r="G948" s="5" t="s">
        <v>119</v>
      </c>
      <c r="H948" s="2">
        <v>577.6</v>
      </c>
    </row>
    <row r="949" spans="2:8" ht="16.5" thickBot="1" x14ac:dyDescent="0.25">
      <c r="B949" s="33" t="s">
        <v>288</v>
      </c>
      <c r="C949" s="24" t="s">
        <v>159</v>
      </c>
      <c r="D949" s="5" t="s">
        <v>73</v>
      </c>
      <c r="E949" s="5" t="s">
        <v>115</v>
      </c>
      <c r="F949" s="32">
        <v>1940200592</v>
      </c>
      <c r="G949" s="5" t="s">
        <v>285</v>
      </c>
      <c r="H949" s="2">
        <v>460</v>
      </c>
    </row>
    <row r="950" spans="2:8" ht="16.5" thickBot="1" x14ac:dyDescent="0.25">
      <c r="B950" s="177" t="s">
        <v>46</v>
      </c>
      <c r="C950" s="24" t="s">
        <v>159</v>
      </c>
      <c r="D950" s="5" t="s">
        <v>73</v>
      </c>
      <c r="E950" s="5" t="s">
        <v>115</v>
      </c>
      <c r="F950" s="32">
        <v>1940200592</v>
      </c>
      <c r="G950" s="5" t="s">
        <v>118</v>
      </c>
      <c r="H950" s="2">
        <v>14</v>
      </c>
    </row>
    <row r="951" spans="2:8" ht="48" thickBot="1" x14ac:dyDescent="0.25">
      <c r="B951" s="63" t="s">
        <v>283</v>
      </c>
      <c r="C951" s="92" t="s">
        <v>159</v>
      </c>
      <c r="D951" s="72" t="s">
        <v>73</v>
      </c>
      <c r="E951" s="72" t="s">
        <v>115</v>
      </c>
      <c r="F951" s="125" t="s">
        <v>389</v>
      </c>
      <c r="G951" s="72" t="s">
        <v>284</v>
      </c>
      <c r="H951" s="71">
        <v>25.353000000000002</v>
      </c>
    </row>
    <row r="952" spans="2:8" ht="126.75" thickBot="1" x14ac:dyDescent="0.25">
      <c r="B952" s="62" t="s">
        <v>62</v>
      </c>
      <c r="C952" s="22" t="s">
        <v>159</v>
      </c>
      <c r="D952" s="6" t="s">
        <v>73</v>
      </c>
      <c r="E952" s="6" t="s">
        <v>115</v>
      </c>
      <c r="F952" s="3" t="s">
        <v>390</v>
      </c>
      <c r="G952" s="212"/>
      <c r="H952" s="1">
        <f>SUM(H953:H955)</f>
        <v>13845</v>
      </c>
    </row>
    <row r="953" spans="2:8" ht="48" thickBot="1" x14ac:dyDescent="0.25">
      <c r="B953" s="4" t="s">
        <v>54</v>
      </c>
      <c r="C953" s="24" t="s">
        <v>159</v>
      </c>
      <c r="D953" s="5" t="s">
        <v>73</v>
      </c>
      <c r="E953" s="5" t="s">
        <v>115</v>
      </c>
      <c r="F953" s="2" t="s">
        <v>390</v>
      </c>
      <c r="G953" s="2">
        <v>111</v>
      </c>
      <c r="H953" s="2">
        <v>10498</v>
      </c>
    </row>
    <row r="954" spans="2:8" ht="63.75" thickBot="1" x14ac:dyDescent="0.25">
      <c r="B954" s="33" t="s">
        <v>10</v>
      </c>
      <c r="C954" s="24" t="s">
        <v>159</v>
      </c>
      <c r="D954" s="5" t="s">
        <v>73</v>
      </c>
      <c r="E954" s="5" t="s">
        <v>115</v>
      </c>
      <c r="F954" s="2" t="s">
        <v>390</v>
      </c>
      <c r="G954" s="2">
        <v>119</v>
      </c>
      <c r="H954" s="2">
        <v>3170</v>
      </c>
    </row>
    <row r="955" spans="2:8" ht="32.25" thickBot="1" x14ac:dyDescent="0.25">
      <c r="B955" s="33" t="s">
        <v>13</v>
      </c>
      <c r="C955" s="24" t="s">
        <v>159</v>
      </c>
      <c r="D955" s="5" t="s">
        <v>73</v>
      </c>
      <c r="E955" s="5" t="s">
        <v>115</v>
      </c>
      <c r="F955" s="2" t="s">
        <v>390</v>
      </c>
      <c r="G955" s="2">
        <v>244</v>
      </c>
      <c r="H955" s="2">
        <v>177</v>
      </c>
    </row>
    <row r="956" spans="2:8" ht="79.5" thickBot="1" x14ac:dyDescent="0.25">
      <c r="B956" s="175" t="s">
        <v>289</v>
      </c>
      <c r="C956" s="92" t="s">
        <v>159</v>
      </c>
      <c r="D956" s="72" t="s">
        <v>73</v>
      </c>
      <c r="E956" s="72" t="s">
        <v>115</v>
      </c>
      <c r="F956" s="80" t="s">
        <v>392</v>
      </c>
      <c r="G956" s="71"/>
      <c r="H956" s="71">
        <f>SUM(H957:H958)</f>
        <v>1575.42</v>
      </c>
    </row>
    <row r="957" spans="2:8" ht="48" thickBot="1" x14ac:dyDescent="0.25">
      <c r="B957" s="33" t="s">
        <v>219</v>
      </c>
      <c r="C957" s="24" t="s">
        <v>159</v>
      </c>
      <c r="D957" s="5" t="s">
        <v>73</v>
      </c>
      <c r="E957" s="5" t="s">
        <v>115</v>
      </c>
      <c r="F957" s="82" t="s">
        <v>392</v>
      </c>
      <c r="G957" s="2">
        <v>111</v>
      </c>
      <c r="H957" s="2">
        <v>1210</v>
      </c>
    </row>
    <row r="958" spans="2:8" ht="63.75" thickBot="1" x14ac:dyDescent="0.25">
      <c r="B958" s="33" t="s">
        <v>10</v>
      </c>
      <c r="C958" s="24" t="s">
        <v>159</v>
      </c>
      <c r="D958" s="5" t="s">
        <v>73</v>
      </c>
      <c r="E958" s="5" t="s">
        <v>115</v>
      </c>
      <c r="F958" s="82" t="s">
        <v>392</v>
      </c>
      <c r="G958" s="2">
        <v>119</v>
      </c>
      <c r="H958" s="2">
        <v>365.42</v>
      </c>
    </row>
    <row r="959" spans="2:8" ht="48" thickBot="1" x14ac:dyDescent="0.3">
      <c r="B959" s="129" t="s">
        <v>293</v>
      </c>
      <c r="C959" s="92" t="s">
        <v>159</v>
      </c>
      <c r="D959" s="72" t="s">
        <v>73</v>
      </c>
      <c r="E959" s="72" t="s">
        <v>115</v>
      </c>
      <c r="F959" s="103" t="s">
        <v>393</v>
      </c>
      <c r="G959" s="71"/>
      <c r="H959" s="71">
        <f>SUM(H960:H961)</f>
        <v>98.908999999999992</v>
      </c>
    </row>
    <row r="960" spans="2:8" ht="48" thickBot="1" x14ac:dyDescent="0.25">
      <c r="B960" s="33" t="s">
        <v>219</v>
      </c>
      <c r="C960" s="24" t="s">
        <v>159</v>
      </c>
      <c r="D960" s="5" t="s">
        <v>73</v>
      </c>
      <c r="E960" s="5" t="s">
        <v>115</v>
      </c>
      <c r="F960" s="151" t="s">
        <v>394</v>
      </c>
      <c r="G960" s="2">
        <v>111</v>
      </c>
      <c r="H960" s="2">
        <v>75.966999999999999</v>
      </c>
    </row>
    <row r="961" spans="2:8" ht="63.75" thickBot="1" x14ac:dyDescent="0.25">
      <c r="B961" s="33" t="s">
        <v>10</v>
      </c>
      <c r="C961" s="24" t="s">
        <v>159</v>
      </c>
      <c r="D961" s="5" t="s">
        <v>73</v>
      </c>
      <c r="E961" s="5" t="s">
        <v>115</v>
      </c>
      <c r="F961" s="151" t="s">
        <v>394</v>
      </c>
      <c r="G961" s="2">
        <v>119</v>
      </c>
      <c r="H961" s="2">
        <v>22.942</v>
      </c>
    </row>
    <row r="962" spans="2:8" ht="79.5" thickBot="1" x14ac:dyDescent="0.25">
      <c r="B962" s="66" t="s">
        <v>290</v>
      </c>
      <c r="C962" s="126" t="s">
        <v>159</v>
      </c>
      <c r="D962" s="126" t="s">
        <v>73</v>
      </c>
      <c r="E962" s="126" t="s">
        <v>115</v>
      </c>
      <c r="F962" s="80" t="s">
        <v>395</v>
      </c>
      <c r="G962" s="127"/>
      <c r="H962" s="127">
        <v>700.476</v>
      </c>
    </row>
    <row r="963" spans="2:8" ht="32.25" thickBot="1" x14ac:dyDescent="0.25">
      <c r="B963" s="33" t="s">
        <v>13</v>
      </c>
      <c r="C963" s="24" t="s">
        <v>159</v>
      </c>
      <c r="D963" s="5" t="s">
        <v>73</v>
      </c>
      <c r="E963" s="5" t="s">
        <v>115</v>
      </c>
      <c r="F963" s="82" t="s">
        <v>395</v>
      </c>
      <c r="G963" s="2">
        <v>244</v>
      </c>
      <c r="H963" s="128">
        <v>700.476</v>
      </c>
    </row>
    <row r="964" spans="2:8" ht="32.25" thickBot="1" x14ac:dyDescent="0.25">
      <c r="B964" s="175" t="s">
        <v>306</v>
      </c>
      <c r="C964" s="126" t="s">
        <v>159</v>
      </c>
      <c r="D964" s="64" t="s">
        <v>73</v>
      </c>
      <c r="E964" s="64" t="s">
        <v>109</v>
      </c>
      <c r="F964" s="103"/>
      <c r="G964" s="67"/>
      <c r="H964" s="127">
        <f>SUM(H965:H966)</f>
        <v>234.4</v>
      </c>
    </row>
    <row r="965" spans="2:8" ht="48" thickBot="1" x14ac:dyDescent="0.25">
      <c r="B965" s="43" t="s">
        <v>28</v>
      </c>
      <c r="C965" s="24" t="s">
        <v>159</v>
      </c>
      <c r="D965" s="5" t="s">
        <v>73</v>
      </c>
      <c r="E965" s="5" t="s">
        <v>109</v>
      </c>
      <c r="F965" s="32">
        <v>1940300593</v>
      </c>
      <c r="G965" s="5" t="s">
        <v>78</v>
      </c>
      <c r="H965" s="128">
        <v>180</v>
      </c>
    </row>
    <row r="966" spans="2:8" ht="63.75" thickBot="1" x14ac:dyDescent="0.25">
      <c r="B966" s="33" t="s">
        <v>10</v>
      </c>
      <c r="C966" s="24" t="s">
        <v>159</v>
      </c>
      <c r="D966" s="5" t="s">
        <v>73</v>
      </c>
      <c r="E966" s="5" t="s">
        <v>109</v>
      </c>
      <c r="F966" s="32">
        <v>1940300593</v>
      </c>
      <c r="G966" s="5" t="s">
        <v>279</v>
      </c>
      <c r="H966" s="128">
        <v>54.4</v>
      </c>
    </row>
    <row r="967" spans="2:8" ht="16.5" thickBot="1" x14ac:dyDescent="0.3">
      <c r="B967" s="170" t="s">
        <v>27</v>
      </c>
      <c r="C967" s="126" t="s">
        <v>159</v>
      </c>
      <c r="D967" s="64" t="s">
        <v>73</v>
      </c>
      <c r="E967" s="64" t="s">
        <v>110</v>
      </c>
      <c r="F967" s="73"/>
      <c r="G967" s="64"/>
      <c r="H967" s="127">
        <f>SUM(H969:H970)</f>
        <v>26.04</v>
      </c>
    </row>
    <row r="968" spans="2:8" ht="32.25" thickBot="1" x14ac:dyDescent="0.25">
      <c r="B968" s="171" t="s">
        <v>475</v>
      </c>
      <c r="C968" s="126" t="s">
        <v>159</v>
      </c>
      <c r="D968" s="64" t="s">
        <v>73</v>
      </c>
      <c r="E968" s="64" t="s">
        <v>110</v>
      </c>
      <c r="F968" s="73">
        <v>1940250500</v>
      </c>
      <c r="G968" s="64"/>
      <c r="H968" s="127">
        <f>SUM(H969:H970)</f>
        <v>26.04</v>
      </c>
    </row>
    <row r="969" spans="2:8" ht="48" thickBot="1" x14ac:dyDescent="0.25">
      <c r="B969" s="43" t="s">
        <v>28</v>
      </c>
      <c r="C969" s="24" t="s">
        <v>159</v>
      </c>
      <c r="D969" s="5" t="s">
        <v>73</v>
      </c>
      <c r="E969" s="5" t="s">
        <v>110</v>
      </c>
      <c r="F969" s="32">
        <v>1940250500</v>
      </c>
      <c r="G969" s="5" t="s">
        <v>78</v>
      </c>
      <c r="H969" s="128">
        <v>20</v>
      </c>
    </row>
    <row r="970" spans="2:8" ht="63.75" thickBot="1" x14ac:dyDescent="0.25">
      <c r="B970" s="33" t="s">
        <v>10</v>
      </c>
      <c r="C970" s="24" t="s">
        <v>159</v>
      </c>
      <c r="D970" s="5" t="s">
        <v>73</v>
      </c>
      <c r="E970" s="5" t="s">
        <v>110</v>
      </c>
      <c r="F970" s="32">
        <v>1940250500</v>
      </c>
      <c r="G970" s="5" t="s">
        <v>279</v>
      </c>
      <c r="H970" s="128">
        <v>6.04</v>
      </c>
    </row>
    <row r="971" spans="2:8" ht="16.5" thickBot="1" x14ac:dyDescent="0.25">
      <c r="B971" s="58" t="s">
        <v>160</v>
      </c>
      <c r="C971" s="57" t="s">
        <v>162</v>
      </c>
      <c r="D971" s="57" t="s">
        <v>73</v>
      </c>
      <c r="E971" s="57"/>
      <c r="F971" s="57"/>
      <c r="G971" s="57"/>
      <c r="H971" s="124">
        <f>SUM(H984+H977+H972+H981+H986)</f>
        <v>16619.724999999999</v>
      </c>
    </row>
    <row r="972" spans="2:8" ht="16.5" thickBot="1" x14ac:dyDescent="0.25">
      <c r="B972" s="27"/>
      <c r="C972" s="22" t="s">
        <v>162</v>
      </c>
      <c r="D972" s="12" t="s">
        <v>73</v>
      </c>
      <c r="E972" s="12" t="s">
        <v>115</v>
      </c>
      <c r="F972" s="46">
        <v>1940200592</v>
      </c>
      <c r="G972" s="23"/>
      <c r="H972" s="120">
        <f>SUM(H973:H976)</f>
        <v>815.2</v>
      </c>
    </row>
    <row r="973" spans="2:8" ht="48" thickBot="1" x14ac:dyDescent="0.25">
      <c r="B973" s="4" t="s">
        <v>54</v>
      </c>
      <c r="C973" s="24" t="s">
        <v>162</v>
      </c>
      <c r="D973" s="5" t="s">
        <v>73</v>
      </c>
      <c r="E973" s="5" t="s">
        <v>115</v>
      </c>
      <c r="F973" s="32">
        <v>1940200592</v>
      </c>
      <c r="G973" s="24" t="s">
        <v>78</v>
      </c>
      <c r="H973" s="59">
        <v>348</v>
      </c>
    </row>
    <row r="974" spans="2:8" ht="63.75" thickBot="1" x14ac:dyDescent="0.25">
      <c r="B974" s="33" t="s">
        <v>10</v>
      </c>
      <c r="C974" s="24" t="s">
        <v>162</v>
      </c>
      <c r="D974" s="5" t="s">
        <v>73</v>
      </c>
      <c r="E974" s="5" t="s">
        <v>115</v>
      </c>
      <c r="F974" s="32">
        <v>1940200592</v>
      </c>
      <c r="G974" s="24" t="s">
        <v>279</v>
      </c>
      <c r="H974" s="59">
        <v>105.1</v>
      </c>
    </row>
    <row r="975" spans="2:8" ht="32.25" thickBot="1" x14ac:dyDescent="0.25">
      <c r="B975" s="33" t="s">
        <v>13</v>
      </c>
      <c r="C975" s="24" t="s">
        <v>162</v>
      </c>
      <c r="D975" s="5" t="s">
        <v>73</v>
      </c>
      <c r="E975" s="5" t="s">
        <v>115</v>
      </c>
      <c r="F975" s="32">
        <v>1940200592</v>
      </c>
      <c r="G975" s="5" t="s">
        <v>119</v>
      </c>
      <c r="H975" s="2">
        <v>157.1</v>
      </c>
    </row>
    <row r="976" spans="2:8" ht="16.5" thickBot="1" x14ac:dyDescent="0.25">
      <c r="B976" s="33" t="s">
        <v>288</v>
      </c>
      <c r="C976" s="24" t="s">
        <v>162</v>
      </c>
      <c r="D976" s="5" t="s">
        <v>73</v>
      </c>
      <c r="E976" s="5" t="s">
        <v>115</v>
      </c>
      <c r="F976" s="32">
        <v>1940200592</v>
      </c>
      <c r="G976" s="5" t="s">
        <v>285</v>
      </c>
      <c r="H976" s="2">
        <v>205</v>
      </c>
    </row>
    <row r="977" spans="2:8" ht="126.75" thickBot="1" x14ac:dyDescent="0.25">
      <c r="B977" s="62" t="s">
        <v>62</v>
      </c>
      <c r="C977" s="22" t="s">
        <v>162</v>
      </c>
      <c r="D977" s="6" t="s">
        <v>73</v>
      </c>
      <c r="E977" s="6" t="s">
        <v>115</v>
      </c>
      <c r="F977" s="3" t="s">
        <v>390</v>
      </c>
      <c r="G977" s="212"/>
      <c r="H977" s="1">
        <f>SUM(H978:H980)</f>
        <v>13286</v>
      </c>
    </row>
    <row r="978" spans="2:8" ht="48" thickBot="1" x14ac:dyDescent="0.25">
      <c r="B978" s="4" t="s">
        <v>54</v>
      </c>
      <c r="C978" s="24" t="s">
        <v>162</v>
      </c>
      <c r="D978" s="5" t="s">
        <v>73</v>
      </c>
      <c r="E978" s="5" t="s">
        <v>115</v>
      </c>
      <c r="F978" s="2" t="s">
        <v>390</v>
      </c>
      <c r="G978" s="2">
        <v>111</v>
      </c>
      <c r="H978" s="2">
        <v>10090</v>
      </c>
    </row>
    <row r="979" spans="2:8" ht="63.75" thickBot="1" x14ac:dyDescent="0.25">
      <c r="B979" s="33" t="s">
        <v>10</v>
      </c>
      <c r="C979" s="24" t="s">
        <v>162</v>
      </c>
      <c r="D979" s="5" t="s">
        <v>73</v>
      </c>
      <c r="E979" s="5" t="s">
        <v>115</v>
      </c>
      <c r="F979" s="2" t="s">
        <v>390</v>
      </c>
      <c r="G979" s="2">
        <v>119</v>
      </c>
      <c r="H979" s="2">
        <v>3046</v>
      </c>
    </row>
    <row r="980" spans="2:8" ht="32.25" thickBot="1" x14ac:dyDescent="0.25">
      <c r="B980" s="33" t="s">
        <v>13</v>
      </c>
      <c r="C980" s="24" t="s">
        <v>162</v>
      </c>
      <c r="D980" s="5" t="s">
        <v>73</v>
      </c>
      <c r="E980" s="5" t="s">
        <v>115</v>
      </c>
      <c r="F980" s="2" t="s">
        <v>390</v>
      </c>
      <c r="G980" s="2">
        <v>244</v>
      </c>
      <c r="H980" s="2">
        <v>150</v>
      </c>
    </row>
    <row r="981" spans="2:8" ht="79.5" thickBot="1" x14ac:dyDescent="0.25">
      <c r="B981" s="175" t="s">
        <v>289</v>
      </c>
      <c r="C981" s="92" t="s">
        <v>162</v>
      </c>
      <c r="D981" s="72" t="s">
        <v>73</v>
      </c>
      <c r="E981" s="72" t="s">
        <v>115</v>
      </c>
      <c r="F981" s="80" t="s">
        <v>392</v>
      </c>
      <c r="G981" s="71"/>
      <c r="H981" s="71">
        <f>SUM(H982:H983)</f>
        <v>1575.42</v>
      </c>
    </row>
    <row r="982" spans="2:8" ht="48" thickBot="1" x14ac:dyDescent="0.25">
      <c r="B982" s="33" t="s">
        <v>219</v>
      </c>
      <c r="C982" s="24" t="s">
        <v>162</v>
      </c>
      <c r="D982" s="5" t="s">
        <v>73</v>
      </c>
      <c r="E982" s="5" t="s">
        <v>115</v>
      </c>
      <c r="F982" s="82" t="s">
        <v>392</v>
      </c>
      <c r="G982" s="2">
        <v>111</v>
      </c>
      <c r="H982" s="2">
        <v>1210</v>
      </c>
    </row>
    <row r="983" spans="2:8" ht="63.75" thickBot="1" x14ac:dyDescent="0.25">
      <c r="B983" s="33" t="s">
        <v>10</v>
      </c>
      <c r="C983" s="24" t="s">
        <v>162</v>
      </c>
      <c r="D983" s="5" t="s">
        <v>73</v>
      </c>
      <c r="E983" s="5" t="s">
        <v>115</v>
      </c>
      <c r="F983" s="82" t="s">
        <v>392</v>
      </c>
      <c r="G983" s="2">
        <v>119</v>
      </c>
      <c r="H983" s="2">
        <v>365.42</v>
      </c>
    </row>
    <row r="984" spans="2:8" ht="79.5" thickBot="1" x14ac:dyDescent="0.25">
      <c r="B984" s="66" t="s">
        <v>290</v>
      </c>
      <c r="C984" s="126" t="s">
        <v>162</v>
      </c>
      <c r="D984" s="126" t="s">
        <v>73</v>
      </c>
      <c r="E984" s="126" t="s">
        <v>115</v>
      </c>
      <c r="F984" s="80" t="s">
        <v>395</v>
      </c>
      <c r="G984" s="127"/>
      <c r="H984" s="127">
        <v>615.005</v>
      </c>
    </row>
    <row r="985" spans="2:8" ht="32.25" thickBot="1" x14ac:dyDescent="0.25">
      <c r="B985" s="33" t="s">
        <v>13</v>
      </c>
      <c r="C985" s="24" t="s">
        <v>162</v>
      </c>
      <c r="D985" s="5" t="s">
        <v>73</v>
      </c>
      <c r="E985" s="5" t="s">
        <v>115</v>
      </c>
      <c r="F985" s="82" t="s">
        <v>395</v>
      </c>
      <c r="G985" s="2">
        <v>244</v>
      </c>
      <c r="H985" s="128">
        <v>615.005</v>
      </c>
    </row>
    <row r="986" spans="2:8" ht="32.25" thickBot="1" x14ac:dyDescent="0.25">
      <c r="B986" s="175" t="s">
        <v>306</v>
      </c>
      <c r="C986" s="126" t="s">
        <v>162</v>
      </c>
      <c r="D986" s="64" t="s">
        <v>73</v>
      </c>
      <c r="E986" s="64" t="s">
        <v>109</v>
      </c>
      <c r="F986" s="103"/>
      <c r="G986" s="67"/>
      <c r="H986" s="127">
        <f>SUM(H987:H988)</f>
        <v>328.1</v>
      </c>
    </row>
    <row r="987" spans="2:8" ht="48" thickBot="1" x14ac:dyDescent="0.25">
      <c r="B987" s="43" t="s">
        <v>28</v>
      </c>
      <c r="C987" s="24" t="s">
        <v>162</v>
      </c>
      <c r="D987" s="5" t="s">
        <v>73</v>
      </c>
      <c r="E987" s="5" t="s">
        <v>109</v>
      </c>
      <c r="F987" s="32">
        <v>1940300593</v>
      </c>
      <c r="G987" s="5" t="s">
        <v>78</v>
      </c>
      <c r="H987" s="128">
        <v>252</v>
      </c>
    </row>
    <row r="988" spans="2:8" ht="63.75" thickBot="1" x14ac:dyDescent="0.25">
      <c r="B988" s="33" t="s">
        <v>10</v>
      </c>
      <c r="C988" s="24" t="s">
        <v>162</v>
      </c>
      <c r="D988" s="5" t="s">
        <v>73</v>
      </c>
      <c r="E988" s="5" t="s">
        <v>109</v>
      </c>
      <c r="F988" s="32">
        <v>1940300593</v>
      </c>
      <c r="G988" s="5" t="s">
        <v>279</v>
      </c>
      <c r="H988" s="128">
        <v>76.099999999999994</v>
      </c>
    </row>
    <row r="989" spans="2:8" ht="32.25" thickBot="1" x14ac:dyDescent="0.25">
      <c r="B989" s="19" t="s">
        <v>64</v>
      </c>
      <c r="C989" s="25" t="s">
        <v>176</v>
      </c>
      <c r="D989" s="20" t="s">
        <v>73</v>
      </c>
      <c r="E989" s="20" t="s">
        <v>109</v>
      </c>
      <c r="F989" s="26">
        <v>1930606590</v>
      </c>
      <c r="G989" s="26"/>
      <c r="H989" s="21">
        <f>SUM(H991:H994)</f>
        <v>8638.1</v>
      </c>
    </row>
    <row r="990" spans="2:8" ht="16.5" thickBot="1" x14ac:dyDescent="0.25">
      <c r="B990" s="93" t="s">
        <v>167</v>
      </c>
      <c r="C990" s="94" t="s">
        <v>166</v>
      </c>
      <c r="D990" s="94" t="s">
        <v>73</v>
      </c>
      <c r="E990" s="94" t="s">
        <v>109</v>
      </c>
      <c r="F990" s="95"/>
      <c r="G990" s="95"/>
      <c r="H990" s="96">
        <f>SUM(H991:H994)</f>
        <v>8638.1</v>
      </c>
    </row>
    <row r="991" spans="2:8" ht="48" thickBot="1" x14ac:dyDescent="0.25">
      <c r="B991" s="4" t="s">
        <v>54</v>
      </c>
      <c r="C991" s="24" t="s">
        <v>166</v>
      </c>
      <c r="D991" s="5" t="s">
        <v>73</v>
      </c>
      <c r="E991" s="5" t="s">
        <v>109</v>
      </c>
      <c r="F991" s="2">
        <v>1930606590</v>
      </c>
      <c r="G991" s="2">
        <v>111</v>
      </c>
      <c r="H991" s="2">
        <v>6300</v>
      </c>
    </row>
    <row r="992" spans="2:8" ht="63.75" thickBot="1" x14ac:dyDescent="0.25">
      <c r="B992" s="33" t="s">
        <v>10</v>
      </c>
      <c r="C992" s="24" t="s">
        <v>166</v>
      </c>
      <c r="D992" s="5" t="s">
        <v>73</v>
      </c>
      <c r="E992" s="5" t="s">
        <v>109</v>
      </c>
      <c r="F992" s="2">
        <v>1930606590</v>
      </c>
      <c r="G992" s="2">
        <v>119</v>
      </c>
      <c r="H992" s="2">
        <v>1903</v>
      </c>
    </row>
    <row r="993" spans="2:8" ht="32.25" thickBot="1" x14ac:dyDescent="0.25">
      <c r="B993" s="33" t="s">
        <v>13</v>
      </c>
      <c r="C993" s="24" t="s">
        <v>166</v>
      </c>
      <c r="D993" s="5" t="s">
        <v>73</v>
      </c>
      <c r="E993" s="5" t="s">
        <v>109</v>
      </c>
      <c r="F993" s="2">
        <v>1930606590</v>
      </c>
      <c r="G993" s="2">
        <v>244</v>
      </c>
      <c r="H993" s="2">
        <v>197.1</v>
      </c>
    </row>
    <row r="994" spans="2:8" ht="16.5" thickBot="1" x14ac:dyDescent="0.25">
      <c r="B994" s="33" t="s">
        <v>288</v>
      </c>
      <c r="C994" s="24" t="s">
        <v>166</v>
      </c>
      <c r="D994" s="5" t="s">
        <v>73</v>
      </c>
      <c r="E994" s="5" t="s">
        <v>109</v>
      </c>
      <c r="F994" s="2">
        <v>1930606590</v>
      </c>
      <c r="G994" s="2">
        <v>247</v>
      </c>
      <c r="H994" s="2">
        <v>238</v>
      </c>
    </row>
    <row r="995" spans="2:8" ht="16.5" thickBot="1" x14ac:dyDescent="0.25">
      <c r="B995" s="51" t="s">
        <v>27</v>
      </c>
      <c r="C995" s="54">
        <v>101</v>
      </c>
      <c r="D995" s="52" t="s">
        <v>73</v>
      </c>
      <c r="E995" s="52" t="s">
        <v>110</v>
      </c>
      <c r="F995" s="215"/>
      <c r="G995" s="215"/>
      <c r="H995" s="54">
        <f>SUM(H997:H1002)</f>
        <v>8472.2999999999993</v>
      </c>
    </row>
    <row r="996" spans="2:8" ht="16.5" thickBot="1" x14ac:dyDescent="0.25">
      <c r="B996" s="51" t="s">
        <v>169</v>
      </c>
      <c r="C996" s="54">
        <v>101</v>
      </c>
      <c r="D996" s="52" t="s">
        <v>73</v>
      </c>
      <c r="E996" s="52" t="s">
        <v>110</v>
      </c>
      <c r="F996" s="54">
        <v>1921110590</v>
      </c>
      <c r="G996" s="215"/>
      <c r="H996" s="54">
        <f>SUM(H997:H1002)</f>
        <v>8472.2999999999993</v>
      </c>
    </row>
    <row r="997" spans="2:8" ht="48" thickBot="1" x14ac:dyDescent="0.25">
      <c r="B997" s="4" t="s">
        <v>54</v>
      </c>
      <c r="C997" s="2">
        <v>101</v>
      </c>
      <c r="D997" s="5" t="s">
        <v>73</v>
      </c>
      <c r="E997" s="5" t="s">
        <v>110</v>
      </c>
      <c r="F997" s="2">
        <v>1921110590</v>
      </c>
      <c r="G997" s="2">
        <v>111</v>
      </c>
      <c r="H997" s="2">
        <v>5794</v>
      </c>
    </row>
    <row r="998" spans="2:8" ht="32.25" thickBot="1" x14ac:dyDescent="0.25">
      <c r="B998" s="4" t="s">
        <v>45</v>
      </c>
      <c r="C998" s="2">
        <v>101</v>
      </c>
      <c r="D998" s="5" t="s">
        <v>73</v>
      </c>
      <c r="E998" s="5" t="s">
        <v>110</v>
      </c>
      <c r="F998" s="2">
        <v>1921110590</v>
      </c>
      <c r="G998" s="2">
        <v>112</v>
      </c>
      <c r="H998" s="2">
        <v>33</v>
      </c>
    </row>
    <row r="999" spans="2:8" ht="63.75" thickBot="1" x14ac:dyDescent="0.25">
      <c r="B999" s="33" t="s">
        <v>10</v>
      </c>
      <c r="C999" s="2">
        <v>101</v>
      </c>
      <c r="D999" s="5" t="s">
        <v>73</v>
      </c>
      <c r="E999" s="5" t="s">
        <v>110</v>
      </c>
      <c r="F999" s="2">
        <v>1921110590</v>
      </c>
      <c r="G999" s="2">
        <v>119</v>
      </c>
      <c r="H999" s="2">
        <v>1750</v>
      </c>
    </row>
    <row r="1000" spans="2:8" ht="32.25" thickBot="1" x14ac:dyDescent="0.25">
      <c r="B1000" s="33" t="s">
        <v>13</v>
      </c>
      <c r="C1000" s="2">
        <v>101</v>
      </c>
      <c r="D1000" s="5" t="s">
        <v>73</v>
      </c>
      <c r="E1000" s="5" t="s">
        <v>110</v>
      </c>
      <c r="F1000" s="2">
        <v>1921110590</v>
      </c>
      <c r="G1000" s="2">
        <v>244</v>
      </c>
      <c r="H1000" s="2">
        <v>303.89999999999998</v>
      </c>
    </row>
    <row r="1001" spans="2:8" ht="16.5" thickBot="1" x14ac:dyDescent="0.25">
      <c r="B1001" s="33" t="s">
        <v>288</v>
      </c>
      <c r="C1001" s="2">
        <v>101</v>
      </c>
      <c r="D1001" s="5" t="s">
        <v>73</v>
      </c>
      <c r="E1001" s="5" t="s">
        <v>110</v>
      </c>
      <c r="F1001" s="2">
        <v>1921110590</v>
      </c>
      <c r="G1001" s="2">
        <v>247</v>
      </c>
      <c r="H1001" s="2">
        <v>588.4</v>
      </c>
    </row>
    <row r="1002" spans="2:8" ht="16.5" thickBot="1" x14ac:dyDescent="0.25">
      <c r="B1002" s="177" t="s">
        <v>46</v>
      </c>
      <c r="C1002" s="24" t="s">
        <v>168</v>
      </c>
      <c r="D1002" s="5" t="s">
        <v>73</v>
      </c>
      <c r="E1002" s="5" t="s">
        <v>110</v>
      </c>
      <c r="F1002" s="2">
        <v>1921110590</v>
      </c>
      <c r="G1002" s="2">
        <v>850</v>
      </c>
      <c r="H1002" s="2">
        <v>3</v>
      </c>
    </row>
    <row r="1003" spans="2:8" ht="16.5" thickBot="1" x14ac:dyDescent="0.25">
      <c r="B1003" s="51" t="s">
        <v>59</v>
      </c>
      <c r="C1003" s="56" t="s">
        <v>176</v>
      </c>
      <c r="D1003" s="52" t="s">
        <v>170</v>
      </c>
      <c r="E1003" s="52"/>
      <c r="F1003" s="53"/>
      <c r="G1003" s="53"/>
      <c r="H1003" s="54">
        <f>SUM(H1004+H1013+H1023)</f>
        <v>42285.87833</v>
      </c>
    </row>
    <row r="1004" spans="2:8" ht="16.5" thickBot="1" x14ac:dyDescent="0.25">
      <c r="B1004" s="51" t="s">
        <v>236</v>
      </c>
      <c r="C1004" s="56" t="s">
        <v>171</v>
      </c>
      <c r="D1004" s="52" t="s">
        <v>170</v>
      </c>
      <c r="E1004" s="52" t="s">
        <v>74</v>
      </c>
      <c r="F1004" s="53"/>
      <c r="G1004" s="53"/>
      <c r="H1004" s="54">
        <f>SUM(H1005+H1009+H1010+H1011+H1012+H1007)</f>
        <v>22238.326430000001</v>
      </c>
    </row>
    <row r="1005" spans="2:8" ht="48" hidden="1" thickBot="1" x14ac:dyDescent="0.25">
      <c r="B1005" s="63" t="s">
        <v>299</v>
      </c>
      <c r="C1005" s="126" t="s">
        <v>171</v>
      </c>
      <c r="D1005" s="64" t="s">
        <v>170</v>
      </c>
      <c r="E1005" s="64" t="s">
        <v>74</v>
      </c>
      <c r="F1005" s="103" t="s">
        <v>298</v>
      </c>
      <c r="G1005" s="71"/>
      <c r="H1005" s="67"/>
    </row>
    <row r="1006" spans="2:8" ht="32.25" hidden="1" thickBot="1" x14ac:dyDescent="0.25">
      <c r="B1006" s="33" t="s">
        <v>13</v>
      </c>
      <c r="C1006" s="24" t="s">
        <v>171</v>
      </c>
      <c r="D1006" s="15" t="s">
        <v>170</v>
      </c>
      <c r="E1006" s="15" t="s">
        <v>74</v>
      </c>
      <c r="F1006" s="82" t="s">
        <v>298</v>
      </c>
      <c r="G1006" s="16">
        <v>244</v>
      </c>
      <c r="H1006" s="16"/>
    </row>
    <row r="1007" spans="2:8" ht="32.25" thickBot="1" x14ac:dyDescent="0.25">
      <c r="B1007" s="66" t="s">
        <v>463</v>
      </c>
      <c r="C1007" s="126" t="s">
        <v>171</v>
      </c>
      <c r="D1007" s="64" t="s">
        <v>170</v>
      </c>
      <c r="E1007" s="64" t="s">
        <v>74</v>
      </c>
      <c r="F1007" s="67" t="s">
        <v>462</v>
      </c>
      <c r="G1007" s="67"/>
      <c r="H1007" s="67">
        <v>106.32643</v>
      </c>
    </row>
    <row r="1008" spans="2:8" ht="32.25" thickBot="1" x14ac:dyDescent="0.25">
      <c r="B1008" s="33" t="s">
        <v>13</v>
      </c>
      <c r="C1008" s="24" t="s">
        <v>171</v>
      </c>
      <c r="D1008" s="15" t="s">
        <v>170</v>
      </c>
      <c r="E1008" s="15" t="s">
        <v>74</v>
      </c>
      <c r="F1008" s="16" t="s">
        <v>462</v>
      </c>
      <c r="G1008" s="16">
        <v>244</v>
      </c>
      <c r="H1008" s="16">
        <v>106.32643</v>
      </c>
    </row>
    <row r="1009" spans="2:8" ht="48" thickBot="1" x14ac:dyDescent="0.25">
      <c r="B1009" s="4" t="s">
        <v>28</v>
      </c>
      <c r="C1009" s="24" t="s">
        <v>171</v>
      </c>
      <c r="D1009" s="5" t="s">
        <v>170</v>
      </c>
      <c r="E1009" s="5" t="s">
        <v>74</v>
      </c>
      <c r="F1009" s="2">
        <v>2020100590</v>
      </c>
      <c r="G1009" s="2">
        <v>111</v>
      </c>
      <c r="H1009" s="2">
        <v>16214</v>
      </c>
    </row>
    <row r="1010" spans="2:8" ht="63.75" thickBot="1" x14ac:dyDescent="0.25">
      <c r="B1010" s="33" t="s">
        <v>10</v>
      </c>
      <c r="C1010" s="24" t="s">
        <v>171</v>
      </c>
      <c r="D1010" s="5" t="s">
        <v>170</v>
      </c>
      <c r="E1010" s="5" t="s">
        <v>74</v>
      </c>
      <c r="F1010" s="2">
        <v>2020100590</v>
      </c>
      <c r="G1010" s="2">
        <v>119</v>
      </c>
      <c r="H1010" s="2">
        <v>4897</v>
      </c>
    </row>
    <row r="1011" spans="2:8" ht="32.25" thickBot="1" x14ac:dyDescent="0.25">
      <c r="B1011" s="33" t="s">
        <v>13</v>
      </c>
      <c r="C1011" s="24" t="s">
        <v>171</v>
      </c>
      <c r="D1011" s="5" t="s">
        <v>170</v>
      </c>
      <c r="E1011" s="5" t="s">
        <v>74</v>
      </c>
      <c r="F1011" s="2">
        <v>2020100590</v>
      </c>
      <c r="G1011" s="2">
        <v>244</v>
      </c>
      <c r="H1011" s="2">
        <v>804</v>
      </c>
    </row>
    <row r="1012" spans="2:8" ht="16.5" thickBot="1" x14ac:dyDescent="0.25">
      <c r="B1012" s="33" t="s">
        <v>288</v>
      </c>
      <c r="C1012" s="24" t="s">
        <v>171</v>
      </c>
      <c r="D1012" s="5" t="s">
        <v>170</v>
      </c>
      <c r="E1012" s="5" t="s">
        <v>74</v>
      </c>
      <c r="F1012" s="2">
        <v>2020100590</v>
      </c>
      <c r="G1012" s="2">
        <v>247</v>
      </c>
      <c r="H1012" s="2">
        <v>217</v>
      </c>
    </row>
    <row r="1013" spans="2:8" ht="16.5" customHeight="1" thickBot="1" x14ac:dyDescent="0.25">
      <c r="B1013" s="51" t="s">
        <v>172</v>
      </c>
      <c r="C1013" s="56" t="s">
        <v>173</v>
      </c>
      <c r="D1013" s="52" t="s">
        <v>170</v>
      </c>
      <c r="E1013" s="52" t="s">
        <v>74</v>
      </c>
      <c r="F1013" s="53"/>
      <c r="G1013" s="53"/>
      <c r="H1013" s="54">
        <f>SUM(H1016+H1018+H1019+H1020+H1021+H1022+H1014)</f>
        <v>14629.5519</v>
      </c>
    </row>
    <row r="1014" spans="2:8" ht="41.25" customHeight="1" thickBot="1" x14ac:dyDescent="0.25">
      <c r="B1014" s="66" t="s">
        <v>464</v>
      </c>
      <c r="C1014" s="56" t="s">
        <v>173</v>
      </c>
      <c r="D1014" s="74" t="s">
        <v>170</v>
      </c>
      <c r="E1014" s="74" t="s">
        <v>74</v>
      </c>
      <c r="F1014" s="67" t="s">
        <v>465</v>
      </c>
      <c r="G1014" s="67"/>
      <c r="H1014" s="54">
        <v>53.163209999999999</v>
      </c>
    </row>
    <row r="1015" spans="2:8" ht="16.5" customHeight="1" thickBot="1" x14ac:dyDescent="0.25">
      <c r="B1015" s="33" t="s">
        <v>466</v>
      </c>
      <c r="C1015" s="24" t="s">
        <v>173</v>
      </c>
      <c r="D1015" s="49" t="s">
        <v>170</v>
      </c>
      <c r="E1015" s="49" t="s">
        <v>74</v>
      </c>
      <c r="F1015" s="16" t="s">
        <v>465</v>
      </c>
      <c r="G1015" s="16">
        <v>350</v>
      </c>
      <c r="H1015" s="16">
        <v>53.163209999999999</v>
      </c>
    </row>
    <row r="1016" spans="2:8" ht="31.5" customHeight="1" thickBot="1" x14ac:dyDescent="0.25">
      <c r="B1016" s="63" t="s">
        <v>295</v>
      </c>
      <c r="C1016" s="126" t="s">
        <v>173</v>
      </c>
      <c r="D1016" s="64" t="s">
        <v>170</v>
      </c>
      <c r="E1016" s="64" t="s">
        <v>74</v>
      </c>
      <c r="F1016" s="67" t="s">
        <v>391</v>
      </c>
      <c r="G1016" s="71"/>
      <c r="H1016" s="67">
        <v>239.08869000000001</v>
      </c>
    </row>
    <row r="1017" spans="2:8" ht="28.5" customHeight="1" thickBot="1" x14ac:dyDescent="0.25">
      <c r="B1017" s="33" t="s">
        <v>13</v>
      </c>
      <c r="C1017" s="24" t="s">
        <v>173</v>
      </c>
      <c r="D1017" s="5" t="s">
        <v>170</v>
      </c>
      <c r="E1017" s="5" t="s">
        <v>74</v>
      </c>
      <c r="F1017" s="16" t="s">
        <v>391</v>
      </c>
      <c r="G1017" s="16">
        <v>244</v>
      </c>
      <c r="H1017" s="16">
        <v>239.08869000000001</v>
      </c>
    </row>
    <row r="1018" spans="2:8" ht="48" thickBot="1" x14ac:dyDescent="0.25">
      <c r="B1018" s="4" t="s">
        <v>28</v>
      </c>
      <c r="C1018" s="24" t="s">
        <v>173</v>
      </c>
      <c r="D1018" s="5" t="s">
        <v>170</v>
      </c>
      <c r="E1018" s="5" t="s">
        <v>74</v>
      </c>
      <c r="F1018" s="2">
        <v>2020500590</v>
      </c>
      <c r="G1018" s="2">
        <v>111</v>
      </c>
      <c r="H1018" s="2">
        <v>10551</v>
      </c>
    </row>
    <row r="1019" spans="2:8" ht="63.75" thickBot="1" x14ac:dyDescent="0.25">
      <c r="B1019" s="33" t="s">
        <v>10</v>
      </c>
      <c r="C1019" s="24" t="s">
        <v>173</v>
      </c>
      <c r="D1019" s="5" t="s">
        <v>170</v>
      </c>
      <c r="E1019" s="5" t="s">
        <v>74</v>
      </c>
      <c r="F1019" s="2">
        <v>2020500590</v>
      </c>
      <c r="G1019" s="2">
        <v>119</v>
      </c>
      <c r="H1019" s="2">
        <v>3186</v>
      </c>
    </row>
    <row r="1020" spans="2:8" ht="32.25" thickBot="1" x14ac:dyDescent="0.25">
      <c r="B1020" s="33" t="s">
        <v>13</v>
      </c>
      <c r="C1020" s="24" t="s">
        <v>173</v>
      </c>
      <c r="D1020" s="5" t="s">
        <v>170</v>
      </c>
      <c r="E1020" s="5" t="s">
        <v>74</v>
      </c>
      <c r="F1020" s="2">
        <v>2020500590</v>
      </c>
      <c r="G1020" s="2">
        <v>244</v>
      </c>
      <c r="H1020" s="2">
        <v>290.3</v>
      </c>
    </row>
    <row r="1021" spans="2:8" ht="16.5" thickBot="1" x14ac:dyDescent="0.25">
      <c r="B1021" s="33" t="s">
        <v>288</v>
      </c>
      <c r="C1021" s="24" t="s">
        <v>173</v>
      </c>
      <c r="D1021" s="5" t="s">
        <v>170</v>
      </c>
      <c r="E1021" s="5" t="s">
        <v>74</v>
      </c>
      <c r="F1021" s="2">
        <v>2020500590</v>
      </c>
      <c r="G1021" s="2">
        <v>247</v>
      </c>
      <c r="H1021" s="2">
        <v>300</v>
      </c>
    </row>
    <row r="1022" spans="2:8" ht="16.5" thickBot="1" x14ac:dyDescent="0.25">
      <c r="B1022" s="177" t="s">
        <v>46</v>
      </c>
      <c r="C1022" s="24" t="s">
        <v>173</v>
      </c>
      <c r="D1022" s="5" t="s">
        <v>170</v>
      </c>
      <c r="E1022" s="5" t="s">
        <v>74</v>
      </c>
      <c r="F1022" s="2">
        <v>2020500590</v>
      </c>
      <c r="G1022" s="2">
        <v>850</v>
      </c>
      <c r="H1022" s="2">
        <v>10</v>
      </c>
    </row>
    <row r="1023" spans="2:8" ht="16.5" thickBot="1" x14ac:dyDescent="0.25">
      <c r="B1023" s="60" t="s">
        <v>174</v>
      </c>
      <c r="C1023" s="56" t="s">
        <v>175</v>
      </c>
      <c r="D1023" s="52" t="s">
        <v>170</v>
      </c>
      <c r="E1023" s="52" t="s">
        <v>71</v>
      </c>
      <c r="F1023" s="53"/>
      <c r="G1023" s="53"/>
      <c r="H1023" s="54">
        <f>SUM(H1024:H1027)</f>
        <v>5418</v>
      </c>
    </row>
    <row r="1024" spans="2:8" ht="48" thickBot="1" x14ac:dyDescent="0.25">
      <c r="B1024" s="4" t="s">
        <v>28</v>
      </c>
      <c r="C1024" s="24" t="s">
        <v>175</v>
      </c>
      <c r="D1024" s="5" t="s">
        <v>170</v>
      </c>
      <c r="E1024" s="5" t="s">
        <v>71</v>
      </c>
      <c r="F1024" s="2">
        <v>2030120000</v>
      </c>
      <c r="G1024" s="2">
        <v>111</v>
      </c>
      <c r="H1024" s="2">
        <v>3993</v>
      </c>
    </row>
    <row r="1025" spans="2:8" ht="32.25" thickBot="1" x14ac:dyDescent="0.25">
      <c r="B1025" s="4" t="s">
        <v>45</v>
      </c>
      <c r="C1025" s="24" t="s">
        <v>175</v>
      </c>
      <c r="D1025" s="5" t="s">
        <v>170</v>
      </c>
      <c r="E1025" s="5" t="s">
        <v>71</v>
      </c>
      <c r="F1025" s="2">
        <v>2030120000</v>
      </c>
      <c r="G1025" s="2">
        <v>112</v>
      </c>
      <c r="H1025" s="2">
        <v>29</v>
      </c>
    </row>
    <row r="1026" spans="2:8" ht="63.75" thickBot="1" x14ac:dyDescent="0.25">
      <c r="B1026" s="33" t="s">
        <v>10</v>
      </c>
      <c r="C1026" s="24" t="s">
        <v>175</v>
      </c>
      <c r="D1026" s="5" t="s">
        <v>170</v>
      </c>
      <c r="E1026" s="5" t="s">
        <v>71</v>
      </c>
      <c r="F1026" s="2">
        <v>2030120000</v>
      </c>
      <c r="G1026" s="2">
        <v>119</v>
      </c>
      <c r="H1026" s="2">
        <v>1206</v>
      </c>
    </row>
    <row r="1027" spans="2:8" ht="32.25" thickBot="1" x14ac:dyDescent="0.25">
      <c r="B1027" s="33" t="s">
        <v>13</v>
      </c>
      <c r="C1027" s="24" t="s">
        <v>175</v>
      </c>
      <c r="D1027" s="5" t="s">
        <v>170</v>
      </c>
      <c r="E1027" s="5" t="s">
        <v>71</v>
      </c>
      <c r="F1027" s="2">
        <v>2030120000</v>
      </c>
      <c r="G1027" s="2">
        <v>244</v>
      </c>
      <c r="H1027" s="2">
        <v>190</v>
      </c>
    </row>
    <row r="1028" spans="2:8" ht="27.75" customHeight="1" thickBot="1" x14ac:dyDescent="0.3">
      <c r="B1028" s="66" t="s">
        <v>302</v>
      </c>
      <c r="C1028" s="223"/>
      <c r="D1028" s="133" t="s">
        <v>255</v>
      </c>
      <c r="E1028" s="133" t="s">
        <v>109</v>
      </c>
      <c r="F1028" s="223"/>
      <c r="G1028" s="223"/>
      <c r="H1028" s="134">
        <f>SUM(H1029+H1036)</f>
        <v>22281.4</v>
      </c>
    </row>
    <row r="1029" spans="2:8" ht="32.25" thickBot="1" x14ac:dyDescent="0.25">
      <c r="B1029" s="93" t="s">
        <v>161</v>
      </c>
      <c r="C1029" s="94" t="s">
        <v>163</v>
      </c>
      <c r="D1029" s="94" t="s">
        <v>255</v>
      </c>
      <c r="E1029" s="94" t="s">
        <v>109</v>
      </c>
      <c r="F1029" s="95"/>
      <c r="G1029" s="95"/>
      <c r="H1029" s="96">
        <f>SUM(H1030:H1035)</f>
        <v>13970.199999999999</v>
      </c>
    </row>
    <row r="1030" spans="2:8" ht="48" thickBot="1" x14ac:dyDescent="0.25">
      <c r="B1030" s="4" t="s">
        <v>54</v>
      </c>
      <c r="C1030" s="24" t="s">
        <v>163</v>
      </c>
      <c r="D1030" s="5" t="s">
        <v>255</v>
      </c>
      <c r="E1030" s="5" t="s">
        <v>109</v>
      </c>
      <c r="F1030" s="2">
        <v>2440200590</v>
      </c>
      <c r="G1030" s="2">
        <v>111</v>
      </c>
      <c r="H1030" s="2">
        <v>10264</v>
      </c>
    </row>
    <row r="1031" spans="2:8" ht="32.25" thickBot="1" x14ac:dyDescent="0.25">
      <c r="B1031" s="4" t="s">
        <v>45</v>
      </c>
      <c r="C1031" s="24" t="s">
        <v>163</v>
      </c>
      <c r="D1031" s="5" t="s">
        <v>255</v>
      </c>
      <c r="E1031" s="5" t="s">
        <v>109</v>
      </c>
      <c r="F1031" s="2">
        <v>2440200590</v>
      </c>
      <c r="G1031" s="2">
        <v>112</v>
      </c>
      <c r="H1031" s="2">
        <v>106</v>
      </c>
    </row>
    <row r="1032" spans="2:8" ht="63.75" thickBot="1" x14ac:dyDescent="0.25">
      <c r="B1032" s="33" t="s">
        <v>10</v>
      </c>
      <c r="C1032" s="24" t="s">
        <v>163</v>
      </c>
      <c r="D1032" s="5" t="s">
        <v>255</v>
      </c>
      <c r="E1032" s="5" t="s">
        <v>109</v>
      </c>
      <c r="F1032" s="2">
        <v>2440200590</v>
      </c>
      <c r="G1032" s="2">
        <v>119</v>
      </c>
      <c r="H1032" s="2">
        <v>3100</v>
      </c>
    </row>
    <row r="1033" spans="2:8" ht="32.25" thickBot="1" x14ac:dyDescent="0.25">
      <c r="B1033" s="33" t="s">
        <v>13</v>
      </c>
      <c r="C1033" s="24" t="s">
        <v>163</v>
      </c>
      <c r="D1033" s="5" t="s">
        <v>255</v>
      </c>
      <c r="E1033" s="5" t="s">
        <v>109</v>
      </c>
      <c r="F1033" s="2">
        <v>2440200590</v>
      </c>
      <c r="G1033" s="2">
        <v>244</v>
      </c>
      <c r="H1033" s="2">
        <v>148.4</v>
      </c>
    </row>
    <row r="1034" spans="2:8" ht="16.5" thickBot="1" x14ac:dyDescent="0.25">
      <c r="B1034" s="33" t="s">
        <v>288</v>
      </c>
      <c r="C1034" s="24" t="s">
        <v>163</v>
      </c>
      <c r="D1034" s="5" t="s">
        <v>255</v>
      </c>
      <c r="E1034" s="5" t="s">
        <v>109</v>
      </c>
      <c r="F1034" s="2">
        <v>2440200590</v>
      </c>
      <c r="G1034" s="2">
        <v>247</v>
      </c>
      <c r="H1034" s="2">
        <v>325</v>
      </c>
    </row>
    <row r="1035" spans="2:8" ht="16.5" thickBot="1" x14ac:dyDescent="0.25">
      <c r="B1035" s="177" t="s">
        <v>46</v>
      </c>
      <c r="C1035" s="24" t="s">
        <v>163</v>
      </c>
      <c r="D1035" s="5" t="s">
        <v>255</v>
      </c>
      <c r="E1035" s="5" t="s">
        <v>109</v>
      </c>
      <c r="F1035" s="2">
        <v>2440200590</v>
      </c>
      <c r="G1035" s="2">
        <v>850</v>
      </c>
      <c r="H1035" s="2">
        <v>26.8</v>
      </c>
    </row>
    <row r="1036" spans="2:8" ht="16.5" thickBot="1" x14ac:dyDescent="0.25">
      <c r="B1036" s="93" t="s">
        <v>165</v>
      </c>
      <c r="C1036" s="94" t="s">
        <v>164</v>
      </c>
      <c r="D1036" s="94" t="s">
        <v>255</v>
      </c>
      <c r="E1036" s="94" t="s">
        <v>109</v>
      </c>
      <c r="F1036" s="95"/>
      <c r="G1036" s="95"/>
      <c r="H1036" s="97">
        <f>SUM(H1037:H1040)</f>
        <v>8311.2000000000007</v>
      </c>
    </row>
    <row r="1037" spans="2:8" ht="48" thickBot="1" x14ac:dyDescent="0.25">
      <c r="B1037" s="4" t="s">
        <v>54</v>
      </c>
      <c r="C1037" s="24" t="s">
        <v>164</v>
      </c>
      <c r="D1037" s="5" t="s">
        <v>255</v>
      </c>
      <c r="E1037" s="5" t="s">
        <v>109</v>
      </c>
      <c r="F1037" s="2">
        <v>2440200590</v>
      </c>
      <c r="G1037" s="2">
        <v>111</v>
      </c>
      <c r="H1037" s="2">
        <v>6168</v>
      </c>
    </row>
    <row r="1038" spans="2:8" ht="63.75" thickBot="1" x14ac:dyDescent="0.25">
      <c r="B1038" s="33" t="s">
        <v>10</v>
      </c>
      <c r="C1038" s="24" t="s">
        <v>164</v>
      </c>
      <c r="D1038" s="5" t="s">
        <v>255</v>
      </c>
      <c r="E1038" s="5" t="s">
        <v>109</v>
      </c>
      <c r="F1038" s="2">
        <v>2440200590</v>
      </c>
      <c r="G1038" s="2">
        <v>119</v>
      </c>
      <c r="H1038" s="2">
        <v>1863</v>
      </c>
    </row>
    <row r="1039" spans="2:8" ht="32.25" thickBot="1" x14ac:dyDescent="0.25">
      <c r="B1039" s="33" t="s">
        <v>13</v>
      </c>
      <c r="C1039" s="24" t="s">
        <v>164</v>
      </c>
      <c r="D1039" s="5" t="s">
        <v>255</v>
      </c>
      <c r="E1039" s="5" t="s">
        <v>109</v>
      </c>
      <c r="F1039" s="2">
        <v>2440200590</v>
      </c>
      <c r="G1039" s="2">
        <v>244</v>
      </c>
      <c r="H1039" s="2">
        <v>80.2</v>
      </c>
    </row>
    <row r="1040" spans="2:8" ht="16.5" thickBot="1" x14ac:dyDescent="0.25">
      <c r="B1040" s="33" t="s">
        <v>288</v>
      </c>
      <c r="C1040" s="24" t="s">
        <v>164</v>
      </c>
      <c r="D1040" s="5" t="s">
        <v>255</v>
      </c>
      <c r="E1040" s="5" t="s">
        <v>109</v>
      </c>
      <c r="F1040" s="2">
        <v>2440200590</v>
      </c>
      <c r="G1040" s="2">
        <v>247</v>
      </c>
      <c r="H1040" s="2">
        <v>200</v>
      </c>
    </row>
    <row r="1041" spans="2:8" ht="16.5" thickBot="1" x14ac:dyDescent="0.25">
      <c r="B1041" s="63" t="s">
        <v>65</v>
      </c>
      <c r="C1041" s="166"/>
      <c r="D1041" s="166"/>
      <c r="E1041" s="166"/>
      <c r="F1041" s="67"/>
      <c r="G1041" s="166"/>
      <c r="H1041" s="132">
        <f>SUM(H12+H124+H130+H136+H143+H1003+H1028)</f>
        <v>1055310.2209500002</v>
      </c>
    </row>
  </sheetData>
  <mergeCells count="13">
    <mergeCell ref="B5:G5"/>
    <mergeCell ref="B6:H6"/>
    <mergeCell ref="B1:H1"/>
    <mergeCell ref="B2:H2"/>
    <mergeCell ref="B3:H3"/>
    <mergeCell ref="B4:H4"/>
    <mergeCell ref="G9:G10"/>
    <mergeCell ref="H9:H10"/>
    <mergeCell ref="B9:B10"/>
    <mergeCell ref="C9:C10"/>
    <mergeCell ref="D9:D10"/>
    <mergeCell ref="E9:E10"/>
    <mergeCell ref="F9:F10"/>
  </mergeCells>
  <pageMargins left="0.31496062992125984" right="0.11811023622047245" top="0.55118110236220474" bottom="0" header="0.31496062992125984" footer="0.31496062992125984"/>
  <pageSetup paperSize="9" scale="95" fitToHeight="0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267"/>
  <sheetViews>
    <sheetView tabSelected="1" topLeftCell="A249" workbookViewId="0">
      <selection activeCell="A132" sqref="A132:XFD132"/>
    </sheetView>
  </sheetViews>
  <sheetFormatPr defaultRowHeight="12.75" x14ac:dyDescent="0.2"/>
  <cols>
    <col min="2" max="2" width="42.42578125" customWidth="1"/>
    <col min="4" max="4" width="7.85546875" customWidth="1"/>
    <col min="5" max="5" width="15.42578125" customWidth="1"/>
    <col min="7" max="7" width="17.140625" customWidth="1"/>
  </cols>
  <sheetData>
    <row r="1" spans="2:7" ht="15.75" x14ac:dyDescent="0.2">
      <c r="B1" s="229"/>
      <c r="C1" s="229"/>
      <c r="D1" s="229"/>
      <c r="E1" s="229"/>
      <c r="F1" s="229"/>
      <c r="G1" s="229"/>
    </row>
    <row r="2" spans="2:7" ht="15.75" x14ac:dyDescent="0.2">
      <c r="B2" s="200" t="s">
        <v>291</v>
      </c>
      <c r="C2" s="200"/>
      <c r="D2" s="200"/>
      <c r="E2" s="200"/>
      <c r="F2" s="200"/>
      <c r="G2" s="200"/>
    </row>
    <row r="3" spans="2:7" ht="15.75" x14ac:dyDescent="0.2">
      <c r="B3" s="182" t="s">
        <v>177</v>
      </c>
      <c r="C3" s="182"/>
      <c r="D3" s="182"/>
      <c r="E3" s="182"/>
      <c r="F3" s="182"/>
      <c r="G3" s="182"/>
    </row>
    <row r="4" spans="2:7" ht="15.75" x14ac:dyDescent="0.2">
      <c r="B4" s="182" t="s">
        <v>178</v>
      </c>
      <c r="C4" s="182"/>
      <c r="D4" s="182"/>
      <c r="E4" s="182"/>
      <c r="F4" s="182"/>
      <c r="G4" s="182"/>
    </row>
    <row r="5" spans="2:7" ht="15.75" x14ac:dyDescent="0.2">
      <c r="B5" s="182" t="s">
        <v>476</v>
      </c>
      <c r="C5" s="182"/>
      <c r="D5" s="182"/>
      <c r="E5" s="182"/>
      <c r="F5" s="182"/>
      <c r="G5" s="182"/>
    </row>
    <row r="6" spans="2:7" ht="15.75" x14ac:dyDescent="0.2">
      <c r="B6" s="31"/>
      <c r="C6" s="229"/>
      <c r="D6" s="229"/>
      <c r="E6" s="229"/>
      <c r="F6" s="229"/>
      <c r="G6" s="229"/>
    </row>
    <row r="7" spans="2:7" ht="15.75" x14ac:dyDescent="0.2">
      <c r="B7" s="202" t="s">
        <v>179</v>
      </c>
      <c r="C7" s="202"/>
      <c r="D7" s="202"/>
      <c r="E7" s="202"/>
      <c r="F7" s="202"/>
      <c r="G7" s="202"/>
    </row>
    <row r="8" spans="2:7" ht="30" customHeight="1" x14ac:dyDescent="0.2">
      <c r="B8" s="216" t="s">
        <v>304</v>
      </c>
      <c r="C8" s="216"/>
      <c r="D8" s="216"/>
      <c r="E8" s="216"/>
      <c r="F8" s="216"/>
      <c r="G8" s="216"/>
    </row>
    <row r="9" spans="2:7" ht="15.75" x14ac:dyDescent="0.2">
      <c r="B9" s="230"/>
      <c r="C9" s="230"/>
      <c r="D9" s="230"/>
      <c r="E9" s="230"/>
      <c r="F9" s="230"/>
      <c r="G9" s="230"/>
    </row>
    <row r="10" spans="2:7" ht="16.5" thickBot="1" x14ac:dyDescent="0.25">
      <c r="B10" s="192" t="s">
        <v>180</v>
      </c>
      <c r="C10" s="192"/>
      <c r="D10" s="192"/>
      <c r="E10" s="192"/>
      <c r="F10" s="192"/>
      <c r="G10" s="192"/>
    </row>
    <row r="11" spans="2:7" ht="15.75" x14ac:dyDescent="0.2">
      <c r="B11" s="173" t="s">
        <v>181</v>
      </c>
      <c r="C11" s="183" t="s">
        <v>1</v>
      </c>
      <c r="D11" s="183" t="s">
        <v>2</v>
      </c>
      <c r="E11" s="183" t="s">
        <v>3</v>
      </c>
      <c r="F11" s="183" t="s">
        <v>4</v>
      </c>
      <c r="G11" s="183" t="s">
        <v>237</v>
      </c>
    </row>
    <row r="12" spans="2:7" ht="16.5" thickBot="1" x14ac:dyDescent="0.25">
      <c r="B12" s="174" t="s">
        <v>182</v>
      </c>
      <c r="C12" s="184"/>
      <c r="D12" s="184"/>
      <c r="E12" s="184"/>
      <c r="F12" s="184"/>
      <c r="G12" s="184"/>
    </row>
    <row r="13" spans="2:7" ht="16.5" thickBot="1" x14ac:dyDescent="0.25">
      <c r="B13" s="174">
        <v>1</v>
      </c>
      <c r="C13" s="1">
        <v>2</v>
      </c>
      <c r="D13" s="1">
        <v>3</v>
      </c>
      <c r="E13" s="1">
        <v>4</v>
      </c>
      <c r="F13" s="1">
        <v>5</v>
      </c>
      <c r="G13" s="1">
        <v>8</v>
      </c>
    </row>
    <row r="14" spans="2:7" ht="32.25" thickBot="1" x14ac:dyDescent="0.25">
      <c r="B14" s="66" t="s">
        <v>6</v>
      </c>
      <c r="C14" s="100" t="s">
        <v>74</v>
      </c>
      <c r="D14" s="72"/>
      <c r="E14" s="71"/>
      <c r="F14" s="71"/>
      <c r="G14" s="101">
        <f>SUM(G15+G21+G40+G55+G57+G36)</f>
        <v>31855.301999999996</v>
      </c>
    </row>
    <row r="15" spans="2:7" ht="45.75" customHeight="1" thickBot="1" x14ac:dyDescent="0.25">
      <c r="B15" s="63" t="s">
        <v>183</v>
      </c>
      <c r="C15" s="100" t="s">
        <v>74</v>
      </c>
      <c r="D15" s="102" t="s">
        <v>115</v>
      </c>
      <c r="E15" s="71"/>
      <c r="F15" s="71"/>
      <c r="G15" s="67">
        <f>SUM(G19:G20)</f>
        <v>1216</v>
      </c>
    </row>
    <row r="16" spans="2:7" ht="32.25" customHeight="1" thickBot="1" x14ac:dyDescent="0.25">
      <c r="B16" s="179" t="s">
        <v>184</v>
      </c>
      <c r="C16" s="37" t="s">
        <v>74</v>
      </c>
      <c r="D16" s="37" t="s">
        <v>115</v>
      </c>
      <c r="E16" s="151">
        <v>88</v>
      </c>
      <c r="F16" s="2"/>
      <c r="G16" s="2">
        <f>SUM(G19:G20)</f>
        <v>1216</v>
      </c>
    </row>
    <row r="17" spans="2:7" ht="32.25" thickBot="1" x14ac:dyDescent="0.25">
      <c r="B17" s="63" t="s">
        <v>8</v>
      </c>
      <c r="C17" s="100" t="s">
        <v>74</v>
      </c>
      <c r="D17" s="102" t="s">
        <v>115</v>
      </c>
      <c r="E17" s="80" t="s">
        <v>185</v>
      </c>
      <c r="F17" s="71"/>
      <c r="G17" s="71">
        <f>SUM(G19:G20)</f>
        <v>1216</v>
      </c>
    </row>
    <row r="18" spans="2:7" ht="32.25" thickBot="1" x14ac:dyDescent="0.25">
      <c r="B18" s="179" t="s">
        <v>186</v>
      </c>
      <c r="C18" s="37" t="s">
        <v>74</v>
      </c>
      <c r="D18" s="37" t="s">
        <v>115</v>
      </c>
      <c r="E18" s="151" t="s">
        <v>187</v>
      </c>
      <c r="F18" s="2"/>
      <c r="G18" s="2">
        <f>SUM(G19:G20)</f>
        <v>1216</v>
      </c>
    </row>
    <row r="19" spans="2:7" ht="32.25" thickBot="1" x14ac:dyDescent="0.25">
      <c r="B19" s="179" t="s">
        <v>275</v>
      </c>
      <c r="C19" s="37" t="s">
        <v>74</v>
      </c>
      <c r="D19" s="37" t="s">
        <v>115</v>
      </c>
      <c r="E19" s="151" t="s">
        <v>187</v>
      </c>
      <c r="F19" s="151">
        <v>121</v>
      </c>
      <c r="G19" s="2">
        <v>934</v>
      </c>
    </row>
    <row r="20" spans="2:7" ht="48" thickBot="1" x14ac:dyDescent="0.25">
      <c r="B20" s="179" t="s">
        <v>276</v>
      </c>
      <c r="C20" s="37" t="s">
        <v>74</v>
      </c>
      <c r="D20" s="37" t="s">
        <v>115</v>
      </c>
      <c r="E20" s="151" t="s">
        <v>187</v>
      </c>
      <c r="F20" s="151">
        <v>129</v>
      </c>
      <c r="G20" s="2">
        <v>282</v>
      </c>
    </row>
    <row r="21" spans="2:7" ht="32.25" customHeight="1" thickBot="1" x14ac:dyDescent="0.25">
      <c r="B21" s="63" t="s">
        <v>11</v>
      </c>
      <c r="C21" s="100" t="s">
        <v>74</v>
      </c>
      <c r="D21" s="100" t="s">
        <v>71</v>
      </c>
      <c r="E21" s="71"/>
      <c r="F21" s="71"/>
      <c r="G21" s="110">
        <f>SUM(G22+G30)</f>
        <v>20172.599999999999</v>
      </c>
    </row>
    <row r="22" spans="2:7" ht="32.25" thickBot="1" x14ac:dyDescent="0.25">
      <c r="B22" s="109" t="s">
        <v>188</v>
      </c>
      <c r="C22" s="100" t="s">
        <v>74</v>
      </c>
      <c r="D22" s="100" t="s">
        <v>71</v>
      </c>
      <c r="E22" s="103" t="s">
        <v>189</v>
      </c>
      <c r="F22" s="67"/>
      <c r="G22" s="110">
        <f>SUM(G24:G29)</f>
        <v>19779.599999999999</v>
      </c>
    </row>
    <row r="23" spans="2:7" ht="32.25" thickBot="1" x14ac:dyDescent="0.25">
      <c r="B23" s="179" t="s">
        <v>186</v>
      </c>
      <c r="C23" s="37" t="s">
        <v>74</v>
      </c>
      <c r="D23" s="37" t="s">
        <v>71</v>
      </c>
      <c r="E23" s="151" t="s">
        <v>190</v>
      </c>
      <c r="F23" s="2"/>
      <c r="G23" s="45">
        <f>SUM(G24:G29)</f>
        <v>19779.599999999999</v>
      </c>
    </row>
    <row r="24" spans="2:7" ht="48" thickBot="1" x14ac:dyDescent="0.25">
      <c r="B24" s="179" t="s">
        <v>191</v>
      </c>
      <c r="C24" s="37" t="s">
        <v>74</v>
      </c>
      <c r="D24" s="37" t="s">
        <v>71</v>
      </c>
      <c r="E24" s="151" t="s">
        <v>190</v>
      </c>
      <c r="F24" s="151">
        <v>121</v>
      </c>
      <c r="G24" s="45">
        <v>12300</v>
      </c>
    </row>
    <row r="25" spans="2:7" ht="32.25" thickBot="1" x14ac:dyDescent="0.25">
      <c r="B25" s="177" t="s">
        <v>203</v>
      </c>
      <c r="C25" s="37" t="s">
        <v>74</v>
      </c>
      <c r="D25" s="37" t="s">
        <v>71</v>
      </c>
      <c r="E25" s="151" t="s">
        <v>190</v>
      </c>
      <c r="F25" s="151">
        <v>122</v>
      </c>
      <c r="G25" s="45">
        <v>460</v>
      </c>
    </row>
    <row r="26" spans="2:7" ht="30" customHeight="1" thickBot="1" x14ac:dyDescent="0.25">
      <c r="B26" s="179" t="s">
        <v>277</v>
      </c>
      <c r="C26" s="37" t="s">
        <v>74</v>
      </c>
      <c r="D26" s="37" t="s">
        <v>71</v>
      </c>
      <c r="E26" s="151" t="s">
        <v>190</v>
      </c>
      <c r="F26" s="151">
        <v>129</v>
      </c>
      <c r="G26" s="45">
        <v>3715</v>
      </c>
    </row>
    <row r="27" spans="2:7" ht="32.25" thickBot="1" x14ac:dyDescent="0.25">
      <c r="B27" s="179" t="s">
        <v>13</v>
      </c>
      <c r="C27" s="37" t="s">
        <v>74</v>
      </c>
      <c r="D27" s="37" t="s">
        <v>71</v>
      </c>
      <c r="E27" s="151" t="s">
        <v>190</v>
      </c>
      <c r="F27" s="151">
        <v>244</v>
      </c>
      <c r="G27" s="45">
        <v>2463.6</v>
      </c>
    </row>
    <row r="28" spans="2:7" ht="16.5" thickBot="1" x14ac:dyDescent="0.25">
      <c r="B28" s="179" t="s">
        <v>288</v>
      </c>
      <c r="C28" s="37" t="s">
        <v>74</v>
      </c>
      <c r="D28" s="37" t="s">
        <v>71</v>
      </c>
      <c r="E28" s="151" t="s">
        <v>190</v>
      </c>
      <c r="F28" s="151">
        <v>247</v>
      </c>
      <c r="G28" s="45">
        <v>327</v>
      </c>
    </row>
    <row r="29" spans="2:7" ht="21.75" customHeight="1" thickBot="1" x14ac:dyDescent="0.25">
      <c r="B29" s="177" t="s">
        <v>46</v>
      </c>
      <c r="C29" s="37" t="s">
        <v>74</v>
      </c>
      <c r="D29" s="37" t="s">
        <v>71</v>
      </c>
      <c r="E29" s="151" t="s">
        <v>190</v>
      </c>
      <c r="F29" s="151">
        <v>850</v>
      </c>
      <c r="G29" s="45">
        <v>514</v>
      </c>
    </row>
    <row r="30" spans="2:7" ht="48" thickBot="1" x14ac:dyDescent="0.25">
      <c r="B30" s="66" t="s">
        <v>192</v>
      </c>
      <c r="C30" s="100" t="s">
        <v>74</v>
      </c>
      <c r="D30" s="100" t="s">
        <v>71</v>
      </c>
      <c r="E30" s="80">
        <v>99</v>
      </c>
      <c r="F30" s="71"/>
      <c r="G30" s="113">
        <f>SUM(G31)</f>
        <v>393</v>
      </c>
    </row>
    <row r="31" spans="2:7" ht="95.25" thickBot="1" x14ac:dyDescent="0.25">
      <c r="B31" s="66" t="s">
        <v>193</v>
      </c>
      <c r="C31" s="100" t="s">
        <v>74</v>
      </c>
      <c r="D31" s="100" t="s">
        <v>71</v>
      </c>
      <c r="E31" s="103" t="s">
        <v>194</v>
      </c>
      <c r="F31" s="71"/>
      <c r="G31" s="110">
        <f>SUM(G32:G35)</f>
        <v>393</v>
      </c>
    </row>
    <row r="32" spans="2:7" ht="48" thickBot="1" x14ac:dyDescent="0.25">
      <c r="B32" s="179" t="s">
        <v>15</v>
      </c>
      <c r="C32" s="37" t="s">
        <v>74</v>
      </c>
      <c r="D32" s="37" t="s">
        <v>71</v>
      </c>
      <c r="E32" s="151" t="s">
        <v>194</v>
      </c>
      <c r="F32" s="151">
        <v>121</v>
      </c>
      <c r="G32" s="45">
        <v>275</v>
      </c>
    </row>
    <row r="33" spans="2:7" ht="32.25" thickBot="1" x14ac:dyDescent="0.25">
      <c r="B33" s="177" t="s">
        <v>203</v>
      </c>
      <c r="C33" s="37" t="s">
        <v>74</v>
      </c>
      <c r="D33" s="37" t="s">
        <v>71</v>
      </c>
      <c r="E33" s="151" t="s">
        <v>194</v>
      </c>
      <c r="F33" s="151">
        <v>122</v>
      </c>
      <c r="G33" s="45">
        <v>21</v>
      </c>
    </row>
    <row r="34" spans="2:7" ht="63.75" thickBot="1" x14ac:dyDescent="0.25">
      <c r="B34" s="179" t="s">
        <v>10</v>
      </c>
      <c r="C34" s="37" t="s">
        <v>74</v>
      </c>
      <c r="D34" s="37" t="s">
        <v>71</v>
      </c>
      <c r="E34" s="151" t="s">
        <v>194</v>
      </c>
      <c r="F34" s="151">
        <v>129</v>
      </c>
      <c r="G34" s="45">
        <v>82</v>
      </c>
    </row>
    <row r="35" spans="2:7" ht="32.25" thickBot="1" x14ac:dyDescent="0.25">
      <c r="B35" s="179" t="s">
        <v>13</v>
      </c>
      <c r="C35" s="37" t="s">
        <v>74</v>
      </c>
      <c r="D35" s="37" t="s">
        <v>71</v>
      </c>
      <c r="E35" s="151" t="s">
        <v>194</v>
      </c>
      <c r="F35" s="34">
        <v>244</v>
      </c>
      <c r="G35" s="144">
        <v>15</v>
      </c>
    </row>
    <row r="36" spans="2:7" ht="16.5" thickBot="1" x14ac:dyDescent="0.25">
      <c r="B36" s="228" t="s">
        <v>250</v>
      </c>
      <c r="C36" s="100" t="s">
        <v>74</v>
      </c>
      <c r="D36" s="100" t="s">
        <v>72</v>
      </c>
      <c r="E36" s="80"/>
      <c r="F36" s="80"/>
      <c r="G36" s="115">
        <v>3.89</v>
      </c>
    </row>
    <row r="37" spans="2:7" ht="48" thickBot="1" x14ac:dyDescent="0.25">
      <c r="B37" s="34" t="s">
        <v>192</v>
      </c>
      <c r="C37" s="37" t="s">
        <v>74</v>
      </c>
      <c r="D37" s="37" t="s">
        <v>72</v>
      </c>
      <c r="E37" s="151">
        <v>99</v>
      </c>
      <c r="F37" s="151"/>
      <c r="G37" s="114">
        <v>3.89</v>
      </c>
    </row>
    <row r="38" spans="2:7" ht="81.75" customHeight="1" thickBot="1" x14ac:dyDescent="0.25">
      <c r="B38" s="231" t="s">
        <v>251</v>
      </c>
      <c r="C38" s="37" t="s">
        <v>74</v>
      </c>
      <c r="D38" s="37" t="s">
        <v>72</v>
      </c>
      <c r="E38" s="151" t="s">
        <v>252</v>
      </c>
      <c r="F38" s="151"/>
      <c r="G38" s="114">
        <v>3.89</v>
      </c>
    </row>
    <row r="39" spans="2:7" ht="32.25" thickBot="1" x14ac:dyDescent="0.25">
      <c r="B39" s="34" t="s">
        <v>13</v>
      </c>
      <c r="C39" s="37" t="s">
        <v>74</v>
      </c>
      <c r="D39" s="37" t="s">
        <v>72</v>
      </c>
      <c r="E39" s="151" t="s">
        <v>252</v>
      </c>
      <c r="F39" s="151">
        <v>244</v>
      </c>
      <c r="G39" s="114">
        <v>3.89</v>
      </c>
    </row>
    <row r="40" spans="2:7" ht="48" thickBot="1" x14ac:dyDescent="0.25">
      <c r="B40" s="66" t="s">
        <v>195</v>
      </c>
      <c r="C40" s="100" t="s">
        <v>74</v>
      </c>
      <c r="D40" s="100" t="s">
        <v>112</v>
      </c>
      <c r="E40" s="71"/>
      <c r="F40" s="71"/>
      <c r="G40" s="73">
        <f>SUM(G41+G48)</f>
        <v>6562.8</v>
      </c>
    </row>
    <row r="41" spans="2:7" ht="32.25" thickBot="1" x14ac:dyDescent="0.25">
      <c r="B41" s="66" t="s">
        <v>17</v>
      </c>
      <c r="C41" s="100" t="s">
        <v>74</v>
      </c>
      <c r="D41" s="100" t="s">
        <v>112</v>
      </c>
      <c r="E41" s="103">
        <v>93</v>
      </c>
      <c r="F41" s="67"/>
      <c r="G41" s="67">
        <f>SUM(G44:G47)</f>
        <v>803.8</v>
      </c>
    </row>
    <row r="42" spans="2:7" ht="25.5" customHeight="1" thickBot="1" x14ac:dyDescent="0.25">
      <c r="B42" s="177" t="s">
        <v>196</v>
      </c>
      <c r="C42" s="37" t="s">
        <v>74</v>
      </c>
      <c r="D42" s="37" t="s">
        <v>112</v>
      </c>
      <c r="E42" s="151" t="s">
        <v>197</v>
      </c>
      <c r="F42" s="2"/>
      <c r="G42" s="2">
        <f>SUM(G44:G47)</f>
        <v>803.8</v>
      </c>
    </row>
    <row r="43" spans="2:7" ht="35.25" customHeight="1" thickBot="1" x14ac:dyDescent="0.25">
      <c r="B43" s="179" t="s">
        <v>186</v>
      </c>
      <c r="C43" s="37" t="s">
        <v>74</v>
      </c>
      <c r="D43" s="37" t="s">
        <v>112</v>
      </c>
      <c r="E43" s="151" t="s">
        <v>198</v>
      </c>
      <c r="F43" s="2"/>
      <c r="G43" s="2">
        <f>SUM(G44:G47)</f>
        <v>803.8</v>
      </c>
    </row>
    <row r="44" spans="2:7" ht="48" thickBot="1" x14ac:dyDescent="0.25">
      <c r="B44" s="179" t="s">
        <v>9</v>
      </c>
      <c r="C44" s="37" t="s">
        <v>74</v>
      </c>
      <c r="D44" s="37" t="s">
        <v>112</v>
      </c>
      <c r="E44" s="151" t="s">
        <v>198</v>
      </c>
      <c r="F44" s="151">
        <v>121</v>
      </c>
      <c r="G44" s="2">
        <v>604</v>
      </c>
    </row>
    <row r="45" spans="2:7" ht="32.25" thickBot="1" x14ac:dyDescent="0.25">
      <c r="B45" s="177" t="s">
        <v>203</v>
      </c>
      <c r="C45" s="37" t="s">
        <v>74</v>
      </c>
      <c r="D45" s="37" t="s">
        <v>112</v>
      </c>
      <c r="E45" s="151" t="s">
        <v>198</v>
      </c>
      <c r="F45" s="151">
        <v>122</v>
      </c>
      <c r="G45" s="2">
        <v>16.8</v>
      </c>
    </row>
    <row r="46" spans="2:7" ht="63.75" thickBot="1" x14ac:dyDescent="0.25">
      <c r="B46" s="179" t="s">
        <v>10</v>
      </c>
      <c r="C46" s="37" t="s">
        <v>74</v>
      </c>
      <c r="D46" s="37" t="s">
        <v>112</v>
      </c>
      <c r="E46" s="151" t="s">
        <v>198</v>
      </c>
      <c r="F46" s="151">
        <v>129</v>
      </c>
      <c r="G46" s="2">
        <v>183</v>
      </c>
    </row>
    <row r="47" spans="2:7" ht="32.25" thickBot="1" x14ac:dyDescent="0.25">
      <c r="B47" s="34" t="s">
        <v>13</v>
      </c>
      <c r="C47" s="37" t="s">
        <v>74</v>
      </c>
      <c r="D47" s="37" t="s">
        <v>112</v>
      </c>
      <c r="E47" s="151" t="s">
        <v>198</v>
      </c>
      <c r="F47" s="151">
        <v>244</v>
      </c>
      <c r="G47" s="2"/>
    </row>
    <row r="48" spans="2:7" ht="32.25" thickBot="1" x14ac:dyDescent="0.25">
      <c r="B48" s="66" t="s">
        <v>199</v>
      </c>
      <c r="C48" s="100" t="s">
        <v>74</v>
      </c>
      <c r="D48" s="100" t="s">
        <v>112</v>
      </c>
      <c r="E48" s="103">
        <v>99</v>
      </c>
      <c r="F48" s="71"/>
      <c r="G48" s="67">
        <f>SUM(G50:G54)</f>
        <v>5759</v>
      </c>
    </row>
    <row r="49" spans="2:7" ht="32.25" thickBot="1" x14ac:dyDescent="0.25">
      <c r="B49" s="179" t="s">
        <v>200</v>
      </c>
      <c r="C49" s="37" t="s">
        <v>74</v>
      </c>
      <c r="D49" s="37" t="s">
        <v>112</v>
      </c>
      <c r="E49" s="151" t="s">
        <v>201</v>
      </c>
      <c r="F49" s="2"/>
      <c r="G49" s="2">
        <f>SUM(G50:G54)</f>
        <v>5759</v>
      </c>
    </row>
    <row r="50" spans="2:7" ht="48" thickBot="1" x14ac:dyDescent="0.25">
      <c r="B50" s="179" t="s">
        <v>9</v>
      </c>
      <c r="C50" s="37" t="s">
        <v>74</v>
      </c>
      <c r="D50" s="37" t="s">
        <v>112</v>
      </c>
      <c r="E50" s="151" t="s">
        <v>202</v>
      </c>
      <c r="F50" s="151">
        <v>121</v>
      </c>
      <c r="G50" s="2">
        <v>3968</v>
      </c>
    </row>
    <row r="51" spans="2:7" ht="63.75" thickBot="1" x14ac:dyDescent="0.25">
      <c r="B51" s="179" t="s">
        <v>10</v>
      </c>
      <c r="C51" s="37" t="s">
        <v>74</v>
      </c>
      <c r="D51" s="37" t="s">
        <v>112</v>
      </c>
      <c r="E51" s="151" t="s">
        <v>202</v>
      </c>
      <c r="F51" s="151">
        <v>129</v>
      </c>
      <c r="G51" s="2">
        <v>1197</v>
      </c>
    </row>
    <row r="52" spans="2:7" ht="32.25" thickBot="1" x14ac:dyDescent="0.25">
      <c r="B52" s="179" t="s">
        <v>204</v>
      </c>
      <c r="C52" s="37" t="s">
        <v>74</v>
      </c>
      <c r="D52" s="37" t="s">
        <v>112</v>
      </c>
      <c r="E52" s="151" t="s">
        <v>202</v>
      </c>
      <c r="F52" s="151">
        <v>244</v>
      </c>
      <c r="G52" s="2">
        <v>434</v>
      </c>
    </row>
    <row r="53" spans="2:7" ht="16.5" thickBot="1" x14ac:dyDescent="0.25">
      <c r="B53" s="179" t="s">
        <v>288</v>
      </c>
      <c r="C53" s="37" t="s">
        <v>74</v>
      </c>
      <c r="D53" s="37" t="s">
        <v>112</v>
      </c>
      <c r="E53" s="151" t="s">
        <v>202</v>
      </c>
      <c r="F53" s="151">
        <v>247</v>
      </c>
      <c r="G53" s="2">
        <v>155</v>
      </c>
    </row>
    <row r="54" spans="2:7" ht="21" customHeight="1" thickBot="1" x14ac:dyDescent="0.25">
      <c r="B54" s="177" t="s">
        <v>46</v>
      </c>
      <c r="C54" s="37" t="s">
        <v>74</v>
      </c>
      <c r="D54" s="37" t="s">
        <v>112</v>
      </c>
      <c r="E54" s="151" t="s">
        <v>202</v>
      </c>
      <c r="F54" s="151">
        <v>850</v>
      </c>
      <c r="G54" s="2">
        <v>5</v>
      </c>
    </row>
    <row r="55" spans="2:7" ht="16.5" hidden="1" thickBot="1" x14ac:dyDescent="0.25">
      <c r="B55" s="177" t="s">
        <v>243</v>
      </c>
      <c r="C55" s="38" t="s">
        <v>74</v>
      </c>
      <c r="D55" s="38" t="s">
        <v>255</v>
      </c>
      <c r="E55" s="151"/>
      <c r="F55" s="151"/>
      <c r="G55" s="2"/>
    </row>
    <row r="56" spans="2:7" ht="16.5" hidden="1" thickBot="1" x14ac:dyDescent="0.25">
      <c r="B56" s="177" t="s">
        <v>257</v>
      </c>
      <c r="C56" s="38" t="s">
        <v>74</v>
      </c>
      <c r="D56" s="38" t="s">
        <v>255</v>
      </c>
      <c r="E56" s="151" t="s">
        <v>256</v>
      </c>
      <c r="F56" s="151">
        <v>870</v>
      </c>
      <c r="G56" s="2"/>
    </row>
    <row r="57" spans="2:7" ht="21.75" customHeight="1" thickBot="1" x14ac:dyDescent="0.25">
      <c r="B57" s="66" t="s">
        <v>18</v>
      </c>
      <c r="C57" s="100" t="s">
        <v>74</v>
      </c>
      <c r="D57" s="100">
        <v>13</v>
      </c>
      <c r="E57" s="71"/>
      <c r="F57" s="71"/>
      <c r="G57" s="73">
        <f>SUM(G62+G68+G66+G60+G58)</f>
        <v>3900.0120000000002</v>
      </c>
    </row>
    <row r="58" spans="2:7" ht="16.5" thickBot="1" x14ac:dyDescent="0.25">
      <c r="B58" s="63" t="s">
        <v>450</v>
      </c>
      <c r="C58" s="102" t="s">
        <v>74</v>
      </c>
      <c r="D58" s="102" t="s">
        <v>261</v>
      </c>
      <c r="E58" s="67" t="s">
        <v>451</v>
      </c>
      <c r="F58" s="67"/>
      <c r="G58" s="73">
        <v>118.512</v>
      </c>
    </row>
    <row r="59" spans="2:7" ht="32.25" thickBot="1" x14ac:dyDescent="0.25">
      <c r="B59" s="179" t="s">
        <v>204</v>
      </c>
      <c r="C59" s="119" t="s">
        <v>74</v>
      </c>
      <c r="D59" s="119" t="s">
        <v>261</v>
      </c>
      <c r="E59" s="16" t="s">
        <v>451</v>
      </c>
      <c r="F59" s="16">
        <v>244</v>
      </c>
      <c r="G59" s="73">
        <v>118.512</v>
      </c>
    </row>
    <row r="60" spans="2:7" ht="16.5" thickBot="1" x14ac:dyDescent="0.25">
      <c r="B60" s="11" t="s">
        <v>281</v>
      </c>
      <c r="C60" s="119" t="s">
        <v>74</v>
      </c>
      <c r="D60" s="119" t="s">
        <v>261</v>
      </c>
      <c r="E60" s="151" t="s">
        <v>280</v>
      </c>
      <c r="F60" s="16"/>
      <c r="G60" s="28">
        <v>2452</v>
      </c>
    </row>
    <row r="61" spans="2:7" ht="32.25" thickBot="1" x14ac:dyDescent="0.25">
      <c r="B61" s="40" t="s">
        <v>41</v>
      </c>
      <c r="C61" s="119" t="s">
        <v>74</v>
      </c>
      <c r="D61" s="119" t="s">
        <v>261</v>
      </c>
      <c r="E61" s="151" t="s">
        <v>280</v>
      </c>
      <c r="F61" s="16">
        <v>611</v>
      </c>
      <c r="G61" s="28">
        <v>2452</v>
      </c>
    </row>
    <row r="62" spans="2:7" ht="63.75" thickBot="1" x14ac:dyDescent="0.25">
      <c r="B62" s="66" t="s">
        <v>273</v>
      </c>
      <c r="C62" s="100" t="s">
        <v>74</v>
      </c>
      <c r="D62" s="100">
        <v>13</v>
      </c>
      <c r="E62" s="71">
        <v>42</v>
      </c>
      <c r="F62" s="71"/>
      <c r="G62" s="73">
        <v>300</v>
      </c>
    </row>
    <row r="63" spans="2:7" ht="35.25" customHeight="1" thickBot="1" x14ac:dyDescent="0.25">
      <c r="B63" s="40" t="s">
        <v>259</v>
      </c>
      <c r="C63" s="37" t="s">
        <v>74</v>
      </c>
      <c r="D63" s="37">
        <v>13</v>
      </c>
      <c r="E63" s="2" t="s">
        <v>263</v>
      </c>
      <c r="F63" s="2"/>
      <c r="G63" s="2">
        <v>300</v>
      </c>
    </row>
    <row r="64" spans="2:7" ht="51.75" customHeight="1" thickBot="1" x14ac:dyDescent="0.25">
      <c r="B64" s="40" t="s">
        <v>260</v>
      </c>
      <c r="C64" s="37" t="s">
        <v>74</v>
      </c>
      <c r="D64" s="37">
        <v>13</v>
      </c>
      <c r="E64" s="2" t="s">
        <v>262</v>
      </c>
      <c r="F64" s="2"/>
      <c r="G64" s="2">
        <v>300</v>
      </c>
    </row>
    <row r="65" spans="2:7" ht="32.25" thickBot="1" x14ac:dyDescent="0.25">
      <c r="B65" s="40" t="s">
        <v>13</v>
      </c>
      <c r="C65" s="37" t="s">
        <v>74</v>
      </c>
      <c r="D65" s="37">
        <v>13</v>
      </c>
      <c r="E65" s="2" t="s">
        <v>262</v>
      </c>
      <c r="F65" s="2">
        <v>244</v>
      </c>
      <c r="G65" s="2">
        <v>300</v>
      </c>
    </row>
    <row r="66" spans="2:7" ht="21" customHeight="1" thickBot="1" x14ac:dyDescent="0.25">
      <c r="B66" s="18" t="s">
        <v>268</v>
      </c>
      <c r="C66" s="9" t="s">
        <v>74</v>
      </c>
      <c r="D66" s="9" t="s">
        <v>261</v>
      </c>
      <c r="E66" s="1" t="s">
        <v>190</v>
      </c>
      <c r="F66" s="1"/>
      <c r="G66" s="1">
        <v>795</v>
      </c>
    </row>
    <row r="67" spans="2:7" ht="32.25" thickBot="1" x14ac:dyDescent="0.25">
      <c r="B67" s="179" t="s">
        <v>204</v>
      </c>
      <c r="C67" s="37" t="s">
        <v>74</v>
      </c>
      <c r="D67" s="37" t="s">
        <v>261</v>
      </c>
      <c r="E67" s="2" t="s">
        <v>190</v>
      </c>
      <c r="F67" s="2">
        <v>244</v>
      </c>
      <c r="G67" s="2">
        <v>795</v>
      </c>
    </row>
    <row r="68" spans="2:7" ht="16.5" thickBot="1" x14ac:dyDescent="0.25">
      <c r="B68" s="175" t="s">
        <v>19</v>
      </c>
      <c r="C68" s="100" t="s">
        <v>74</v>
      </c>
      <c r="D68" s="105">
        <v>13</v>
      </c>
      <c r="E68" s="80">
        <v>99</v>
      </c>
      <c r="F68" s="71"/>
      <c r="G68" s="73">
        <v>234.5</v>
      </c>
    </row>
    <row r="69" spans="2:7" ht="142.5" thickBot="1" x14ac:dyDescent="0.25">
      <c r="B69" s="62" t="s">
        <v>20</v>
      </c>
      <c r="C69" s="37" t="s">
        <v>74</v>
      </c>
      <c r="D69" s="37">
        <v>13</v>
      </c>
      <c r="E69" s="151" t="s">
        <v>205</v>
      </c>
      <c r="F69" s="2"/>
      <c r="G69" s="2">
        <v>234.5</v>
      </c>
    </row>
    <row r="70" spans="2:7" ht="32.25" thickBot="1" x14ac:dyDescent="0.25">
      <c r="B70" s="179" t="s">
        <v>204</v>
      </c>
      <c r="C70" s="37" t="s">
        <v>74</v>
      </c>
      <c r="D70" s="37">
        <v>13</v>
      </c>
      <c r="E70" s="151" t="s">
        <v>205</v>
      </c>
      <c r="F70" s="151">
        <v>244</v>
      </c>
      <c r="G70" s="2">
        <v>234.5</v>
      </c>
    </row>
    <row r="71" spans="2:7" ht="16.5" thickBot="1" x14ac:dyDescent="0.25">
      <c r="B71" s="66" t="s">
        <v>246</v>
      </c>
      <c r="C71" s="100" t="s">
        <v>115</v>
      </c>
      <c r="D71" s="105"/>
      <c r="E71" s="80"/>
      <c r="F71" s="80"/>
      <c r="G71" s="73">
        <v>2467.4</v>
      </c>
    </row>
    <row r="72" spans="2:7" ht="32.25" thickBot="1" x14ac:dyDescent="0.25">
      <c r="B72" s="179" t="s">
        <v>247</v>
      </c>
      <c r="C72" s="37" t="s">
        <v>115</v>
      </c>
      <c r="D72" s="37" t="s">
        <v>109</v>
      </c>
      <c r="E72" s="151"/>
      <c r="F72" s="151"/>
      <c r="G72" s="2">
        <v>2467.4</v>
      </c>
    </row>
    <row r="73" spans="2:7" ht="52.5" customHeight="1" thickBot="1" x14ac:dyDescent="0.25">
      <c r="B73" s="179" t="s">
        <v>67</v>
      </c>
      <c r="C73" s="37" t="s">
        <v>115</v>
      </c>
      <c r="D73" s="37" t="s">
        <v>109</v>
      </c>
      <c r="E73" s="151" t="s">
        <v>327</v>
      </c>
      <c r="F73" s="151"/>
      <c r="G73" s="2">
        <v>2467.4</v>
      </c>
    </row>
    <row r="74" spans="2:7" ht="16.5" thickBot="1" x14ac:dyDescent="0.25">
      <c r="B74" s="179" t="s">
        <v>245</v>
      </c>
      <c r="C74" s="37" t="s">
        <v>115</v>
      </c>
      <c r="D74" s="37" t="s">
        <v>109</v>
      </c>
      <c r="E74" s="151" t="s">
        <v>327</v>
      </c>
      <c r="F74" s="151">
        <v>530</v>
      </c>
      <c r="G74" s="2">
        <v>2467.4</v>
      </c>
    </row>
    <row r="75" spans="2:7" ht="48" thickBot="1" x14ac:dyDescent="0.25">
      <c r="B75" s="66" t="s">
        <v>21</v>
      </c>
      <c r="C75" s="74" t="s">
        <v>109</v>
      </c>
      <c r="D75" s="72"/>
      <c r="E75" s="71"/>
      <c r="F75" s="71"/>
      <c r="G75" s="73">
        <f>SUM(G76)</f>
        <v>5772</v>
      </c>
    </row>
    <row r="76" spans="2:7" ht="63.75" thickBot="1" x14ac:dyDescent="0.25">
      <c r="B76" s="66" t="s">
        <v>47</v>
      </c>
      <c r="C76" s="100" t="s">
        <v>109</v>
      </c>
      <c r="D76" s="100" t="s">
        <v>235</v>
      </c>
      <c r="E76" s="71"/>
      <c r="F76" s="71"/>
      <c r="G76" s="73">
        <f>SUM(G77:G80)</f>
        <v>5772</v>
      </c>
    </row>
    <row r="77" spans="2:7" ht="48" thickBot="1" x14ac:dyDescent="0.25">
      <c r="B77" s="179" t="s">
        <v>28</v>
      </c>
      <c r="C77" s="50" t="s">
        <v>109</v>
      </c>
      <c r="D77" s="50" t="s">
        <v>235</v>
      </c>
      <c r="E77" s="151" t="s">
        <v>206</v>
      </c>
      <c r="F77" s="151">
        <v>111</v>
      </c>
      <c r="G77" s="2">
        <v>4300</v>
      </c>
    </row>
    <row r="78" spans="2:7" ht="16.5" thickBot="1" x14ac:dyDescent="0.25">
      <c r="B78" s="179" t="s">
        <v>249</v>
      </c>
      <c r="C78" s="50" t="s">
        <v>109</v>
      </c>
      <c r="D78" s="50" t="s">
        <v>235</v>
      </c>
      <c r="E78" s="151" t="s">
        <v>206</v>
      </c>
      <c r="F78" s="151">
        <v>112</v>
      </c>
      <c r="G78" s="2">
        <v>30</v>
      </c>
    </row>
    <row r="79" spans="2:7" ht="63.75" thickBot="1" x14ac:dyDescent="0.25">
      <c r="B79" s="179" t="s">
        <v>10</v>
      </c>
      <c r="C79" s="50" t="s">
        <v>109</v>
      </c>
      <c r="D79" s="50" t="s">
        <v>235</v>
      </c>
      <c r="E79" s="151" t="s">
        <v>206</v>
      </c>
      <c r="F79" s="151">
        <v>119</v>
      </c>
      <c r="G79" s="2">
        <v>1299</v>
      </c>
    </row>
    <row r="80" spans="2:7" ht="32.25" thickBot="1" x14ac:dyDescent="0.25">
      <c r="B80" s="179" t="s">
        <v>204</v>
      </c>
      <c r="C80" s="50" t="s">
        <v>109</v>
      </c>
      <c r="D80" s="50" t="s">
        <v>235</v>
      </c>
      <c r="E80" s="151" t="s">
        <v>206</v>
      </c>
      <c r="F80" s="151">
        <v>244</v>
      </c>
      <c r="G80" s="2">
        <v>143</v>
      </c>
    </row>
    <row r="81" spans="2:7" ht="16.5" thickBot="1" x14ac:dyDescent="0.25">
      <c r="B81" s="66" t="s">
        <v>22</v>
      </c>
      <c r="C81" s="100" t="s">
        <v>71</v>
      </c>
      <c r="D81" s="72"/>
      <c r="E81" s="71"/>
      <c r="F81" s="71"/>
      <c r="G81" s="73">
        <f>SUM(G82+G88+G93)</f>
        <v>33688.341620000007</v>
      </c>
    </row>
    <row r="82" spans="2:7" ht="16.5" thickBot="1" x14ac:dyDescent="0.25">
      <c r="B82" s="63" t="s">
        <v>48</v>
      </c>
      <c r="C82" s="102" t="s">
        <v>71</v>
      </c>
      <c r="D82" s="102" t="s">
        <v>72</v>
      </c>
      <c r="E82" s="71"/>
      <c r="F82" s="71"/>
      <c r="G82" s="67">
        <f>SUM(G84:G87)</f>
        <v>2494</v>
      </c>
    </row>
    <row r="83" spans="2:7" ht="48" thickBot="1" x14ac:dyDescent="0.25">
      <c r="B83" s="179" t="s">
        <v>207</v>
      </c>
      <c r="C83" s="37" t="s">
        <v>71</v>
      </c>
      <c r="D83" s="37" t="s">
        <v>72</v>
      </c>
      <c r="E83" s="151" t="s">
        <v>323</v>
      </c>
      <c r="F83" s="2"/>
      <c r="G83" s="2">
        <f>SUM(G84:G87)</f>
        <v>2494</v>
      </c>
    </row>
    <row r="84" spans="2:7" ht="48" thickBot="1" x14ac:dyDescent="0.25">
      <c r="B84" s="179" t="s">
        <v>191</v>
      </c>
      <c r="C84" s="37" t="s">
        <v>71</v>
      </c>
      <c r="D84" s="37" t="s">
        <v>72</v>
      </c>
      <c r="E84" s="151" t="s">
        <v>323</v>
      </c>
      <c r="F84" s="151">
        <v>121</v>
      </c>
      <c r="G84" s="2">
        <v>1662</v>
      </c>
    </row>
    <row r="85" spans="2:7" ht="63.75" thickBot="1" x14ac:dyDescent="0.25">
      <c r="B85" s="179" t="s">
        <v>10</v>
      </c>
      <c r="C85" s="37" t="s">
        <v>71</v>
      </c>
      <c r="D85" s="37" t="s">
        <v>72</v>
      </c>
      <c r="E85" s="151" t="s">
        <v>323</v>
      </c>
      <c r="F85" s="151">
        <v>129</v>
      </c>
      <c r="G85" s="2">
        <v>502</v>
      </c>
    </row>
    <row r="86" spans="2:7" ht="32.25" thickBot="1" x14ac:dyDescent="0.25">
      <c r="B86" s="178" t="s">
        <v>204</v>
      </c>
      <c r="C86" s="180" t="s">
        <v>71</v>
      </c>
      <c r="D86" s="180" t="s">
        <v>72</v>
      </c>
      <c r="E86" s="151" t="s">
        <v>323</v>
      </c>
      <c r="F86" s="178">
        <v>244</v>
      </c>
      <c r="G86" s="176">
        <v>327</v>
      </c>
    </row>
    <row r="87" spans="2:7" ht="24" customHeight="1" thickBot="1" x14ac:dyDescent="0.25">
      <c r="B87" s="35" t="s">
        <v>46</v>
      </c>
      <c r="C87" s="36" t="s">
        <v>71</v>
      </c>
      <c r="D87" s="36" t="s">
        <v>72</v>
      </c>
      <c r="E87" s="151" t="s">
        <v>323</v>
      </c>
      <c r="F87" s="34">
        <v>850</v>
      </c>
      <c r="G87" s="35">
        <v>3</v>
      </c>
    </row>
    <row r="88" spans="2:7" ht="16.5" thickBot="1" x14ac:dyDescent="0.25">
      <c r="B88" s="66" t="s">
        <v>244</v>
      </c>
      <c r="C88" s="100" t="s">
        <v>71</v>
      </c>
      <c r="D88" s="100" t="s">
        <v>110</v>
      </c>
      <c r="E88" s="106"/>
      <c r="F88" s="106"/>
      <c r="G88" s="73">
        <f>SUM(G89+G91)</f>
        <v>30892.19585</v>
      </c>
    </row>
    <row r="89" spans="2:7" ht="21" customHeight="1" thickBot="1" x14ac:dyDescent="0.25">
      <c r="B89" s="63" t="s">
        <v>245</v>
      </c>
      <c r="C89" s="102" t="s">
        <v>71</v>
      </c>
      <c r="D89" s="102" t="s">
        <v>110</v>
      </c>
      <c r="E89" s="103" t="s">
        <v>324</v>
      </c>
      <c r="F89" s="103"/>
      <c r="G89" s="67">
        <v>15940.475420000001</v>
      </c>
    </row>
    <row r="90" spans="2:7" ht="16.5" thickBot="1" x14ac:dyDescent="0.25">
      <c r="B90" s="177" t="s">
        <v>264</v>
      </c>
      <c r="C90" s="37" t="s">
        <v>71</v>
      </c>
      <c r="D90" s="37" t="s">
        <v>110</v>
      </c>
      <c r="E90" s="82" t="s">
        <v>324</v>
      </c>
      <c r="F90" s="151">
        <v>540</v>
      </c>
      <c r="G90" s="2">
        <v>15940.475420000001</v>
      </c>
    </row>
    <row r="91" spans="2:7" ht="36.75" customHeight="1" thickBot="1" x14ac:dyDescent="0.25">
      <c r="B91" s="66" t="s">
        <v>292</v>
      </c>
      <c r="C91" s="105" t="s">
        <v>71</v>
      </c>
      <c r="D91" s="105" t="s">
        <v>110</v>
      </c>
      <c r="E91" s="80" t="s">
        <v>325</v>
      </c>
      <c r="F91" s="80"/>
      <c r="G91" s="71">
        <v>14951.720429999999</v>
      </c>
    </row>
    <row r="92" spans="2:7" ht="16.5" thickBot="1" x14ac:dyDescent="0.25">
      <c r="B92" s="177" t="s">
        <v>264</v>
      </c>
      <c r="C92" s="37" t="s">
        <v>71</v>
      </c>
      <c r="D92" s="37" t="s">
        <v>110</v>
      </c>
      <c r="E92" s="151" t="s">
        <v>325</v>
      </c>
      <c r="F92" s="151">
        <v>540</v>
      </c>
      <c r="G92" s="2">
        <v>14951.720429999999</v>
      </c>
    </row>
    <row r="93" spans="2:7" ht="32.25" thickBot="1" x14ac:dyDescent="0.25">
      <c r="B93" s="63" t="s">
        <v>269</v>
      </c>
      <c r="C93" s="105" t="s">
        <v>71</v>
      </c>
      <c r="D93" s="105" t="s">
        <v>270</v>
      </c>
      <c r="E93" s="80"/>
      <c r="F93" s="80"/>
      <c r="G93" s="67">
        <f>SUM(G94+G98)</f>
        <v>302.14576999999997</v>
      </c>
    </row>
    <row r="94" spans="2:7" ht="32.25" thickBot="1" x14ac:dyDescent="0.25">
      <c r="B94" s="220" t="s">
        <v>453</v>
      </c>
      <c r="C94" s="102" t="s">
        <v>71</v>
      </c>
      <c r="D94" s="102" t="s">
        <v>270</v>
      </c>
      <c r="E94" s="103" t="s">
        <v>454</v>
      </c>
      <c r="F94" s="103"/>
      <c r="G94" s="67">
        <v>100</v>
      </c>
    </row>
    <row r="95" spans="2:7" ht="79.5" thickBot="1" x14ac:dyDescent="0.25">
      <c r="B95" s="232" t="s">
        <v>455</v>
      </c>
      <c r="C95" s="108" t="s">
        <v>71</v>
      </c>
      <c r="D95" s="108" t="s">
        <v>270</v>
      </c>
      <c r="E95" s="82" t="s">
        <v>456</v>
      </c>
      <c r="F95" s="82"/>
      <c r="G95" s="16">
        <v>100</v>
      </c>
    </row>
    <row r="96" spans="2:7" ht="79.5" thickBot="1" x14ac:dyDescent="0.25">
      <c r="B96" s="233" t="s">
        <v>457</v>
      </c>
      <c r="C96" s="108" t="s">
        <v>71</v>
      </c>
      <c r="D96" s="108" t="s">
        <v>270</v>
      </c>
      <c r="E96" s="82" t="s">
        <v>452</v>
      </c>
      <c r="F96" s="82"/>
      <c r="G96" s="16">
        <v>100</v>
      </c>
    </row>
    <row r="97" spans="2:7" ht="16.5" thickBot="1" x14ac:dyDescent="0.25">
      <c r="B97" s="40" t="s">
        <v>264</v>
      </c>
      <c r="C97" s="108" t="s">
        <v>71</v>
      </c>
      <c r="D97" s="108" t="s">
        <v>270</v>
      </c>
      <c r="E97" s="82" t="s">
        <v>452</v>
      </c>
      <c r="F97" s="82">
        <v>540</v>
      </c>
      <c r="G97" s="16">
        <v>100</v>
      </c>
    </row>
    <row r="98" spans="2:7" ht="32.25" thickBot="1" x14ac:dyDescent="0.25">
      <c r="B98" s="220" t="s">
        <v>186</v>
      </c>
      <c r="C98" s="102" t="s">
        <v>458</v>
      </c>
      <c r="D98" s="102" t="s">
        <v>270</v>
      </c>
      <c r="E98" s="103" t="s">
        <v>459</v>
      </c>
      <c r="F98" s="103"/>
      <c r="G98" s="67">
        <v>202.14577</v>
      </c>
    </row>
    <row r="99" spans="2:7" ht="87.75" customHeight="1" thickBot="1" x14ac:dyDescent="0.25">
      <c r="B99" s="177" t="s">
        <v>271</v>
      </c>
      <c r="C99" s="37" t="s">
        <v>71</v>
      </c>
      <c r="D99" s="37" t="s">
        <v>270</v>
      </c>
      <c r="E99" s="151" t="s">
        <v>278</v>
      </c>
      <c r="F99" s="151">
        <v>245</v>
      </c>
      <c r="G99" s="2">
        <v>202.14577</v>
      </c>
    </row>
    <row r="100" spans="2:7" ht="32.25" thickBot="1" x14ac:dyDescent="0.25">
      <c r="B100" s="66" t="s">
        <v>23</v>
      </c>
      <c r="C100" s="100" t="s">
        <v>72</v>
      </c>
      <c r="D100" s="72"/>
      <c r="E100" s="71"/>
      <c r="F100" s="71"/>
      <c r="G100" s="73">
        <f>SUM(G101+G103)</f>
        <v>6812.4315999999999</v>
      </c>
    </row>
    <row r="101" spans="2:7" ht="32.25" thickBot="1" x14ac:dyDescent="0.25">
      <c r="B101" s="78" t="s">
        <v>272</v>
      </c>
      <c r="C101" s="107" t="s">
        <v>72</v>
      </c>
      <c r="D101" s="75" t="s">
        <v>109</v>
      </c>
      <c r="E101" s="76" t="s">
        <v>326</v>
      </c>
      <c r="F101" s="76"/>
      <c r="G101" s="76">
        <v>6462.4315999999999</v>
      </c>
    </row>
    <row r="102" spans="2:7" ht="48" thickBot="1" x14ac:dyDescent="0.25">
      <c r="B102" s="177" t="s">
        <v>265</v>
      </c>
      <c r="C102" s="108" t="s">
        <v>72</v>
      </c>
      <c r="D102" s="15" t="s">
        <v>109</v>
      </c>
      <c r="E102" s="16" t="s">
        <v>326</v>
      </c>
      <c r="F102" s="16">
        <v>244</v>
      </c>
      <c r="G102" s="16">
        <v>6462.4315999999999</v>
      </c>
    </row>
    <row r="103" spans="2:7" ht="16.5" thickBot="1" x14ac:dyDescent="0.25">
      <c r="B103" s="175" t="s">
        <v>248</v>
      </c>
      <c r="C103" s="102" t="s">
        <v>72</v>
      </c>
      <c r="D103" s="102" t="s">
        <v>109</v>
      </c>
      <c r="E103" s="67"/>
      <c r="F103" s="67"/>
      <c r="G103" s="71">
        <v>350</v>
      </c>
    </row>
    <row r="104" spans="2:7" ht="16.5" thickBot="1" x14ac:dyDescent="0.25">
      <c r="B104" s="177" t="s">
        <v>245</v>
      </c>
      <c r="C104" s="37" t="s">
        <v>72</v>
      </c>
      <c r="D104" s="37" t="s">
        <v>109</v>
      </c>
      <c r="E104" s="2" t="s">
        <v>208</v>
      </c>
      <c r="F104" s="2"/>
      <c r="G104" s="2">
        <v>350</v>
      </c>
    </row>
    <row r="105" spans="2:7" ht="16.5" thickBot="1" x14ac:dyDescent="0.25">
      <c r="B105" s="177" t="s">
        <v>264</v>
      </c>
      <c r="C105" s="37" t="s">
        <v>72</v>
      </c>
      <c r="D105" s="37" t="s">
        <v>109</v>
      </c>
      <c r="E105" s="2" t="s">
        <v>208</v>
      </c>
      <c r="F105" s="2">
        <v>540</v>
      </c>
      <c r="G105" s="2">
        <v>350</v>
      </c>
    </row>
    <row r="106" spans="2:7" ht="16.5" thickBot="1" x14ac:dyDescent="0.25">
      <c r="B106" s="66" t="s">
        <v>24</v>
      </c>
      <c r="C106" s="100" t="s">
        <v>73</v>
      </c>
      <c r="D106" s="72"/>
      <c r="E106" s="71"/>
      <c r="F106" s="71"/>
      <c r="G106" s="140">
        <f>SUM(G107+G122+G166+G147+G171)</f>
        <v>827603.93740000005</v>
      </c>
    </row>
    <row r="107" spans="2:7" ht="16.5" thickBot="1" x14ac:dyDescent="0.25">
      <c r="B107" s="175" t="s">
        <v>50</v>
      </c>
      <c r="C107" s="100" t="s">
        <v>73</v>
      </c>
      <c r="D107" s="100" t="s">
        <v>74</v>
      </c>
      <c r="E107" s="71"/>
      <c r="F107" s="71"/>
      <c r="G107" s="65">
        <f>SUM(G110+G114+G120)</f>
        <v>168756.7</v>
      </c>
    </row>
    <row r="108" spans="2:7" ht="48" thickBot="1" x14ac:dyDescent="0.25">
      <c r="B108" s="109" t="s">
        <v>209</v>
      </c>
      <c r="C108" s="102" t="s">
        <v>73</v>
      </c>
      <c r="D108" s="102" t="s">
        <v>74</v>
      </c>
      <c r="E108" s="103">
        <v>19</v>
      </c>
      <c r="F108" s="71"/>
      <c r="G108" s="67">
        <f>SUM(G111:G113)</f>
        <v>97533</v>
      </c>
    </row>
    <row r="109" spans="2:7" ht="32.25" thickBot="1" x14ac:dyDescent="0.25">
      <c r="B109" s="179" t="s">
        <v>210</v>
      </c>
      <c r="C109" s="37" t="s">
        <v>73</v>
      </c>
      <c r="D109" s="37" t="s">
        <v>74</v>
      </c>
      <c r="E109" s="151" t="s">
        <v>328</v>
      </c>
      <c r="F109" s="2"/>
      <c r="G109" s="2">
        <f>SUM(G111:G113)</f>
        <v>97533</v>
      </c>
    </row>
    <row r="110" spans="2:7" ht="174" thickBot="1" x14ac:dyDescent="0.25">
      <c r="B110" s="179" t="s">
        <v>211</v>
      </c>
      <c r="C110" s="37" t="s">
        <v>73</v>
      </c>
      <c r="D110" s="37" t="s">
        <v>74</v>
      </c>
      <c r="E110" s="151" t="s">
        <v>329</v>
      </c>
      <c r="F110" s="2"/>
      <c r="G110" s="2">
        <f>SUM(G111:G113)</f>
        <v>97533</v>
      </c>
    </row>
    <row r="111" spans="2:7" ht="48" thickBot="1" x14ac:dyDescent="0.25">
      <c r="B111" s="179" t="s">
        <v>28</v>
      </c>
      <c r="C111" s="37" t="s">
        <v>73</v>
      </c>
      <c r="D111" s="37" t="s">
        <v>74</v>
      </c>
      <c r="E111" s="151" t="s">
        <v>329</v>
      </c>
      <c r="F111" s="151">
        <v>111</v>
      </c>
      <c r="G111" s="2">
        <v>73632</v>
      </c>
    </row>
    <row r="112" spans="2:7" ht="63.75" thickBot="1" x14ac:dyDescent="0.25">
      <c r="B112" s="179" t="s">
        <v>10</v>
      </c>
      <c r="C112" s="37" t="s">
        <v>73</v>
      </c>
      <c r="D112" s="37" t="s">
        <v>74</v>
      </c>
      <c r="E112" s="151" t="s">
        <v>329</v>
      </c>
      <c r="F112" s="151">
        <v>119</v>
      </c>
      <c r="G112" s="2">
        <v>22242</v>
      </c>
    </row>
    <row r="113" spans="2:7" ht="32.25" thickBot="1" x14ac:dyDescent="0.25">
      <c r="B113" s="179" t="s">
        <v>13</v>
      </c>
      <c r="C113" s="37" t="s">
        <v>73</v>
      </c>
      <c r="D113" s="37" t="s">
        <v>74</v>
      </c>
      <c r="E113" s="151" t="s">
        <v>329</v>
      </c>
      <c r="F113" s="151">
        <v>244</v>
      </c>
      <c r="G113" s="2">
        <v>1659</v>
      </c>
    </row>
    <row r="114" spans="2:7" ht="48" thickBot="1" x14ac:dyDescent="0.25">
      <c r="B114" s="66" t="s">
        <v>212</v>
      </c>
      <c r="C114" s="102" t="s">
        <v>73</v>
      </c>
      <c r="D114" s="102" t="s">
        <v>74</v>
      </c>
      <c r="E114" s="103" t="s">
        <v>330</v>
      </c>
      <c r="F114" s="71"/>
      <c r="G114" s="67">
        <f>SUM(G115:G119)</f>
        <v>68745.7</v>
      </c>
    </row>
    <row r="115" spans="2:7" ht="48" thickBot="1" x14ac:dyDescent="0.25">
      <c r="B115" s="179" t="s">
        <v>28</v>
      </c>
      <c r="C115" s="37" t="s">
        <v>73</v>
      </c>
      <c r="D115" s="37" t="s">
        <v>74</v>
      </c>
      <c r="E115" s="151" t="s">
        <v>330</v>
      </c>
      <c r="F115" s="151">
        <v>111</v>
      </c>
      <c r="G115" s="2">
        <v>29929</v>
      </c>
    </row>
    <row r="116" spans="2:7" ht="63.75" thickBot="1" x14ac:dyDescent="0.25">
      <c r="B116" s="179" t="s">
        <v>10</v>
      </c>
      <c r="C116" s="37" t="s">
        <v>73</v>
      </c>
      <c r="D116" s="37" t="s">
        <v>74</v>
      </c>
      <c r="E116" s="151" t="s">
        <v>330</v>
      </c>
      <c r="F116" s="151">
        <v>119</v>
      </c>
      <c r="G116" s="2">
        <v>9038.9</v>
      </c>
    </row>
    <row r="117" spans="2:7" ht="32.25" thickBot="1" x14ac:dyDescent="0.25">
      <c r="B117" s="179" t="s">
        <v>13</v>
      </c>
      <c r="C117" s="37" t="s">
        <v>73</v>
      </c>
      <c r="D117" s="37" t="s">
        <v>74</v>
      </c>
      <c r="E117" s="151" t="s">
        <v>330</v>
      </c>
      <c r="F117" s="151">
        <v>244</v>
      </c>
      <c r="G117" s="2">
        <v>24245.3</v>
      </c>
    </row>
    <row r="118" spans="2:7" ht="16.5" thickBot="1" x14ac:dyDescent="0.25">
      <c r="B118" s="179" t="s">
        <v>288</v>
      </c>
      <c r="C118" s="37" t="s">
        <v>73</v>
      </c>
      <c r="D118" s="37" t="s">
        <v>74</v>
      </c>
      <c r="E118" s="151" t="s">
        <v>330</v>
      </c>
      <c r="F118" s="151">
        <v>247</v>
      </c>
      <c r="G118" s="2">
        <v>5368</v>
      </c>
    </row>
    <row r="119" spans="2:7" ht="32.25" thickBot="1" x14ac:dyDescent="0.25">
      <c r="B119" s="35" t="s">
        <v>46</v>
      </c>
      <c r="C119" s="37" t="s">
        <v>73</v>
      </c>
      <c r="D119" s="37" t="s">
        <v>74</v>
      </c>
      <c r="E119" s="151" t="s">
        <v>330</v>
      </c>
      <c r="F119" s="151">
        <v>850</v>
      </c>
      <c r="G119" s="2">
        <v>164.5</v>
      </c>
    </row>
    <row r="120" spans="2:7" ht="16.5" thickBot="1" x14ac:dyDescent="0.25">
      <c r="B120" s="63" t="s">
        <v>444</v>
      </c>
      <c r="C120" s="102" t="s">
        <v>73</v>
      </c>
      <c r="D120" s="102" t="s">
        <v>74</v>
      </c>
      <c r="E120" s="103" t="s">
        <v>256</v>
      </c>
      <c r="F120" s="103"/>
      <c r="G120" s="67">
        <v>2478</v>
      </c>
    </row>
    <row r="121" spans="2:7" ht="48" thickBot="1" x14ac:dyDescent="0.25">
      <c r="B121" s="177" t="s">
        <v>447</v>
      </c>
      <c r="C121" s="37" t="s">
        <v>73</v>
      </c>
      <c r="D121" s="37" t="s">
        <v>74</v>
      </c>
      <c r="E121" s="151" t="s">
        <v>256</v>
      </c>
      <c r="F121" s="151">
        <v>243</v>
      </c>
      <c r="G121" s="2">
        <v>2478</v>
      </c>
    </row>
    <row r="122" spans="2:7" ht="16.5" thickBot="1" x14ac:dyDescent="0.25">
      <c r="B122" s="63" t="s">
        <v>61</v>
      </c>
      <c r="C122" s="102" t="s">
        <v>73</v>
      </c>
      <c r="D122" s="102" t="s">
        <v>115</v>
      </c>
      <c r="E122" s="71"/>
      <c r="F122" s="71"/>
      <c r="G122" s="132">
        <f>SUM(G123+G130+G136+G137+G140+G143+G145)</f>
        <v>626791.16540000006</v>
      </c>
    </row>
    <row r="123" spans="2:7" ht="75" customHeight="1" thickBot="1" x14ac:dyDescent="0.25">
      <c r="B123" s="175" t="s">
        <v>209</v>
      </c>
      <c r="C123" s="102" t="s">
        <v>73</v>
      </c>
      <c r="D123" s="102" t="s">
        <v>115</v>
      </c>
      <c r="E123" s="67">
        <v>19</v>
      </c>
      <c r="F123" s="67"/>
      <c r="G123" s="67">
        <f>SUM(G127:G129)</f>
        <v>386566</v>
      </c>
    </row>
    <row r="124" spans="2:7" ht="32.25" thickBot="1" x14ac:dyDescent="0.25">
      <c r="B124" s="179" t="s">
        <v>213</v>
      </c>
      <c r="C124" s="37" t="s">
        <v>73</v>
      </c>
      <c r="D124" s="37" t="s">
        <v>115</v>
      </c>
      <c r="E124" s="2" t="s">
        <v>328</v>
      </c>
      <c r="F124" s="2"/>
      <c r="G124" s="2">
        <f>SUM(G127:G129)</f>
        <v>386566</v>
      </c>
    </row>
    <row r="125" spans="2:7" ht="48" thickBot="1" x14ac:dyDescent="0.25">
      <c r="B125" s="179" t="s">
        <v>214</v>
      </c>
      <c r="C125" s="37" t="s">
        <v>73</v>
      </c>
      <c r="D125" s="37" t="s">
        <v>115</v>
      </c>
      <c r="E125" s="2" t="s">
        <v>331</v>
      </c>
      <c r="F125" s="2"/>
      <c r="G125" s="2">
        <f>SUM(G127:G129)</f>
        <v>386566</v>
      </c>
    </row>
    <row r="126" spans="2:7" ht="284.25" thickBot="1" x14ac:dyDescent="0.25">
      <c r="B126" s="179" t="s">
        <v>215</v>
      </c>
      <c r="C126" s="37" t="s">
        <v>73</v>
      </c>
      <c r="D126" s="37" t="s">
        <v>115</v>
      </c>
      <c r="E126" s="151" t="s">
        <v>332</v>
      </c>
      <c r="F126" s="2"/>
      <c r="G126" s="151">
        <f>SUM(G127:G129)</f>
        <v>386566</v>
      </c>
    </row>
    <row r="127" spans="2:7" ht="48" thickBot="1" x14ac:dyDescent="0.25">
      <c r="B127" s="179" t="s">
        <v>28</v>
      </c>
      <c r="C127" s="37" t="s">
        <v>73</v>
      </c>
      <c r="D127" s="37" t="s">
        <v>115</v>
      </c>
      <c r="E127" s="151" t="s">
        <v>332</v>
      </c>
      <c r="F127" s="151">
        <v>111</v>
      </c>
      <c r="G127" s="151">
        <v>292724</v>
      </c>
    </row>
    <row r="128" spans="2:7" ht="63.75" thickBot="1" x14ac:dyDescent="0.25">
      <c r="B128" s="179" t="s">
        <v>10</v>
      </c>
      <c r="C128" s="37" t="s">
        <v>73</v>
      </c>
      <c r="D128" s="37" t="s">
        <v>115</v>
      </c>
      <c r="E128" s="151" t="s">
        <v>332</v>
      </c>
      <c r="F128" s="151">
        <v>119</v>
      </c>
      <c r="G128" s="151">
        <v>88393</v>
      </c>
    </row>
    <row r="129" spans="2:7" ht="32.25" thickBot="1" x14ac:dyDescent="0.25">
      <c r="B129" s="179" t="s">
        <v>13</v>
      </c>
      <c r="C129" s="37" t="s">
        <v>73</v>
      </c>
      <c r="D129" s="37" t="s">
        <v>115</v>
      </c>
      <c r="E129" s="151" t="s">
        <v>332</v>
      </c>
      <c r="F129" s="151">
        <v>244</v>
      </c>
      <c r="G129" s="151">
        <v>5449</v>
      </c>
    </row>
    <row r="130" spans="2:7" ht="35.25" customHeight="1" thickBot="1" x14ac:dyDescent="0.25">
      <c r="B130" s="66" t="s">
        <v>63</v>
      </c>
      <c r="C130" s="102" t="s">
        <v>73</v>
      </c>
      <c r="D130" s="102" t="s">
        <v>115</v>
      </c>
      <c r="E130" s="103" t="s">
        <v>333</v>
      </c>
      <c r="F130" s="71"/>
      <c r="G130" s="65">
        <f>SUM(G131:G135)</f>
        <v>39653.396999999997</v>
      </c>
    </row>
    <row r="131" spans="2:7" ht="48" thickBot="1" x14ac:dyDescent="0.25">
      <c r="B131" s="179" t="s">
        <v>28</v>
      </c>
      <c r="C131" s="37" t="s">
        <v>73</v>
      </c>
      <c r="D131" s="37" t="s">
        <v>115</v>
      </c>
      <c r="E131" s="151" t="s">
        <v>333</v>
      </c>
      <c r="F131" s="16">
        <v>111</v>
      </c>
      <c r="G131" s="118">
        <v>11868</v>
      </c>
    </row>
    <row r="132" spans="2:7" ht="63.75" thickBot="1" x14ac:dyDescent="0.25">
      <c r="B132" s="179" t="s">
        <v>10</v>
      </c>
      <c r="C132" s="37" t="s">
        <v>73</v>
      </c>
      <c r="D132" s="37" t="s">
        <v>115</v>
      </c>
      <c r="E132" s="151" t="s">
        <v>333</v>
      </c>
      <c r="F132" s="2">
        <v>119</v>
      </c>
      <c r="G132" s="2">
        <v>3584.1</v>
      </c>
    </row>
    <row r="133" spans="2:7" ht="48" thickBot="1" x14ac:dyDescent="0.25">
      <c r="B133" s="179" t="s">
        <v>216</v>
      </c>
      <c r="C133" s="37" t="s">
        <v>73</v>
      </c>
      <c r="D133" s="37" t="s">
        <v>115</v>
      </c>
      <c r="E133" s="151" t="s">
        <v>333</v>
      </c>
      <c r="F133" s="151">
        <v>244</v>
      </c>
      <c r="G133" s="2">
        <v>15855.197</v>
      </c>
    </row>
    <row r="134" spans="2:7" ht="16.5" thickBot="1" x14ac:dyDescent="0.25">
      <c r="B134" s="179" t="s">
        <v>288</v>
      </c>
      <c r="C134" s="37" t="s">
        <v>73</v>
      </c>
      <c r="D134" s="37" t="s">
        <v>115</v>
      </c>
      <c r="E134" s="151" t="s">
        <v>333</v>
      </c>
      <c r="F134" s="151">
        <v>247</v>
      </c>
      <c r="G134" s="2">
        <v>7907</v>
      </c>
    </row>
    <row r="135" spans="2:7" ht="24.75" customHeight="1" thickBot="1" x14ac:dyDescent="0.25">
      <c r="B135" s="35" t="s">
        <v>46</v>
      </c>
      <c r="C135" s="37" t="s">
        <v>73</v>
      </c>
      <c r="D135" s="37" t="s">
        <v>115</v>
      </c>
      <c r="E135" s="151" t="s">
        <v>333</v>
      </c>
      <c r="F135" s="151">
        <v>850</v>
      </c>
      <c r="G135" s="2">
        <v>439.1</v>
      </c>
    </row>
    <row r="136" spans="2:7" ht="48" thickBot="1" x14ac:dyDescent="0.25">
      <c r="B136" s="63" t="s">
        <v>283</v>
      </c>
      <c r="C136" s="102" t="s">
        <v>73</v>
      </c>
      <c r="D136" s="102" t="s">
        <v>115</v>
      </c>
      <c r="E136" s="103" t="s">
        <v>334</v>
      </c>
      <c r="F136" s="103">
        <v>321</v>
      </c>
      <c r="G136" s="67">
        <v>938.0847</v>
      </c>
    </row>
    <row r="137" spans="2:7" ht="79.5" thickBot="1" x14ac:dyDescent="0.25">
      <c r="B137" s="175" t="s">
        <v>289</v>
      </c>
      <c r="C137" s="105" t="s">
        <v>73</v>
      </c>
      <c r="D137" s="105" t="s">
        <v>115</v>
      </c>
      <c r="E137" s="80" t="s">
        <v>335</v>
      </c>
      <c r="F137" s="80"/>
      <c r="G137" s="71">
        <f>SUM(G138:G139)</f>
        <v>40817.699999999997</v>
      </c>
    </row>
    <row r="138" spans="2:7" ht="54" customHeight="1" thickBot="1" x14ac:dyDescent="0.25">
      <c r="B138" s="179" t="s">
        <v>219</v>
      </c>
      <c r="C138" s="37" t="s">
        <v>73</v>
      </c>
      <c r="D138" s="37" t="s">
        <v>115</v>
      </c>
      <c r="E138" s="151" t="s">
        <v>335</v>
      </c>
      <c r="F138" s="151">
        <v>111</v>
      </c>
      <c r="G138" s="2">
        <v>31350</v>
      </c>
    </row>
    <row r="139" spans="2:7" ht="63.75" thickBot="1" x14ac:dyDescent="0.25">
      <c r="B139" s="179" t="s">
        <v>10</v>
      </c>
      <c r="C139" s="37" t="s">
        <v>73</v>
      </c>
      <c r="D139" s="37" t="s">
        <v>115</v>
      </c>
      <c r="E139" s="151" t="s">
        <v>335</v>
      </c>
      <c r="F139" s="151">
        <v>119</v>
      </c>
      <c r="G139" s="2">
        <v>9467.7000000000007</v>
      </c>
    </row>
    <row r="140" spans="2:7" ht="48" thickBot="1" x14ac:dyDescent="0.25">
      <c r="B140" s="175" t="s">
        <v>293</v>
      </c>
      <c r="C140" s="102" t="s">
        <v>73</v>
      </c>
      <c r="D140" s="102" t="s">
        <v>115</v>
      </c>
      <c r="E140" s="103" t="s">
        <v>336</v>
      </c>
      <c r="F140" s="103"/>
      <c r="G140" s="71">
        <f>SUM(G141:G142)</f>
        <v>1285.818</v>
      </c>
    </row>
    <row r="141" spans="2:7" ht="48" thickBot="1" x14ac:dyDescent="0.25">
      <c r="B141" s="179" t="s">
        <v>219</v>
      </c>
      <c r="C141" s="37" t="s">
        <v>73</v>
      </c>
      <c r="D141" s="37" t="s">
        <v>115</v>
      </c>
      <c r="E141" s="151" t="s">
        <v>337</v>
      </c>
      <c r="F141" s="151">
        <v>111</v>
      </c>
      <c r="G141" s="2">
        <v>987.572</v>
      </c>
    </row>
    <row r="142" spans="2:7" ht="63.75" thickBot="1" x14ac:dyDescent="0.25">
      <c r="B142" s="179" t="s">
        <v>10</v>
      </c>
      <c r="C142" s="37" t="s">
        <v>73</v>
      </c>
      <c r="D142" s="37" t="s">
        <v>115</v>
      </c>
      <c r="E142" s="151" t="s">
        <v>337</v>
      </c>
      <c r="F142" s="151">
        <v>119</v>
      </c>
      <c r="G142" s="2">
        <v>298.24599999999998</v>
      </c>
    </row>
    <row r="143" spans="2:7" ht="85.5" customHeight="1" thickBot="1" x14ac:dyDescent="0.25">
      <c r="B143" s="66" t="s">
        <v>290</v>
      </c>
      <c r="C143" s="105" t="s">
        <v>73</v>
      </c>
      <c r="D143" s="105" t="s">
        <v>115</v>
      </c>
      <c r="E143" s="80" t="s">
        <v>338</v>
      </c>
      <c r="F143" s="80"/>
      <c r="G143" s="71">
        <v>21696.676309999999</v>
      </c>
    </row>
    <row r="144" spans="2:7" ht="32.25" thickBot="1" x14ac:dyDescent="0.25">
      <c r="B144" s="179" t="s">
        <v>13</v>
      </c>
      <c r="C144" s="37" t="s">
        <v>73</v>
      </c>
      <c r="D144" s="37" t="s">
        <v>115</v>
      </c>
      <c r="E144" s="151" t="s">
        <v>338</v>
      </c>
      <c r="F144" s="151">
        <v>244</v>
      </c>
      <c r="G144" s="2">
        <v>21696.676309999999</v>
      </c>
    </row>
    <row r="145" spans="2:7" ht="32.25" thickBot="1" x14ac:dyDescent="0.25">
      <c r="B145" s="175" t="s">
        <v>300</v>
      </c>
      <c r="C145" s="105" t="s">
        <v>73</v>
      </c>
      <c r="D145" s="105" t="s">
        <v>115</v>
      </c>
      <c r="E145" s="80" t="s">
        <v>339</v>
      </c>
      <c r="F145" s="80"/>
      <c r="G145" s="164">
        <v>135833.48939</v>
      </c>
    </row>
    <row r="146" spans="2:7" ht="32.25" thickBot="1" x14ac:dyDescent="0.25">
      <c r="B146" s="179" t="s">
        <v>13</v>
      </c>
      <c r="C146" s="37" t="s">
        <v>73</v>
      </c>
      <c r="D146" s="37" t="s">
        <v>115</v>
      </c>
      <c r="E146" s="82" t="s">
        <v>339</v>
      </c>
      <c r="F146" s="151">
        <v>244</v>
      </c>
      <c r="G146" s="2">
        <v>135833.48939</v>
      </c>
    </row>
    <row r="147" spans="2:7" ht="16.5" thickBot="1" x14ac:dyDescent="0.25">
      <c r="B147" s="175" t="s">
        <v>308</v>
      </c>
      <c r="C147" s="102" t="s">
        <v>73</v>
      </c>
      <c r="D147" s="102" t="s">
        <v>109</v>
      </c>
      <c r="E147" s="80"/>
      <c r="F147" s="80"/>
      <c r="G147" s="65">
        <f>SUM(G148+G151+G154)</f>
        <v>22509</v>
      </c>
    </row>
    <row r="148" spans="2:7" ht="32.25" thickBot="1" x14ac:dyDescent="0.25">
      <c r="B148" s="175" t="s">
        <v>307</v>
      </c>
      <c r="C148" s="102" t="s">
        <v>73</v>
      </c>
      <c r="D148" s="102" t="s">
        <v>109</v>
      </c>
      <c r="E148" s="103" t="s">
        <v>340</v>
      </c>
      <c r="F148" s="103"/>
      <c r="G148" s="71">
        <f>SUM(G149:G150)</f>
        <v>875.1</v>
      </c>
    </row>
    <row r="149" spans="2:7" ht="51.75" customHeight="1" thickBot="1" x14ac:dyDescent="0.25">
      <c r="B149" s="179" t="s">
        <v>28</v>
      </c>
      <c r="C149" s="37" t="s">
        <v>73</v>
      </c>
      <c r="D149" s="37" t="s">
        <v>109</v>
      </c>
      <c r="E149" s="151" t="s">
        <v>340</v>
      </c>
      <c r="F149" s="16">
        <v>111</v>
      </c>
      <c r="G149" s="2">
        <v>672</v>
      </c>
    </row>
    <row r="150" spans="2:7" ht="63.75" thickBot="1" x14ac:dyDescent="0.25">
      <c r="B150" s="179" t="s">
        <v>10</v>
      </c>
      <c r="C150" s="37" t="s">
        <v>73</v>
      </c>
      <c r="D150" s="37" t="s">
        <v>109</v>
      </c>
      <c r="E150" s="151" t="s">
        <v>340</v>
      </c>
      <c r="F150" s="2">
        <v>119</v>
      </c>
      <c r="G150" s="2">
        <v>203.1</v>
      </c>
    </row>
    <row r="151" spans="2:7" ht="36" customHeight="1" thickBot="1" x14ac:dyDescent="0.25">
      <c r="B151" s="175" t="s">
        <v>306</v>
      </c>
      <c r="C151" s="102" t="s">
        <v>73</v>
      </c>
      <c r="D151" s="102" t="s">
        <v>109</v>
      </c>
      <c r="E151" s="103" t="s">
        <v>340</v>
      </c>
      <c r="F151" s="103"/>
      <c r="G151" s="67">
        <f>SUM(G152:G153)</f>
        <v>6537.8</v>
      </c>
    </row>
    <row r="152" spans="2:7" ht="48" thickBot="1" x14ac:dyDescent="0.25">
      <c r="B152" s="179" t="s">
        <v>28</v>
      </c>
      <c r="C152" s="37" t="s">
        <v>73</v>
      </c>
      <c r="D152" s="37" t="s">
        <v>109</v>
      </c>
      <c r="E152" s="151" t="s">
        <v>340</v>
      </c>
      <c r="F152" s="16">
        <v>111</v>
      </c>
      <c r="G152" s="2">
        <v>5021</v>
      </c>
    </row>
    <row r="153" spans="2:7" ht="63.75" thickBot="1" x14ac:dyDescent="0.25">
      <c r="B153" s="179" t="s">
        <v>10</v>
      </c>
      <c r="C153" s="37" t="s">
        <v>73</v>
      </c>
      <c r="D153" s="37" t="s">
        <v>109</v>
      </c>
      <c r="E153" s="151" t="s">
        <v>340</v>
      </c>
      <c r="F153" s="2">
        <v>119</v>
      </c>
      <c r="G153" s="2">
        <v>1516.8</v>
      </c>
    </row>
    <row r="154" spans="2:7" ht="32.25" thickBot="1" x14ac:dyDescent="0.25">
      <c r="B154" s="66" t="s">
        <v>64</v>
      </c>
      <c r="C154" s="102" t="s">
        <v>73</v>
      </c>
      <c r="D154" s="102" t="s">
        <v>109</v>
      </c>
      <c r="E154" s="103" t="s">
        <v>217</v>
      </c>
      <c r="F154" s="71"/>
      <c r="G154" s="71">
        <f>SUM(G156:G165)</f>
        <v>15096.1</v>
      </c>
    </row>
    <row r="155" spans="2:7" ht="32.25" thickBot="1" x14ac:dyDescent="0.25">
      <c r="B155" s="179" t="s">
        <v>218</v>
      </c>
      <c r="C155" s="37" t="s">
        <v>73</v>
      </c>
      <c r="D155" s="37" t="s">
        <v>109</v>
      </c>
      <c r="E155" s="151" t="s">
        <v>217</v>
      </c>
      <c r="F155" s="2"/>
      <c r="G155" s="2">
        <f>SUM(G156+G157+G158+G159+G160+G161+G162+G163+G164+G165)</f>
        <v>15096.1</v>
      </c>
    </row>
    <row r="156" spans="2:7" ht="48" thickBot="1" x14ac:dyDescent="0.25">
      <c r="B156" s="179" t="s">
        <v>219</v>
      </c>
      <c r="C156" s="37" t="s">
        <v>73</v>
      </c>
      <c r="D156" s="37" t="s">
        <v>109</v>
      </c>
      <c r="E156" s="151" t="s">
        <v>217</v>
      </c>
      <c r="F156" s="151">
        <v>111</v>
      </c>
      <c r="G156" s="2">
        <v>6300</v>
      </c>
    </row>
    <row r="157" spans="2:7" ht="63.75" thickBot="1" x14ac:dyDescent="0.25">
      <c r="B157" s="179" t="s">
        <v>10</v>
      </c>
      <c r="C157" s="37" t="s">
        <v>73</v>
      </c>
      <c r="D157" s="37" t="s">
        <v>109</v>
      </c>
      <c r="E157" s="151" t="s">
        <v>217</v>
      </c>
      <c r="F157" s="151">
        <v>119</v>
      </c>
      <c r="G157" s="2">
        <v>1903</v>
      </c>
    </row>
    <row r="158" spans="2:7" ht="32.25" thickBot="1" x14ac:dyDescent="0.25">
      <c r="B158" s="179" t="s">
        <v>13</v>
      </c>
      <c r="C158" s="37" t="s">
        <v>73</v>
      </c>
      <c r="D158" s="37" t="s">
        <v>109</v>
      </c>
      <c r="E158" s="151" t="s">
        <v>217</v>
      </c>
      <c r="F158" s="151">
        <v>244</v>
      </c>
      <c r="G158" s="2">
        <v>197.1</v>
      </c>
    </row>
    <row r="159" spans="2:7" ht="16.5" thickBot="1" x14ac:dyDescent="0.25">
      <c r="B159" s="179" t="s">
        <v>288</v>
      </c>
      <c r="C159" s="37" t="s">
        <v>73</v>
      </c>
      <c r="D159" s="37" t="s">
        <v>109</v>
      </c>
      <c r="E159" s="151" t="s">
        <v>217</v>
      </c>
      <c r="F159" s="151">
        <v>247</v>
      </c>
      <c r="G159" s="2">
        <v>238</v>
      </c>
    </row>
    <row r="160" spans="2:7" ht="35.25" customHeight="1" thickBot="1" x14ac:dyDescent="0.25">
      <c r="B160" s="40" t="s">
        <v>322</v>
      </c>
      <c r="C160" s="37" t="s">
        <v>73</v>
      </c>
      <c r="D160" s="37" t="s">
        <v>109</v>
      </c>
      <c r="E160" s="151" t="s">
        <v>340</v>
      </c>
      <c r="F160" s="151">
        <v>614</v>
      </c>
      <c r="G160" s="2">
        <v>2733.02</v>
      </c>
    </row>
    <row r="161" spans="2:13" ht="32.25" thickBot="1" x14ac:dyDescent="0.25">
      <c r="B161" s="40" t="s">
        <v>322</v>
      </c>
      <c r="C161" s="37" t="s">
        <v>73</v>
      </c>
      <c r="D161" s="37" t="s">
        <v>109</v>
      </c>
      <c r="E161" s="151" t="s">
        <v>341</v>
      </c>
      <c r="F161" s="151">
        <v>614</v>
      </c>
      <c r="G161" s="2">
        <v>3623.36</v>
      </c>
    </row>
    <row r="162" spans="2:13" ht="32.25" thickBot="1" x14ac:dyDescent="0.25">
      <c r="B162" s="40" t="s">
        <v>322</v>
      </c>
      <c r="C162" s="37" t="s">
        <v>73</v>
      </c>
      <c r="D162" s="37" t="s">
        <v>109</v>
      </c>
      <c r="E162" s="151" t="s">
        <v>341</v>
      </c>
      <c r="F162" s="151">
        <v>615</v>
      </c>
      <c r="G162" s="2">
        <v>32.58</v>
      </c>
    </row>
    <row r="163" spans="2:13" ht="32.25" thickBot="1" x14ac:dyDescent="0.25">
      <c r="B163" s="40" t="s">
        <v>322</v>
      </c>
      <c r="C163" s="37" t="s">
        <v>73</v>
      </c>
      <c r="D163" s="37" t="s">
        <v>109</v>
      </c>
      <c r="E163" s="151" t="s">
        <v>341</v>
      </c>
      <c r="F163" s="151">
        <v>625</v>
      </c>
      <c r="G163" s="2">
        <v>32.58</v>
      </c>
    </row>
    <row r="164" spans="2:13" ht="32.25" thickBot="1" x14ac:dyDescent="0.25">
      <c r="B164" s="40" t="s">
        <v>322</v>
      </c>
      <c r="C164" s="37" t="s">
        <v>73</v>
      </c>
      <c r="D164" s="37" t="s">
        <v>109</v>
      </c>
      <c r="E164" s="151" t="s">
        <v>341</v>
      </c>
      <c r="F164" s="151">
        <v>635</v>
      </c>
      <c r="G164" s="2">
        <v>32.58</v>
      </c>
    </row>
    <row r="165" spans="2:13" ht="32.25" thickBot="1" x14ac:dyDescent="0.25">
      <c r="B165" s="40" t="s">
        <v>322</v>
      </c>
      <c r="C165" s="37" t="s">
        <v>73</v>
      </c>
      <c r="D165" s="37" t="s">
        <v>109</v>
      </c>
      <c r="E165" s="151" t="s">
        <v>341</v>
      </c>
      <c r="F165" s="151">
        <v>813</v>
      </c>
      <c r="G165" s="2">
        <v>3.88</v>
      </c>
    </row>
    <row r="166" spans="2:13" ht="16.5" thickBot="1" x14ac:dyDescent="0.25">
      <c r="B166" s="66" t="s">
        <v>343</v>
      </c>
      <c r="C166" s="100" t="s">
        <v>73</v>
      </c>
      <c r="D166" s="100" t="s">
        <v>73</v>
      </c>
      <c r="E166" s="71"/>
      <c r="F166" s="71"/>
      <c r="G166" s="73">
        <v>166</v>
      </c>
    </row>
    <row r="167" spans="2:13" ht="32.25" thickBot="1" x14ac:dyDescent="0.25">
      <c r="B167" s="66" t="s">
        <v>344</v>
      </c>
      <c r="C167" s="100" t="s">
        <v>73</v>
      </c>
      <c r="D167" s="100" t="s">
        <v>73</v>
      </c>
      <c r="E167" s="67">
        <v>33</v>
      </c>
      <c r="F167" s="71"/>
      <c r="G167" s="73">
        <v>166</v>
      </c>
    </row>
    <row r="168" spans="2:13" ht="48" thickBot="1" x14ac:dyDescent="0.25">
      <c r="B168" s="40" t="s">
        <v>345</v>
      </c>
      <c r="C168" s="108" t="s">
        <v>73</v>
      </c>
      <c r="D168" s="108" t="s">
        <v>73</v>
      </c>
      <c r="E168" s="16" t="s">
        <v>342</v>
      </c>
      <c r="F168" s="16"/>
      <c r="G168" s="16">
        <v>166</v>
      </c>
    </row>
    <row r="169" spans="2:13" ht="32.25" thickBot="1" x14ac:dyDescent="0.25">
      <c r="B169" s="179" t="s">
        <v>220</v>
      </c>
      <c r="C169" s="108" t="s">
        <v>73</v>
      </c>
      <c r="D169" s="108" t="s">
        <v>73</v>
      </c>
      <c r="E169" s="16" t="s">
        <v>346</v>
      </c>
      <c r="F169" s="16"/>
      <c r="G169" s="16">
        <v>166</v>
      </c>
    </row>
    <row r="170" spans="2:13" ht="32.25" thickBot="1" x14ac:dyDescent="0.25">
      <c r="B170" s="179" t="s">
        <v>13</v>
      </c>
      <c r="C170" s="108" t="s">
        <v>73</v>
      </c>
      <c r="D170" s="108" t="s">
        <v>73</v>
      </c>
      <c r="E170" s="16" t="s">
        <v>346</v>
      </c>
      <c r="F170" s="151">
        <v>244</v>
      </c>
      <c r="G170" s="16">
        <v>166</v>
      </c>
    </row>
    <row r="171" spans="2:13" ht="16.5" thickBot="1" x14ac:dyDescent="0.25">
      <c r="B171" s="66" t="s">
        <v>27</v>
      </c>
      <c r="C171" s="100" t="s">
        <v>73</v>
      </c>
      <c r="D171" s="100" t="s">
        <v>110</v>
      </c>
      <c r="E171" s="71"/>
      <c r="F171" s="71"/>
      <c r="G171" s="101">
        <f>SUM(G172+G183+G188+G180)</f>
        <v>9381.0719999999983</v>
      </c>
    </row>
    <row r="172" spans="2:13" ht="21.75" customHeight="1" thickBot="1" x14ac:dyDescent="0.25">
      <c r="B172" s="66" t="s">
        <v>221</v>
      </c>
      <c r="C172" s="105" t="s">
        <v>73</v>
      </c>
      <c r="D172" s="105" t="s">
        <v>110</v>
      </c>
      <c r="E172" s="67" t="s">
        <v>222</v>
      </c>
      <c r="F172" s="71"/>
      <c r="G172" s="73">
        <f>SUM(G174:G179)</f>
        <v>8472.2999999999993</v>
      </c>
      <c r="I172" s="121"/>
      <c r="J172" s="122"/>
      <c r="K172" s="122"/>
      <c r="L172" s="123"/>
      <c r="M172" s="123"/>
    </row>
    <row r="173" spans="2:13" ht="32.25" thickBot="1" x14ac:dyDescent="0.25">
      <c r="B173" s="179" t="s">
        <v>223</v>
      </c>
      <c r="C173" s="37" t="s">
        <v>73</v>
      </c>
      <c r="D173" s="37" t="s">
        <v>110</v>
      </c>
      <c r="E173" s="151" t="s">
        <v>222</v>
      </c>
      <c r="F173" s="2"/>
      <c r="G173" s="2">
        <f>SUM(G174:G179)</f>
        <v>8472.2999999999993</v>
      </c>
    </row>
    <row r="174" spans="2:13" ht="48" thickBot="1" x14ac:dyDescent="0.25">
      <c r="B174" s="179" t="s">
        <v>219</v>
      </c>
      <c r="C174" s="37" t="s">
        <v>73</v>
      </c>
      <c r="D174" s="37" t="s">
        <v>110</v>
      </c>
      <c r="E174" s="151" t="s">
        <v>222</v>
      </c>
      <c r="F174" s="151">
        <v>111</v>
      </c>
      <c r="G174" s="2">
        <v>5794</v>
      </c>
    </row>
    <row r="175" spans="2:13" ht="16.5" thickBot="1" x14ac:dyDescent="0.25">
      <c r="B175" s="179" t="s">
        <v>249</v>
      </c>
      <c r="C175" s="37" t="s">
        <v>73</v>
      </c>
      <c r="D175" s="37" t="s">
        <v>110</v>
      </c>
      <c r="E175" s="151" t="s">
        <v>222</v>
      </c>
      <c r="F175" s="151">
        <v>112</v>
      </c>
      <c r="G175" s="2">
        <v>33</v>
      </c>
    </row>
    <row r="176" spans="2:13" ht="63.75" thickBot="1" x14ac:dyDescent="0.25">
      <c r="B176" s="179" t="s">
        <v>10</v>
      </c>
      <c r="C176" s="37" t="s">
        <v>73</v>
      </c>
      <c r="D176" s="37" t="s">
        <v>110</v>
      </c>
      <c r="E176" s="151" t="s">
        <v>222</v>
      </c>
      <c r="F176" s="151">
        <v>119</v>
      </c>
      <c r="G176" s="2">
        <v>1750</v>
      </c>
    </row>
    <row r="177" spans="2:7" ht="32.25" thickBot="1" x14ac:dyDescent="0.25">
      <c r="B177" s="179" t="s">
        <v>13</v>
      </c>
      <c r="C177" s="37" t="s">
        <v>73</v>
      </c>
      <c r="D177" s="37" t="s">
        <v>110</v>
      </c>
      <c r="E177" s="151" t="s">
        <v>222</v>
      </c>
      <c r="F177" s="151">
        <v>244</v>
      </c>
      <c r="G177" s="2">
        <v>303.89999999999998</v>
      </c>
    </row>
    <row r="178" spans="2:7" ht="16.5" thickBot="1" x14ac:dyDescent="0.25">
      <c r="B178" s="179" t="s">
        <v>288</v>
      </c>
      <c r="C178" s="37" t="s">
        <v>73</v>
      </c>
      <c r="D178" s="37" t="s">
        <v>110</v>
      </c>
      <c r="E178" s="151" t="s">
        <v>222</v>
      </c>
      <c r="F178" s="151">
        <v>247</v>
      </c>
      <c r="G178" s="2">
        <v>588.4</v>
      </c>
    </row>
    <row r="179" spans="2:7" ht="32.25" thickBot="1" x14ac:dyDescent="0.25">
      <c r="B179" s="177" t="s">
        <v>46</v>
      </c>
      <c r="C179" s="37" t="s">
        <v>73</v>
      </c>
      <c r="D179" s="37" t="s">
        <v>110</v>
      </c>
      <c r="E179" s="151" t="s">
        <v>222</v>
      </c>
      <c r="F179" s="151">
        <v>850</v>
      </c>
      <c r="G179" s="2">
        <v>3</v>
      </c>
    </row>
    <row r="180" spans="2:7" ht="48" thickBot="1" x14ac:dyDescent="0.25">
      <c r="B180" s="63" t="s">
        <v>460</v>
      </c>
      <c r="C180" s="102" t="s">
        <v>73</v>
      </c>
      <c r="D180" s="102" t="s">
        <v>110</v>
      </c>
      <c r="E180" s="103" t="s">
        <v>461</v>
      </c>
      <c r="F180" s="103"/>
      <c r="G180" s="67">
        <f>SUM(G181:G182)</f>
        <v>208.32</v>
      </c>
    </row>
    <row r="181" spans="2:7" ht="48" thickBot="1" x14ac:dyDescent="0.25">
      <c r="B181" s="179" t="s">
        <v>219</v>
      </c>
      <c r="C181" s="37" t="s">
        <v>73</v>
      </c>
      <c r="D181" s="37" t="s">
        <v>110</v>
      </c>
      <c r="E181" s="151" t="s">
        <v>461</v>
      </c>
      <c r="F181" s="151">
        <v>111</v>
      </c>
      <c r="G181" s="2">
        <v>160</v>
      </c>
    </row>
    <row r="182" spans="2:7" ht="63.75" thickBot="1" x14ac:dyDescent="0.25">
      <c r="B182" s="179" t="s">
        <v>10</v>
      </c>
      <c r="C182" s="37" t="s">
        <v>73</v>
      </c>
      <c r="D182" s="37" t="s">
        <v>110</v>
      </c>
      <c r="E182" s="151" t="s">
        <v>461</v>
      </c>
      <c r="F182" s="151">
        <v>119</v>
      </c>
      <c r="G182" s="2">
        <v>48.32</v>
      </c>
    </row>
    <row r="183" spans="2:7" ht="48" thickBot="1" x14ac:dyDescent="0.25">
      <c r="B183" s="234" t="s">
        <v>350</v>
      </c>
      <c r="C183" s="105" t="s">
        <v>73</v>
      </c>
      <c r="D183" s="105" t="s">
        <v>110</v>
      </c>
      <c r="E183" s="71" t="s">
        <v>347</v>
      </c>
      <c r="F183" s="80"/>
      <c r="G183" s="71">
        <f>SUM(G185:G187)</f>
        <v>307.452</v>
      </c>
    </row>
    <row r="184" spans="2:7" ht="32.25" thickBot="1" x14ac:dyDescent="0.25">
      <c r="B184" s="34" t="s">
        <v>349</v>
      </c>
      <c r="C184" s="108" t="s">
        <v>73</v>
      </c>
      <c r="D184" s="108" t="s">
        <v>110</v>
      </c>
      <c r="E184" s="16" t="s">
        <v>348</v>
      </c>
      <c r="F184" s="151"/>
      <c r="G184" s="16">
        <f>SUM(G185:G187)</f>
        <v>307.452</v>
      </c>
    </row>
    <row r="185" spans="2:7" ht="48" thickBot="1" x14ac:dyDescent="0.25">
      <c r="B185" s="34" t="s">
        <v>191</v>
      </c>
      <c r="C185" s="108" t="s">
        <v>73</v>
      </c>
      <c r="D185" s="108" t="s">
        <v>110</v>
      </c>
      <c r="E185" s="16" t="s">
        <v>348</v>
      </c>
      <c r="F185" s="151">
        <v>111</v>
      </c>
      <c r="G185" s="16">
        <v>140</v>
      </c>
    </row>
    <row r="186" spans="2:7" ht="63.75" thickBot="1" x14ac:dyDescent="0.25">
      <c r="B186" s="179" t="s">
        <v>10</v>
      </c>
      <c r="C186" s="108" t="s">
        <v>73</v>
      </c>
      <c r="D186" s="108" t="s">
        <v>110</v>
      </c>
      <c r="E186" s="16" t="s">
        <v>348</v>
      </c>
      <c r="F186" s="151">
        <v>119</v>
      </c>
      <c r="G186" s="16">
        <v>42.3</v>
      </c>
    </row>
    <row r="187" spans="2:7" ht="32.25" thickBot="1" x14ac:dyDescent="0.25">
      <c r="B187" s="179" t="s">
        <v>13</v>
      </c>
      <c r="C187" s="108" t="s">
        <v>73</v>
      </c>
      <c r="D187" s="108" t="s">
        <v>110</v>
      </c>
      <c r="E187" s="16" t="s">
        <v>348</v>
      </c>
      <c r="F187" s="151">
        <v>244</v>
      </c>
      <c r="G187" s="16">
        <v>125.152</v>
      </c>
    </row>
    <row r="188" spans="2:7" ht="78.75" x14ac:dyDescent="0.2">
      <c r="B188" s="104" t="s">
        <v>238</v>
      </c>
      <c r="C188" s="193" t="s">
        <v>73</v>
      </c>
      <c r="D188" s="193" t="s">
        <v>110</v>
      </c>
      <c r="E188" s="195" t="s">
        <v>365</v>
      </c>
      <c r="F188" s="224"/>
      <c r="G188" s="197">
        <f>SUM(G190:G192)</f>
        <v>393</v>
      </c>
    </row>
    <row r="189" spans="2:7" ht="18" customHeight="1" thickBot="1" x14ac:dyDescent="0.25">
      <c r="B189" s="66" t="s">
        <v>239</v>
      </c>
      <c r="C189" s="194"/>
      <c r="D189" s="194"/>
      <c r="E189" s="196"/>
      <c r="F189" s="225"/>
      <c r="G189" s="198"/>
    </row>
    <row r="190" spans="2:7" ht="48" thickBot="1" x14ac:dyDescent="0.25">
      <c r="B190" s="179" t="s">
        <v>15</v>
      </c>
      <c r="C190" s="108" t="s">
        <v>73</v>
      </c>
      <c r="D190" s="108" t="s">
        <v>110</v>
      </c>
      <c r="E190" s="151" t="s">
        <v>365</v>
      </c>
      <c r="F190" s="151">
        <v>121</v>
      </c>
      <c r="G190" s="114">
        <v>289</v>
      </c>
    </row>
    <row r="191" spans="2:7" ht="16.5" thickBot="1" x14ac:dyDescent="0.25">
      <c r="B191" s="179" t="s">
        <v>249</v>
      </c>
      <c r="C191" s="108" t="s">
        <v>73</v>
      </c>
      <c r="D191" s="108" t="s">
        <v>110</v>
      </c>
      <c r="E191" s="151" t="s">
        <v>365</v>
      </c>
      <c r="F191" s="151">
        <v>122</v>
      </c>
      <c r="G191" s="114">
        <v>16.8</v>
      </c>
    </row>
    <row r="192" spans="2:7" ht="63.75" thickBot="1" x14ac:dyDescent="0.25">
      <c r="B192" s="179" t="s">
        <v>10</v>
      </c>
      <c r="C192" s="108" t="s">
        <v>73</v>
      </c>
      <c r="D192" s="108" t="s">
        <v>110</v>
      </c>
      <c r="E192" s="151" t="s">
        <v>365</v>
      </c>
      <c r="F192" s="151">
        <v>129</v>
      </c>
      <c r="G192" s="114">
        <v>87.2</v>
      </c>
    </row>
    <row r="193" spans="2:7" ht="16.5" thickBot="1" x14ac:dyDescent="0.25">
      <c r="B193" s="66" t="s">
        <v>59</v>
      </c>
      <c r="C193" s="74" t="s">
        <v>170</v>
      </c>
      <c r="D193" s="74"/>
      <c r="E193" s="71"/>
      <c r="F193" s="71"/>
      <c r="G193" s="73">
        <f>SUM(G198+G204+G206+G208+G210+G217+G194+G196)</f>
        <v>53810.552329999991</v>
      </c>
    </row>
    <row r="194" spans="2:7" ht="32.25" thickBot="1" x14ac:dyDescent="0.25">
      <c r="B194" s="66" t="s">
        <v>463</v>
      </c>
      <c r="C194" s="74" t="s">
        <v>170</v>
      </c>
      <c r="D194" s="74" t="s">
        <v>74</v>
      </c>
      <c r="E194" s="67" t="s">
        <v>462</v>
      </c>
      <c r="F194" s="67"/>
      <c r="G194" s="73">
        <v>106.32643</v>
      </c>
    </row>
    <row r="195" spans="2:7" ht="32.25" thickBot="1" x14ac:dyDescent="0.25">
      <c r="B195" s="179" t="s">
        <v>13</v>
      </c>
      <c r="C195" s="165" t="s">
        <v>170</v>
      </c>
      <c r="D195" s="165" t="s">
        <v>74</v>
      </c>
      <c r="E195" s="16" t="s">
        <v>462</v>
      </c>
      <c r="F195" s="16">
        <v>244</v>
      </c>
      <c r="G195" s="28">
        <v>106.32643</v>
      </c>
    </row>
    <row r="196" spans="2:7" ht="32.25" thickBot="1" x14ac:dyDescent="0.25">
      <c r="B196" s="66" t="s">
        <v>464</v>
      </c>
      <c r="C196" s="74" t="s">
        <v>170</v>
      </c>
      <c r="D196" s="74" t="s">
        <v>74</v>
      </c>
      <c r="E196" s="67" t="s">
        <v>465</v>
      </c>
      <c r="F196" s="67"/>
      <c r="G196" s="73">
        <v>53.163209999999999</v>
      </c>
    </row>
    <row r="197" spans="2:7" ht="16.5" thickBot="1" x14ac:dyDescent="0.25">
      <c r="B197" s="179" t="s">
        <v>466</v>
      </c>
      <c r="C197" s="165" t="s">
        <v>170</v>
      </c>
      <c r="D197" s="165" t="s">
        <v>74</v>
      </c>
      <c r="E197" s="16" t="s">
        <v>465</v>
      </c>
      <c r="F197" s="16">
        <v>350</v>
      </c>
      <c r="G197" s="28">
        <v>53.163209999999999</v>
      </c>
    </row>
    <row r="198" spans="2:7" ht="32.25" thickBot="1" x14ac:dyDescent="0.25">
      <c r="B198" s="66" t="s">
        <v>60</v>
      </c>
      <c r="C198" s="74" t="s">
        <v>170</v>
      </c>
      <c r="D198" s="74" t="s">
        <v>74</v>
      </c>
      <c r="E198" s="73" t="s">
        <v>224</v>
      </c>
      <c r="F198" s="71"/>
      <c r="G198" s="73">
        <f>SUM(G199:G203)</f>
        <v>22132</v>
      </c>
    </row>
    <row r="199" spans="2:7" ht="48" thickBot="1" x14ac:dyDescent="0.25">
      <c r="B199" s="179" t="s">
        <v>219</v>
      </c>
      <c r="C199" s="37" t="s">
        <v>170</v>
      </c>
      <c r="D199" s="37" t="s">
        <v>74</v>
      </c>
      <c r="E199" s="151" t="s">
        <v>224</v>
      </c>
      <c r="F199" s="151">
        <v>111</v>
      </c>
      <c r="G199" s="2">
        <v>16214</v>
      </c>
    </row>
    <row r="200" spans="2:7" ht="63.75" thickBot="1" x14ac:dyDescent="0.25">
      <c r="B200" s="179" t="s">
        <v>10</v>
      </c>
      <c r="C200" s="37" t="s">
        <v>170</v>
      </c>
      <c r="D200" s="37" t="s">
        <v>74</v>
      </c>
      <c r="E200" s="151" t="s">
        <v>224</v>
      </c>
      <c r="F200" s="151">
        <v>119</v>
      </c>
      <c r="G200" s="2">
        <v>4897</v>
      </c>
    </row>
    <row r="201" spans="2:7" ht="32.25" thickBot="1" x14ac:dyDescent="0.25">
      <c r="B201" s="179" t="s">
        <v>13</v>
      </c>
      <c r="C201" s="37" t="s">
        <v>170</v>
      </c>
      <c r="D201" s="37" t="s">
        <v>74</v>
      </c>
      <c r="E201" s="151" t="s">
        <v>224</v>
      </c>
      <c r="F201" s="151">
        <v>244</v>
      </c>
      <c r="G201" s="2">
        <v>804</v>
      </c>
    </row>
    <row r="202" spans="2:7" ht="27.75" customHeight="1" thickBot="1" x14ac:dyDescent="0.25">
      <c r="B202" s="179" t="s">
        <v>288</v>
      </c>
      <c r="C202" s="37" t="s">
        <v>170</v>
      </c>
      <c r="D202" s="37" t="s">
        <v>74</v>
      </c>
      <c r="E202" s="151" t="s">
        <v>224</v>
      </c>
      <c r="F202" s="151">
        <v>247</v>
      </c>
      <c r="G202" s="2">
        <v>217</v>
      </c>
    </row>
    <row r="203" spans="2:7" ht="32.25" hidden="1" thickBot="1" x14ac:dyDescent="0.25">
      <c r="B203" s="177" t="s">
        <v>46</v>
      </c>
      <c r="C203" s="37" t="s">
        <v>170</v>
      </c>
      <c r="D203" s="37" t="s">
        <v>74</v>
      </c>
      <c r="E203" s="151" t="s">
        <v>224</v>
      </c>
      <c r="F203" s="151">
        <v>850</v>
      </c>
      <c r="G203" s="2"/>
    </row>
    <row r="204" spans="2:7" ht="1.5" customHeight="1" thickBot="1" x14ac:dyDescent="0.25">
      <c r="B204" s="63" t="s">
        <v>299</v>
      </c>
      <c r="C204" s="102" t="s">
        <v>170</v>
      </c>
      <c r="D204" s="102" t="s">
        <v>74</v>
      </c>
      <c r="E204" s="103" t="s">
        <v>298</v>
      </c>
      <c r="F204" s="103"/>
      <c r="G204" s="67"/>
    </row>
    <row r="205" spans="2:7" ht="30.75" hidden="1" customHeight="1" thickBot="1" x14ac:dyDescent="0.25">
      <c r="B205" s="179" t="s">
        <v>13</v>
      </c>
      <c r="C205" s="108" t="s">
        <v>170</v>
      </c>
      <c r="D205" s="108" t="s">
        <v>74</v>
      </c>
      <c r="E205" s="82" t="s">
        <v>298</v>
      </c>
      <c r="F205" s="82">
        <v>244</v>
      </c>
      <c r="G205" s="16"/>
    </row>
    <row r="206" spans="2:7" ht="79.5" thickBot="1" x14ac:dyDescent="0.25">
      <c r="B206" s="66" t="s">
        <v>296</v>
      </c>
      <c r="C206" s="102" t="s">
        <v>170</v>
      </c>
      <c r="D206" s="102" t="s">
        <v>74</v>
      </c>
      <c r="E206" s="103" t="s">
        <v>356</v>
      </c>
      <c r="F206" s="103"/>
      <c r="G206" s="67">
        <v>11524.674000000001</v>
      </c>
    </row>
    <row r="207" spans="2:7" ht="48" thickBot="1" x14ac:dyDescent="0.25">
      <c r="B207" s="235" t="s">
        <v>297</v>
      </c>
      <c r="C207" s="37" t="s">
        <v>170</v>
      </c>
      <c r="D207" s="37" t="s">
        <v>74</v>
      </c>
      <c r="E207" s="151" t="s">
        <v>356</v>
      </c>
      <c r="F207" s="151">
        <v>414</v>
      </c>
      <c r="G207" s="2">
        <v>11524.674000000001</v>
      </c>
    </row>
    <row r="208" spans="2:7" ht="32.25" thickBot="1" x14ac:dyDescent="0.25">
      <c r="B208" s="63" t="s">
        <v>295</v>
      </c>
      <c r="C208" s="102" t="s">
        <v>170</v>
      </c>
      <c r="D208" s="102" t="s">
        <v>74</v>
      </c>
      <c r="E208" s="67" t="s">
        <v>366</v>
      </c>
      <c r="F208" s="103"/>
      <c r="G208" s="71">
        <v>239.08869000000001</v>
      </c>
    </row>
    <row r="209" spans="2:7" ht="32.25" thickBot="1" x14ac:dyDescent="0.25">
      <c r="B209" s="179" t="s">
        <v>13</v>
      </c>
      <c r="C209" s="108" t="s">
        <v>170</v>
      </c>
      <c r="D209" s="108" t="s">
        <v>74</v>
      </c>
      <c r="E209" s="16" t="s">
        <v>366</v>
      </c>
      <c r="F209" s="82">
        <v>244</v>
      </c>
      <c r="G209" s="16">
        <v>239.08869000000001</v>
      </c>
    </row>
    <row r="210" spans="2:7" ht="16.5" thickBot="1" x14ac:dyDescent="0.25">
      <c r="B210" s="66" t="s">
        <v>225</v>
      </c>
      <c r="C210" s="105" t="s">
        <v>170</v>
      </c>
      <c r="D210" s="105" t="s">
        <v>74</v>
      </c>
      <c r="E210" s="73" t="s">
        <v>226</v>
      </c>
      <c r="F210" s="71"/>
      <c r="G210" s="73">
        <f>SUM(G212:G216)</f>
        <v>14337.3</v>
      </c>
    </row>
    <row r="211" spans="2:7" ht="32.25" thickBot="1" x14ac:dyDescent="0.25">
      <c r="B211" s="179" t="s">
        <v>223</v>
      </c>
      <c r="C211" s="37" t="s">
        <v>170</v>
      </c>
      <c r="D211" s="37" t="s">
        <v>74</v>
      </c>
      <c r="E211" s="151" t="s">
        <v>226</v>
      </c>
      <c r="F211" s="2"/>
      <c r="G211" s="2">
        <f>SUM(G212:G216)</f>
        <v>14337.3</v>
      </c>
    </row>
    <row r="212" spans="2:7" ht="48" thickBot="1" x14ac:dyDescent="0.25">
      <c r="B212" s="179" t="s">
        <v>219</v>
      </c>
      <c r="C212" s="37" t="s">
        <v>170</v>
      </c>
      <c r="D212" s="37" t="s">
        <v>74</v>
      </c>
      <c r="E212" s="151" t="s">
        <v>226</v>
      </c>
      <c r="F212" s="151">
        <v>111</v>
      </c>
      <c r="G212" s="2">
        <v>10551</v>
      </c>
    </row>
    <row r="213" spans="2:7" ht="63.75" thickBot="1" x14ac:dyDescent="0.25">
      <c r="B213" s="179" t="s">
        <v>10</v>
      </c>
      <c r="C213" s="37" t="s">
        <v>170</v>
      </c>
      <c r="D213" s="37" t="s">
        <v>74</v>
      </c>
      <c r="E213" s="151" t="s">
        <v>226</v>
      </c>
      <c r="F213" s="151">
        <v>119</v>
      </c>
      <c r="G213" s="2">
        <v>3186</v>
      </c>
    </row>
    <row r="214" spans="2:7" ht="32.25" thickBot="1" x14ac:dyDescent="0.25">
      <c r="B214" s="179" t="s">
        <v>13</v>
      </c>
      <c r="C214" s="37" t="s">
        <v>170</v>
      </c>
      <c r="D214" s="37" t="s">
        <v>74</v>
      </c>
      <c r="E214" s="151" t="s">
        <v>226</v>
      </c>
      <c r="F214" s="151">
        <v>244</v>
      </c>
      <c r="G214" s="2">
        <v>290.3</v>
      </c>
    </row>
    <row r="215" spans="2:7" ht="16.5" thickBot="1" x14ac:dyDescent="0.25">
      <c r="B215" s="179" t="s">
        <v>288</v>
      </c>
      <c r="C215" s="37" t="s">
        <v>170</v>
      </c>
      <c r="D215" s="37" t="s">
        <v>74</v>
      </c>
      <c r="E215" s="151" t="s">
        <v>226</v>
      </c>
      <c r="F215" s="151">
        <v>247</v>
      </c>
      <c r="G215" s="2">
        <v>300</v>
      </c>
    </row>
    <row r="216" spans="2:7" ht="32.25" thickBot="1" x14ac:dyDescent="0.25">
      <c r="B216" s="177" t="s">
        <v>46</v>
      </c>
      <c r="C216" s="37" t="s">
        <v>170</v>
      </c>
      <c r="D216" s="37" t="s">
        <v>74</v>
      </c>
      <c r="E216" s="151" t="s">
        <v>226</v>
      </c>
      <c r="F216" s="151">
        <v>850</v>
      </c>
      <c r="G216" s="2">
        <v>10</v>
      </c>
    </row>
    <row r="217" spans="2:7" ht="32.25" thickBot="1" x14ac:dyDescent="0.25">
      <c r="B217" s="66" t="s">
        <v>227</v>
      </c>
      <c r="C217" s="74" t="s">
        <v>170</v>
      </c>
      <c r="D217" s="74" t="s">
        <v>71</v>
      </c>
      <c r="E217" s="71"/>
      <c r="F217" s="71"/>
      <c r="G217" s="73">
        <f>SUM(G220:G224)</f>
        <v>5418</v>
      </c>
    </row>
    <row r="218" spans="2:7" ht="16.5" thickBot="1" x14ac:dyDescent="0.25">
      <c r="B218" s="62" t="s">
        <v>228</v>
      </c>
      <c r="C218" s="42" t="s">
        <v>170</v>
      </c>
      <c r="D218" s="42" t="s">
        <v>71</v>
      </c>
      <c r="E218" s="3" t="s">
        <v>229</v>
      </c>
      <c r="F218" s="2"/>
      <c r="G218" s="3">
        <f>SUM(G220:G224)</f>
        <v>5418</v>
      </c>
    </row>
    <row r="219" spans="2:7" ht="16.5" thickBot="1" x14ac:dyDescent="0.25">
      <c r="B219" s="62" t="s">
        <v>230</v>
      </c>
      <c r="C219" s="37" t="s">
        <v>170</v>
      </c>
      <c r="D219" s="37" t="s">
        <v>71</v>
      </c>
      <c r="E219" s="151" t="s">
        <v>229</v>
      </c>
      <c r="F219" s="2"/>
      <c r="G219" s="2">
        <f>SUM(G220:G224)</f>
        <v>5418</v>
      </c>
    </row>
    <row r="220" spans="2:7" ht="48" thickBot="1" x14ac:dyDescent="0.25">
      <c r="B220" s="179" t="s">
        <v>219</v>
      </c>
      <c r="C220" s="37" t="s">
        <v>170</v>
      </c>
      <c r="D220" s="37" t="s">
        <v>71</v>
      </c>
      <c r="E220" s="151" t="s">
        <v>229</v>
      </c>
      <c r="F220" s="151">
        <v>111</v>
      </c>
      <c r="G220" s="2">
        <v>3993</v>
      </c>
    </row>
    <row r="221" spans="2:7" ht="16.5" thickBot="1" x14ac:dyDescent="0.25">
      <c r="B221" s="179" t="s">
        <v>249</v>
      </c>
      <c r="C221" s="37" t="s">
        <v>170</v>
      </c>
      <c r="D221" s="37" t="s">
        <v>71</v>
      </c>
      <c r="E221" s="151" t="s">
        <v>229</v>
      </c>
      <c r="F221" s="151">
        <v>112</v>
      </c>
      <c r="G221" s="2">
        <v>29</v>
      </c>
    </row>
    <row r="222" spans="2:7" ht="63.75" thickBot="1" x14ac:dyDescent="0.25">
      <c r="B222" s="179" t="s">
        <v>10</v>
      </c>
      <c r="C222" s="37" t="s">
        <v>170</v>
      </c>
      <c r="D222" s="37" t="s">
        <v>71</v>
      </c>
      <c r="E222" s="151" t="s">
        <v>229</v>
      </c>
      <c r="F222" s="151">
        <v>119</v>
      </c>
      <c r="G222" s="2">
        <v>1206</v>
      </c>
    </row>
    <row r="223" spans="2:7" ht="32.25" thickBot="1" x14ac:dyDescent="0.25">
      <c r="B223" s="179" t="s">
        <v>13</v>
      </c>
      <c r="C223" s="37" t="s">
        <v>170</v>
      </c>
      <c r="D223" s="37" t="s">
        <v>71</v>
      </c>
      <c r="E223" s="151" t="s">
        <v>229</v>
      </c>
      <c r="F223" s="151">
        <v>244</v>
      </c>
      <c r="G223" s="2">
        <v>190</v>
      </c>
    </row>
    <row r="224" spans="2:7" ht="32.25" hidden="1" thickBot="1" x14ac:dyDescent="0.25">
      <c r="B224" s="177" t="s">
        <v>46</v>
      </c>
      <c r="C224" s="37" t="s">
        <v>170</v>
      </c>
      <c r="D224" s="37" t="s">
        <v>71</v>
      </c>
      <c r="E224" s="151" t="s">
        <v>229</v>
      </c>
      <c r="F224" s="151">
        <v>850</v>
      </c>
      <c r="G224" s="2"/>
    </row>
    <row r="225" spans="2:7" ht="16.5" thickBot="1" x14ac:dyDescent="0.25">
      <c r="B225" s="66" t="s">
        <v>29</v>
      </c>
      <c r="C225" s="100">
        <v>10</v>
      </c>
      <c r="D225" s="72"/>
      <c r="E225" s="71"/>
      <c r="F225" s="71"/>
      <c r="G225" s="101">
        <f>SUM(G226+G229+G239)</f>
        <v>11543.856</v>
      </c>
    </row>
    <row r="226" spans="2:7" ht="16.5" thickBot="1" x14ac:dyDescent="0.25">
      <c r="B226" s="66" t="s">
        <v>30</v>
      </c>
      <c r="C226" s="102">
        <v>10</v>
      </c>
      <c r="D226" s="102" t="s">
        <v>74</v>
      </c>
      <c r="E226" s="71"/>
      <c r="F226" s="71"/>
      <c r="G226" s="67">
        <v>700</v>
      </c>
    </row>
    <row r="227" spans="2:7" ht="48" thickBot="1" x14ac:dyDescent="0.25">
      <c r="B227" s="179" t="s">
        <v>231</v>
      </c>
      <c r="C227" s="37">
        <v>10</v>
      </c>
      <c r="D227" s="37" t="s">
        <v>74</v>
      </c>
      <c r="E227" s="151" t="s">
        <v>357</v>
      </c>
      <c r="F227" s="2"/>
      <c r="G227" s="2">
        <v>700</v>
      </c>
    </row>
    <row r="228" spans="2:7" ht="32.25" thickBot="1" x14ac:dyDescent="0.25">
      <c r="B228" s="179" t="s">
        <v>32</v>
      </c>
      <c r="C228" s="37">
        <v>10</v>
      </c>
      <c r="D228" s="37" t="s">
        <v>74</v>
      </c>
      <c r="E228" s="151" t="s">
        <v>357</v>
      </c>
      <c r="F228" s="151">
        <v>312</v>
      </c>
      <c r="G228" s="2">
        <v>700</v>
      </c>
    </row>
    <row r="229" spans="2:7" ht="16.5" thickBot="1" x14ac:dyDescent="0.25">
      <c r="B229" s="66" t="s">
        <v>33</v>
      </c>
      <c r="C229" s="100">
        <v>10</v>
      </c>
      <c r="D229" s="100" t="s">
        <v>71</v>
      </c>
      <c r="E229" s="71"/>
      <c r="F229" s="71"/>
      <c r="G229" s="65">
        <f>SUM(G230+G232+G234+G237)</f>
        <v>10450.856</v>
      </c>
    </row>
    <row r="230" spans="2:7" ht="48" thickBot="1" x14ac:dyDescent="0.25">
      <c r="B230" s="175" t="s">
        <v>240</v>
      </c>
      <c r="C230" s="102">
        <v>10</v>
      </c>
      <c r="D230" s="102" t="s">
        <v>71</v>
      </c>
      <c r="E230" s="67" t="s">
        <v>359</v>
      </c>
      <c r="F230" s="71"/>
      <c r="G230" s="67">
        <v>3409</v>
      </c>
    </row>
    <row r="231" spans="2:7" ht="32.25" thickBot="1" x14ac:dyDescent="0.25">
      <c r="B231" s="179" t="s">
        <v>32</v>
      </c>
      <c r="C231" s="37">
        <v>10</v>
      </c>
      <c r="D231" s="37" t="s">
        <v>71</v>
      </c>
      <c r="E231" s="2" t="s">
        <v>358</v>
      </c>
      <c r="F231" s="151">
        <v>313</v>
      </c>
      <c r="G231" s="2">
        <v>3409</v>
      </c>
    </row>
    <row r="232" spans="2:7" ht="63.75" thickBot="1" x14ac:dyDescent="0.25">
      <c r="B232" s="175" t="s">
        <v>294</v>
      </c>
      <c r="C232" s="105">
        <v>10</v>
      </c>
      <c r="D232" s="105" t="s">
        <v>71</v>
      </c>
      <c r="E232" s="71" t="s">
        <v>360</v>
      </c>
      <c r="F232" s="80"/>
      <c r="G232" s="71">
        <v>100</v>
      </c>
    </row>
    <row r="233" spans="2:7" ht="32.25" thickBot="1" x14ac:dyDescent="0.25">
      <c r="B233" s="179" t="s">
        <v>32</v>
      </c>
      <c r="C233" s="108">
        <v>10</v>
      </c>
      <c r="D233" s="108" t="s">
        <v>71</v>
      </c>
      <c r="E233" s="16" t="s">
        <v>360</v>
      </c>
      <c r="F233" s="151">
        <v>313</v>
      </c>
      <c r="G233" s="2">
        <v>100</v>
      </c>
    </row>
    <row r="234" spans="2:7" ht="111" thickBot="1" x14ac:dyDescent="0.25">
      <c r="B234" s="171" t="s">
        <v>363</v>
      </c>
      <c r="C234" s="102">
        <v>10</v>
      </c>
      <c r="D234" s="102" t="s">
        <v>71</v>
      </c>
      <c r="E234" s="103" t="s">
        <v>361</v>
      </c>
      <c r="F234" s="71"/>
      <c r="G234" s="65">
        <v>3912.84</v>
      </c>
    </row>
    <row r="235" spans="2:7" ht="94.5" customHeight="1" thickBot="1" x14ac:dyDescent="0.25">
      <c r="B235" s="34" t="s">
        <v>364</v>
      </c>
      <c r="C235" s="36">
        <v>10</v>
      </c>
      <c r="D235" s="36" t="s">
        <v>71</v>
      </c>
      <c r="E235" s="34" t="s">
        <v>362</v>
      </c>
      <c r="F235" s="34"/>
      <c r="G235" s="89">
        <v>3912.84</v>
      </c>
    </row>
    <row r="236" spans="2:7" ht="32.25" thickBot="1" x14ac:dyDescent="0.25">
      <c r="B236" s="34" t="s">
        <v>32</v>
      </c>
      <c r="C236" s="36">
        <v>10</v>
      </c>
      <c r="D236" s="36" t="s">
        <v>71</v>
      </c>
      <c r="E236" s="34" t="s">
        <v>362</v>
      </c>
      <c r="F236" s="151">
        <v>313</v>
      </c>
      <c r="G236" s="89">
        <v>3912.84</v>
      </c>
    </row>
    <row r="237" spans="2:7" ht="126.75" thickBot="1" x14ac:dyDescent="0.25">
      <c r="B237" s="66" t="s">
        <v>232</v>
      </c>
      <c r="C237" s="102">
        <v>10</v>
      </c>
      <c r="D237" s="102" t="s">
        <v>71</v>
      </c>
      <c r="E237" s="103" t="s">
        <v>367</v>
      </c>
      <c r="F237" s="71"/>
      <c r="G237" s="67">
        <v>3029.0160000000001</v>
      </c>
    </row>
    <row r="238" spans="2:7" ht="32.25" thickBot="1" x14ac:dyDescent="0.25">
      <c r="B238" s="179" t="s">
        <v>32</v>
      </c>
      <c r="C238" s="37">
        <v>10</v>
      </c>
      <c r="D238" s="37" t="s">
        <v>71</v>
      </c>
      <c r="E238" s="151" t="s">
        <v>367</v>
      </c>
      <c r="F238" s="151">
        <v>313</v>
      </c>
      <c r="G238" s="2">
        <v>3029.0160000000001</v>
      </c>
    </row>
    <row r="239" spans="2:7" ht="32.25" thickBot="1" x14ac:dyDescent="0.25">
      <c r="B239" s="234" t="s">
        <v>351</v>
      </c>
      <c r="C239" s="105" t="s">
        <v>235</v>
      </c>
      <c r="D239" s="105" t="s">
        <v>112</v>
      </c>
      <c r="E239" s="80"/>
      <c r="F239" s="80"/>
      <c r="G239" s="71">
        <f>SUM(G242:G243)</f>
        <v>393</v>
      </c>
    </row>
    <row r="240" spans="2:7" ht="48" thickBot="1" x14ac:dyDescent="0.25">
      <c r="B240" s="34" t="s">
        <v>354</v>
      </c>
      <c r="C240" s="37" t="s">
        <v>235</v>
      </c>
      <c r="D240" s="37" t="s">
        <v>112</v>
      </c>
      <c r="E240" s="151" t="s">
        <v>352</v>
      </c>
      <c r="F240" s="151"/>
      <c r="G240" s="2">
        <f>SUM(G242:G243)</f>
        <v>393</v>
      </c>
    </row>
    <row r="241" spans="2:7" ht="63.75" thickBot="1" x14ac:dyDescent="0.25">
      <c r="B241" s="34" t="s">
        <v>355</v>
      </c>
      <c r="C241" s="37" t="s">
        <v>235</v>
      </c>
      <c r="D241" s="37" t="s">
        <v>112</v>
      </c>
      <c r="E241" s="151" t="s">
        <v>353</v>
      </c>
      <c r="F241" s="151"/>
      <c r="G241" s="2">
        <f>SUM(G242:G243)</f>
        <v>393</v>
      </c>
    </row>
    <row r="242" spans="2:7" ht="48" thickBot="1" x14ac:dyDescent="0.25">
      <c r="B242" s="34" t="s">
        <v>191</v>
      </c>
      <c r="C242" s="37" t="s">
        <v>235</v>
      </c>
      <c r="D242" s="37" t="s">
        <v>112</v>
      </c>
      <c r="E242" s="151" t="s">
        <v>353</v>
      </c>
      <c r="F242" s="151">
        <v>121</v>
      </c>
      <c r="G242" s="2">
        <v>303</v>
      </c>
    </row>
    <row r="243" spans="2:7" ht="63.75" thickBot="1" x14ac:dyDescent="0.25">
      <c r="B243" s="179" t="s">
        <v>10</v>
      </c>
      <c r="C243" s="37" t="s">
        <v>235</v>
      </c>
      <c r="D243" s="37" t="s">
        <v>112</v>
      </c>
      <c r="E243" s="151" t="s">
        <v>353</v>
      </c>
      <c r="F243" s="151">
        <v>129</v>
      </c>
      <c r="G243" s="2">
        <v>90</v>
      </c>
    </row>
    <row r="244" spans="2:7" ht="16.5" thickBot="1" x14ac:dyDescent="0.25">
      <c r="B244" s="66" t="s">
        <v>36</v>
      </c>
      <c r="C244" s="100">
        <v>11</v>
      </c>
      <c r="D244" s="72"/>
      <c r="E244" s="71"/>
      <c r="F244" s="71"/>
      <c r="G244" s="73">
        <f>SUM(G245+G253)</f>
        <v>22281.399999999998</v>
      </c>
    </row>
    <row r="245" spans="2:7" ht="16.5" thickBot="1" x14ac:dyDescent="0.25">
      <c r="B245" s="66" t="s">
        <v>302</v>
      </c>
      <c r="C245" s="100" t="s">
        <v>255</v>
      </c>
      <c r="D245" s="64" t="s">
        <v>109</v>
      </c>
      <c r="E245" s="71"/>
      <c r="F245" s="71"/>
      <c r="G245" s="73">
        <f>SUM(G247:G252)</f>
        <v>22281.399999999998</v>
      </c>
    </row>
    <row r="246" spans="2:7" ht="32.25" thickBot="1" x14ac:dyDescent="0.25">
      <c r="B246" s="179" t="s">
        <v>218</v>
      </c>
      <c r="C246" s="119" t="s">
        <v>255</v>
      </c>
      <c r="D246" s="15" t="s">
        <v>109</v>
      </c>
      <c r="E246" s="151" t="s">
        <v>368</v>
      </c>
      <c r="F246" s="16"/>
      <c r="G246" s="28">
        <f>SUM(G247:G252)</f>
        <v>22281.399999999998</v>
      </c>
    </row>
    <row r="247" spans="2:7" ht="48" thickBot="1" x14ac:dyDescent="0.25">
      <c r="B247" s="179" t="s">
        <v>219</v>
      </c>
      <c r="C247" s="119" t="s">
        <v>255</v>
      </c>
      <c r="D247" s="15" t="s">
        <v>109</v>
      </c>
      <c r="E247" s="151" t="s">
        <v>368</v>
      </c>
      <c r="F247" s="16">
        <v>111</v>
      </c>
      <c r="G247" s="28">
        <v>16432</v>
      </c>
    </row>
    <row r="248" spans="2:7" ht="16.5" thickBot="1" x14ac:dyDescent="0.25">
      <c r="B248" s="179" t="s">
        <v>249</v>
      </c>
      <c r="C248" s="119" t="s">
        <v>255</v>
      </c>
      <c r="D248" s="15" t="s">
        <v>109</v>
      </c>
      <c r="E248" s="151" t="s">
        <v>368</v>
      </c>
      <c r="F248" s="16">
        <v>112</v>
      </c>
      <c r="G248" s="28">
        <v>106</v>
      </c>
    </row>
    <row r="249" spans="2:7" ht="63.75" thickBot="1" x14ac:dyDescent="0.25">
      <c r="B249" s="179" t="s">
        <v>10</v>
      </c>
      <c r="C249" s="119" t="s">
        <v>255</v>
      </c>
      <c r="D249" s="15" t="s">
        <v>109</v>
      </c>
      <c r="E249" s="151" t="s">
        <v>368</v>
      </c>
      <c r="F249" s="16">
        <v>119</v>
      </c>
      <c r="G249" s="28">
        <v>4963</v>
      </c>
    </row>
    <row r="250" spans="2:7" ht="32.25" thickBot="1" x14ac:dyDescent="0.25">
      <c r="B250" s="179" t="s">
        <v>13</v>
      </c>
      <c r="C250" s="119" t="s">
        <v>255</v>
      </c>
      <c r="D250" s="15" t="s">
        <v>109</v>
      </c>
      <c r="E250" s="151" t="s">
        <v>368</v>
      </c>
      <c r="F250" s="16">
        <v>244</v>
      </c>
      <c r="G250" s="28">
        <v>228.6</v>
      </c>
    </row>
    <row r="251" spans="2:7" ht="16.5" thickBot="1" x14ac:dyDescent="0.25">
      <c r="B251" s="179" t="s">
        <v>288</v>
      </c>
      <c r="C251" s="119" t="s">
        <v>255</v>
      </c>
      <c r="D251" s="15" t="s">
        <v>109</v>
      </c>
      <c r="E251" s="151" t="s">
        <v>368</v>
      </c>
      <c r="F251" s="16">
        <v>247</v>
      </c>
      <c r="G251" s="28">
        <v>525</v>
      </c>
    </row>
    <row r="252" spans="2:7" ht="24.75" customHeight="1" thickBot="1" x14ac:dyDescent="0.25">
      <c r="B252" s="35" t="s">
        <v>46</v>
      </c>
      <c r="C252" s="119" t="s">
        <v>255</v>
      </c>
      <c r="D252" s="15" t="s">
        <v>109</v>
      </c>
      <c r="E252" s="151" t="s">
        <v>368</v>
      </c>
      <c r="F252" s="16">
        <v>850</v>
      </c>
      <c r="G252" s="28">
        <v>26.8</v>
      </c>
    </row>
    <row r="253" spans="2:7" ht="23.25" hidden="1" customHeight="1" thickBot="1" x14ac:dyDescent="0.25">
      <c r="B253" s="66" t="s">
        <v>37</v>
      </c>
      <c r="C253" s="105">
        <v>11</v>
      </c>
      <c r="D253" s="105" t="s">
        <v>72</v>
      </c>
      <c r="E253" s="71"/>
      <c r="F253" s="71"/>
      <c r="G253" s="125"/>
    </row>
    <row r="254" spans="2:7" ht="36.75" hidden="1" customHeight="1" thickBot="1" x14ac:dyDescent="0.25">
      <c r="B254" s="177" t="s">
        <v>38</v>
      </c>
      <c r="C254" s="37">
        <v>11</v>
      </c>
      <c r="D254" s="37" t="s">
        <v>72</v>
      </c>
      <c r="E254" s="151" t="s">
        <v>369</v>
      </c>
      <c r="F254" s="2"/>
      <c r="G254" s="32"/>
    </row>
    <row r="255" spans="2:7" ht="33" hidden="1" customHeight="1" thickBot="1" x14ac:dyDescent="0.25">
      <c r="B255" s="179" t="s">
        <v>13</v>
      </c>
      <c r="C255" s="37">
        <v>11</v>
      </c>
      <c r="D255" s="37" t="s">
        <v>72</v>
      </c>
      <c r="E255" s="151" t="s">
        <v>369</v>
      </c>
      <c r="F255" s="151">
        <v>244</v>
      </c>
      <c r="G255" s="32"/>
    </row>
    <row r="256" spans="2:7" ht="32.25" thickBot="1" x14ac:dyDescent="0.25">
      <c r="B256" s="66" t="s">
        <v>39</v>
      </c>
      <c r="C256" s="100">
        <v>12</v>
      </c>
      <c r="D256" s="72"/>
      <c r="E256" s="71"/>
      <c r="F256" s="71"/>
      <c r="G256" s="73">
        <v>4095</v>
      </c>
    </row>
    <row r="257" spans="2:7" ht="16.5" thickBot="1" x14ac:dyDescent="0.25">
      <c r="B257" s="62" t="s">
        <v>40</v>
      </c>
      <c r="C257" s="37">
        <v>12</v>
      </c>
      <c r="D257" s="37" t="s">
        <v>115</v>
      </c>
      <c r="E257" s="151" t="s">
        <v>370</v>
      </c>
      <c r="F257" s="2"/>
      <c r="G257" s="2">
        <v>4095</v>
      </c>
    </row>
    <row r="258" spans="2:7" x14ac:dyDescent="0.2">
      <c r="B258" s="188" t="s">
        <v>233</v>
      </c>
      <c r="C258" s="190">
        <v>12</v>
      </c>
      <c r="D258" s="190" t="s">
        <v>115</v>
      </c>
      <c r="E258" s="188" t="s">
        <v>370</v>
      </c>
      <c r="F258" s="188">
        <v>611</v>
      </c>
      <c r="G258" s="186">
        <v>4095</v>
      </c>
    </row>
    <row r="259" spans="2:7" ht="22.5" customHeight="1" thickBot="1" x14ac:dyDescent="0.25">
      <c r="B259" s="189"/>
      <c r="C259" s="191"/>
      <c r="D259" s="191"/>
      <c r="E259" s="189"/>
      <c r="F259" s="189"/>
      <c r="G259" s="187"/>
    </row>
    <row r="260" spans="2:7" ht="48" thickBot="1" x14ac:dyDescent="0.25">
      <c r="B260" s="66" t="s">
        <v>42</v>
      </c>
      <c r="C260" s="100">
        <v>13</v>
      </c>
      <c r="D260" s="74" t="s">
        <v>74</v>
      </c>
      <c r="E260" s="71"/>
      <c r="F260" s="71"/>
      <c r="G260" s="73">
        <v>47</v>
      </c>
    </row>
    <row r="261" spans="2:7" ht="32.25" thickBot="1" x14ac:dyDescent="0.25">
      <c r="B261" s="179" t="s">
        <v>234</v>
      </c>
      <c r="C261" s="37">
        <v>13</v>
      </c>
      <c r="D261" s="37" t="s">
        <v>74</v>
      </c>
      <c r="E261" s="2"/>
      <c r="F261" s="2"/>
      <c r="G261" s="32">
        <v>47</v>
      </c>
    </row>
    <row r="262" spans="2:7" ht="32.25" thickBot="1" x14ac:dyDescent="0.25">
      <c r="B262" s="34" t="s">
        <v>373</v>
      </c>
      <c r="C262" s="37">
        <v>13</v>
      </c>
      <c r="D262" s="37" t="s">
        <v>74</v>
      </c>
      <c r="E262" s="151" t="s">
        <v>371</v>
      </c>
      <c r="F262" s="2"/>
      <c r="G262" s="32">
        <v>47</v>
      </c>
    </row>
    <row r="263" spans="2:7" ht="37.5" customHeight="1" thickBot="1" x14ac:dyDescent="0.25">
      <c r="B263" s="34" t="s">
        <v>374</v>
      </c>
      <c r="C263" s="37">
        <v>13</v>
      </c>
      <c r="D263" s="37" t="s">
        <v>74</v>
      </c>
      <c r="E263" s="151" t="s">
        <v>372</v>
      </c>
      <c r="F263" s="2"/>
      <c r="G263" s="32">
        <v>47</v>
      </c>
    </row>
    <row r="264" spans="2:7" ht="16.5" thickBot="1" x14ac:dyDescent="0.25">
      <c r="B264" s="34" t="s">
        <v>43</v>
      </c>
      <c r="C264" s="37">
        <v>13</v>
      </c>
      <c r="D264" s="37" t="s">
        <v>74</v>
      </c>
      <c r="E264" s="151" t="s">
        <v>372</v>
      </c>
      <c r="F264" s="151">
        <v>730</v>
      </c>
      <c r="G264" s="32">
        <v>47</v>
      </c>
    </row>
    <row r="265" spans="2:7" ht="16.5" thickBot="1" x14ac:dyDescent="0.25">
      <c r="B265" s="111" t="s">
        <v>65</v>
      </c>
      <c r="C265" s="226"/>
      <c r="D265" s="226"/>
      <c r="E265" s="227"/>
      <c r="F265" s="227"/>
      <c r="G265" s="112">
        <f>SUM(G14+G71+G75+G81+G100+G106+G193+G225+G244+G256+G260)</f>
        <v>999977.2209500001</v>
      </c>
    </row>
    <row r="266" spans="2:7" ht="16.5" thickBot="1" x14ac:dyDescent="0.25">
      <c r="B266" s="66" t="s">
        <v>66</v>
      </c>
      <c r="C266" s="102">
        <v>14</v>
      </c>
      <c r="D266" s="102" t="s">
        <v>74</v>
      </c>
      <c r="E266" s="103" t="s">
        <v>375</v>
      </c>
      <c r="F266" s="67">
        <v>511</v>
      </c>
      <c r="G266" s="67">
        <v>55333</v>
      </c>
    </row>
    <row r="267" spans="2:7" ht="16.5" thickBot="1" x14ac:dyDescent="0.25">
      <c r="B267" s="111" t="s">
        <v>68</v>
      </c>
      <c r="C267" s="226"/>
      <c r="D267" s="226"/>
      <c r="E267" s="227"/>
      <c r="F267" s="227"/>
      <c r="G267" s="112">
        <f>SUM(G265:G266)</f>
        <v>1055310.22095</v>
      </c>
    </row>
  </sheetData>
  <mergeCells count="24">
    <mergeCell ref="C188:C189"/>
    <mergeCell ref="D188:D189"/>
    <mergeCell ref="E188:E189"/>
    <mergeCell ref="F188:F189"/>
    <mergeCell ref="G188:G189"/>
    <mergeCell ref="B2:G2"/>
    <mergeCell ref="B7:G7"/>
    <mergeCell ref="B8:G8"/>
    <mergeCell ref="B9:G9"/>
    <mergeCell ref="B3:G3"/>
    <mergeCell ref="B4:G4"/>
    <mergeCell ref="B5:G5"/>
    <mergeCell ref="B10:G10"/>
    <mergeCell ref="C11:C12"/>
    <mergeCell ref="D11:D12"/>
    <mergeCell ref="E11:E12"/>
    <mergeCell ref="F11:F12"/>
    <mergeCell ref="G11:G12"/>
    <mergeCell ref="G258:G259"/>
    <mergeCell ref="B258:B259"/>
    <mergeCell ref="C258:C259"/>
    <mergeCell ref="D258:D259"/>
    <mergeCell ref="E258:E259"/>
    <mergeCell ref="F258:F259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пр№1</vt:lpstr>
      <vt:lpstr>пр№2</vt:lpstr>
      <vt:lpstr>пр№3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raisat</cp:lastModifiedBy>
  <cp:lastPrinted>2024-11-21T08:23:26Z</cp:lastPrinted>
  <dcterms:created xsi:type="dcterms:W3CDTF">2016-12-16T07:53:17Z</dcterms:created>
  <dcterms:modified xsi:type="dcterms:W3CDTF">2024-11-21T08:23:28Z</dcterms:modified>
</cp:coreProperties>
</file>