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_server\документы\24 документы 2025\2. СОБРАНИЕ ДЕПУТАТОВ\СЕССИИ\3. сессия 22.05.2025 г\вопросы\27-05-2025_11-27-57\"/>
    </mc:Choice>
  </mc:AlternateContent>
  <xr:revisionPtr revIDLastSave="0" documentId="13_ncr:1_{8DFB5E90-103E-4806-8A60-83DAE83B9E39}" xr6:coauthVersionLast="45" xr6:coauthVersionMax="45" xr10:uidLastSave="{00000000-0000-0000-0000-000000000000}"/>
  <bookViews>
    <workbookView xWindow="-120" yWindow="-120" windowWidth="29040" windowHeight="15720" activeTab="2" xr2:uid="{00000000-000D-0000-FFFF-FFFF00000000}"/>
  </bookViews>
  <sheets>
    <sheet name="Лист1" sheetId="28" r:id="rId1"/>
    <sheet name="пр№2" sheetId="1" r:id="rId2"/>
    <sheet name="пр№3" sheetId="4" r:id="rId3"/>
    <sheet name="ПР№4" sheetId="30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58" i="1" l="1"/>
  <c r="H27" i="30" l="1"/>
  <c r="D26" i="30"/>
  <c r="D25" i="30"/>
  <c r="D24" i="30"/>
  <c r="D23" i="30"/>
  <c r="D22" i="30"/>
  <c r="D21" i="30"/>
  <c r="D20" i="30"/>
  <c r="D27" i="30" s="1"/>
  <c r="D19" i="30"/>
  <c r="D18" i="30"/>
  <c r="D17" i="30"/>
  <c r="D16" i="30"/>
  <c r="D15" i="30"/>
  <c r="D14" i="30"/>
  <c r="D13" i="30"/>
  <c r="D12" i="30"/>
  <c r="G27" i="30"/>
  <c r="F27" i="30"/>
  <c r="E27" i="30" l="1"/>
  <c r="H525" i="1" l="1"/>
  <c r="G180" i="4"/>
  <c r="G177" i="4"/>
  <c r="D29" i="28" l="1"/>
  <c r="D20" i="28"/>
  <c r="D31" i="28" l="1"/>
  <c r="H913" i="1" l="1"/>
  <c r="H519" i="1" l="1"/>
  <c r="H797" i="1"/>
  <c r="H984" i="1"/>
  <c r="H983" i="1"/>
  <c r="H870" i="1"/>
  <c r="H869" i="1"/>
  <c r="H749" i="1"/>
  <c r="H748" i="1"/>
  <c r="H698" i="1"/>
  <c r="H697" i="1"/>
  <c r="H569" i="1"/>
  <c r="H568" i="1"/>
  <c r="H540" i="1"/>
  <c r="H539" i="1"/>
  <c r="H500" i="1" l="1"/>
  <c r="H501" i="1"/>
  <c r="H69" i="1" l="1"/>
  <c r="H44" i="1"/>
  <c r="G59" i="4"/>
  <c r="G136" i="4" l="1"/>
  <c r="G96" i="4" l="1"/>
  <c r="H63" i="1" l="1"/>
  <c r="H113" i="1"/>
  <c r="H112" i="1" s="1"/>
  <c r="G196" i="4" l="1"/>
  <c r="G192" i="4"/>
  <c r="G191" i="4"/>
  <c r="G247" i="4" l="1"/>
  <c r="G248" i="4"/>
  <c r="G249" i="4"/>
  <c r="G159" i="4" l="1"/>
  <c r="G160" i="4"/>
  <c r="H709" i="1" l="1"/>
  <c r="H1003" i="1" l="1"/>
  <c r="H980" i="1"/>
  <c r="H957" i="1"/>
  <c r="H937" i="1"/>
  <c r="H891" i="1"/>
  <c r="H866" i="1"/>
  <c r="H822" i="1"/>
  <c r="H793" i="1"/>
  <c r="H768" i="1"/>
  <c r="H745" i="1"/>
  <c r="H720" i="1"/>
  <c r="H694" i="1"/>
  <c r="H669" i="1"/>
  <c r="H649" i="1"/>
  <c r="H628" i="1"/>
  <c r="H609" i="1"/>
  <c r="H590" i="1"/>
  <c r="H565" i="1"/>
  <c r="H536" i="1" l="1"/>
  <c r="H497" i="1"/>
  <c r="H218" i="1" l="1"/>
  <c r="H253" i="1"/>
  <c r="H449" i="1"/>
  <c r="H199" i="1"/>
  <c r="H163" i="1"/>
  <c r="G153" i="4" l="1"/>
  <c r="G156" i="4"/>
  <c r="H1006" i="1" l="1"/>
  <c r="H1038" i="1"/>
  <c r="G253" i="4" l="1"/>
  <c r="G252" i="4" s="1"/>
  <c r="G254" i="4"/>
  <c r="H800" i="1"/>
  <c r="H796" i="1" s="1"/>
  <c r="H801" i="1"/>
  <c r="H802" i="1"/>
  <c r="H1022" i="1"/>
  <c r="H1030" i="1"/>
  <c r="H975" i="1" l="1"/>
  <c r="H859" i="1"/>
  <c r="H788" i="1"/>
  <c r="H740" i="1"/>
  <c r="H689" i="1"/>
  <c r="H560" i="1"/>
  <c r="H490" i="1"/>
  <c r="H105" i="1"/>
  <c r="H98" i="1" s="1"/>
  <c r="H91" i="1"/>
  <c r="H27" i="1"/>
  <c r="G237" i="4" l="1"/>
  <c r="G230" i="4" s="1"/>
  <c r="G145" i="4" l="1"/>
  <c r="G91" i="4"/>
  <c r="G33" i="4"/>
  <c r="G32" i="4" s="1"/>
  <c r="H423" i="1" l="1"/>
  <c r="H407" i="1"/>
  <c r="H391" i="1"/>
  <c r="H375" i="1"/>
  <c r="H342" i="1"/>
  <c r="H326" i="1"/>
  <c r="H310" i="1"/>
  <c r="H294" i="1"/>
  <c r="H278" i="1"/>
  <c r="H262" i="1"/>
  <c r="H243" i="1"/>
  <c r="H227" i="1"/>
  <c r="H214" i="1"/>
  <c r="H195" i="1"/>
  <c r="H152" i="1"/>
  <c r="H172" i="1"/>
  <c r="H189" i="1"/>
  <c r="G215" i="4" l="1"/>
  <c r="G183" i="4"/>
  <c r="G176" i="4" s="1"/>
  <c r="G124" i="4"/>
  <c r="G123" i="4"/>
  <c r="G122" i="4"/>
  <c r="G108" i="4"/>
  <c r="G109" i="4"/>
  <c r="G85" i="4"/>
  <c r="G51" i="4"/>
  <c r="G44" i="4"/>
  <c r="G45" i="4"/>
  <c r="G24" i="4"/>
  <c r="H998" i="1"/>
  <c r="H972" i="1"/>
  <c r="H952" i="1"/>
  <c r="H932" i="1"/>
  <c r="H908" i="1"/>
  <c r="H886" i="1"/>
  <c r="H856" i="1"/>
  <c r="H839" i="1"/>
  <c r="H817" i="1"/>
  <c r="H785" i="1"/>
  <c r="H763" i="1"/>
  <c r="H737" i="1"/>
  <c r="H713" i="1"/>
  <c r="H686" i="1"/>
  <c r="H664" i="1"/>
  <c r="H642" i="1"/>
  <c r="H623" i="1"/>
  <c r="H604" i="1"/>
  <c r="H583" i="1"/>
  <c r="H557" i="1"/>
  <c r="H522" i="1"/>
  <c r="H487" i="1"/>
  <c r="H80" i="1" l="1"/>
  <c r="H62" i="1" l="1"/>
  <c r="G129" i="4" l="1"/>
  <c r="G121" i="4" s="1"/>
  <c r="G100" i="4"/>
  <c r="H1013" i="1"/>
  <c r="H988" i="1" l="1"/>
  <c r="H961" i="1"/>
  <c r="H941" i="1"/>
  <c r="H921" i="1"/>
  <c r="H895" i="1"/>
  <c r="H874" i="1"/>
  <c r="H845" i="1"/>
  <c r="H826" i="1"/>
  <c r="H807" i="1"/>
  <c r="H772" i="1"/>
  <c r="H753" i="1"/>
  <c r="H724" i="1"/>
  <c r="H702" i="1"/>
  <c r="H701" i="1" s="1"/>
  <c r="H673" i="1" l="1"/>
  <c r="H653" i="1"/>
  <c r="H632" i="1"/>
  <c r="H613" i="1"/>
  <c r="H594" i="1"/>
  <c r="H544" i="1"/>
  <c r="H73" i="1" l="1"/>
  <c r="G224" i="4" l="1"/>
  <c r="G223" i="4"/>
  <c r="G222" i="4"/>
  <c r="G216" i="4"/>
  <c r="G203" i="4"/>
  <c r="G202" i="4" s="1"/>
  <c r="G184" i="4"/>
  <c r="G152" i="4"/>
  <c r="G125" i="4"/>
  <c r="G114" i="4"/>
  <c r="G110" i="4"/>
  <c r="G84" i="4"/>
  <c r="G86" i="4"/>
  <c r="G78" i="4"/>
  <c r="G77" i="4" s="1"/>
  <c r="G50" i="4"/>
  <c r="G43" i="4"/>
  <c r="G23" i="4"/>
  <c r="G107" i="4" l="1"/>
  <c r="G106" i="4" s="1"/>
  <c r="G22" i="4"/>
  <c r="G42" i="4"/>
  <c r="G15" i="4" l="1"/>
  <c r="G272" i="4" s="1"/>
  <c r="G274" i="4" l="1"/>
  <c r="H464" i="1"/>
  <c r="H458" i="1"/>
  <c r="H457" i="1" l="1"/>
  <c r="H456" i="1" s="1"/>
  <c r="H1014" i="1" l="1"/>
  <c r="H1007" i="1"/>
  <c r="H1051" i="1"/>
  <c r="H1045" i="1"/>
  <c r="H994" i="1"/>
  <c r="H987" i="1" s="1"/>
  <c r="H968" i="1"/>
  <c r="H960" i="1" s="1"/>
  <c r="H948" i="1"/>
  <c r="H940" i="1" s="1"/>
  <c r="H928" i="1"/>
  <c r="H920" i="1" s="1"/>
  <c r="H904" i="1"/>
  <c r="H894" i="1" s="1"/>
  <c r="H882" i="1"/>
  <c r="H873" i="1" s="1"/>
  <c r="H852" i="1"/>
  <c r="H844" i="1" s="1"/>
  <c r="H835" i="1"/>
  <c r="H825" i="1" s="1"/>
  <c r="H813" i="1"/>
  <c r="H806" i="1" s="1"/>
  <c r="H781" i="1"/>
  <c r="H771" i="1" s="1"/>
  <c r="H759" i="1"/>
  <c r="H752" i="1" s="1"/>
  <c r="H733" i="1"/>
  <c r="H723" i="1" s="1"/>
  <c r="H682" i="1"/>
  <c r="H672" i="1" s="1"/>
  <c r="H660" i="1"/>
  <c r="H652" i="1" s="1"/>
  <c r="H638" i="1"/>
  <c r="H631" i="1" s="1"/>
  <c r="H619" i="1"/>
  <c r="H612" i="1" s="1"/>
  <c r="H600" i="1"/>
  <c r="H593" i="1" s="1"/>
  <c r="H579" i="1"/>
  <c r="H573" i="1"/>
  <c r="H553" i="1"/>
  <c r="H543" i="1" s="1"/>
  <c r="H515" i="1"/>
  <c r="H505" i="1"/>
  <c r="H504" i="1" s="1"/>
  <c r="H483" i="1"/>
  <c r="H474" i="1"/>
  <c r="H445" i="1"/>
  <c r="H439" i="1"/>
  <c r="H429" i="1"/>
  <c r="H413" i="1"/>
  <c r="H406" i="1" s="1"/>
  <c r="H405" i="1" s="1"/>
  <c r="H397" i="1"/>
  <c r="H381" i="1"/>
  <c r="H374" i="1" s="1"/>
  <c r="H373" i="1" s="1"/>
  <c r="H365" i="1"/>
  <c r="H348" i="1"/>
  <c r="H332" i="1"/>
  <c r="H316" i="1"/>
  <c r="H300" i="1"/>
  <c r="H284" i="1"/>
  <c r="H268" i="1"/>
  <c r="H249" i="1"/>
  <c r="H233" i="1"/>
  <c r="H208" i="1"/>
  <c r="H178" i="1"/>
  <c r="H158" i="1"/>
  <c r="H143" i="1"/>
  <c r="H142" i="1" s="1"/>
  <c r="H135" i="1"/>
  <c r="H134" i="1" s="1"/>
  <c r="H128" i="1"/>
  <c r="H37" i="1"/>
  <c r="H36" i="1" s="1"/>
  <c r="H19" i="1"/>
  <c r="H18" i="1" s="1"/>
  <c r="H15" i="1"/>
  <c r="H14" i="1" s="1"/>
  <c r="H473" i="1" l="1"/>
  <c r="H572" i="1"/>
  <c r="H1044" i="1"/>
  <c r="H90" i="1"/>
  <c r="H79" i="1" s="1"/>
  <c r="H188" i="1"/>
  <c r="H187" i="1" s="1"/>
  <c r="H171" i="1"/>
  <c r="H170" i="1" s="1"/>
  <c r="H207" i="1"/>
  <c r="H206" i="1" s="1"/>
  <c r="H226" i="1"/>
  <c r="H225" i="1" s="1"/>
  <c r="H151" i="1"/>
  <c r="H150" i="1" s="1"/>
  <c r="H1021" i="1"/>
  <c r="H242" i="1"/>
  <c r="H241" i="1" s="1"/>
  <c r="H261" i="1"/>
  <c r="H260" i="1" s="1"/>
  <c r="H277" i="1"/>
  <c r="H276" i="1" s="1"/>
  <c r="H293" i="1"/>
  <c r="H292" i="1" s="1"/>
  <c r="H309" i="1"/>
  <c r="H308" i="1" s="1"/>
  <c r="H325" i="1"/>
  <c r="H324" i="1" s="1"/>
  <c r="H341" i="1"/>
  <c r="H340" i="1" s="1"/>
  <c r="H357" i="1"/>
  <c r="H356" i="1" s="1"/>
  <c r="H390" i="1"/>
  <c r="H389" i="1" s="1"/>
  <c r="H13" i="1"/>
  <c r="H422" i="1"/>
  <c r="H421" i="1" s="1"/>
  <c r="H438" i="1"/>
  <c r="H437" i="1" s="1"/>
  <c r="H141" i="1"/>
  <c r="H12" i="1" l="1"/>
  <c r="H149" i="1"/>
  <c r="H472" i="1"/>
  <c r="H148" i="1" l="1"/>
  <c r="H1057" i="1" s="1"/>
</calcChain>
</file>

<file path=xl/sharedStrings.xml><?xml version="1.0" encoding="utf-8"?>
<sst xmlns="http://schemas.openxmlformats.org/spreadsheetml/2006/main" count="5803" uniqueCount="500">
  <si>
    <t>Гл</t>
  </si>
  <si>
    <t>Рз</t>
  </si>
  <si>
    <t>ПР</t>
  </si>
  <si>
    <t>ЦСР</t>
  </si>
  <si>
    <t>ВР</t>
  </si>
  <si>
    <t>Сумма</t>
  </si>
  <si>
    <t>ОБЩЕГОСУДАРСТВЕННЫЕ ВОПРОСЫ</t>
  </si>
  <si>
    <t>Функционирование высшего должностного лица органа местного самоуправления</t>
  </si>
  <si>
    <t>Глава муниципального образования</t>
  </si>
  <si>
    <t>Расходы на выплаты персоналу в целях обеспечения выполнения функций муниципальными органами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</si>
  <si>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</si>
  <si>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Функционирование местной администрации</t>
  </si>
  <si>
    <t>Центральный аппарат</t>
  </si>
  <si>
    <t>Закупка товаров, работ и услуг для обеспечения муниципальных нужд</t>
  </si>
  <si>
    <t>Субвенции на осуществление переданных государственных полномочий РД по образованию и осуществлению деятельности административных комиссий</t>
  </si>
  <si>
    <t xml:space="preserve">Расходы на выплаты персоналу в целях обеспечения выполнения переданных функций </t>
  </si>
  <si>
    <t>Обеспечение деятельности финансового органа и контрольной счетной палаты</t>
  </si>
  <si>
    <t>Обеспечение деятельности контрольно-счетной палаты</t>
  </si>
  <si>
    <t>Другие общегосударственные вопросы</t>
  </si>
  <si>
    <t>АРХИВ</t>
  </si>
  <si>
    <t>Мероприятия на осуществление переданных государственных полномочий Республики Дагестан по хранению, комплектованию, учету и использованию архивных документов, относящихся к государственной собственности Республики Дагестан и находящихся на территории муниципальных образований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</si>
  <si>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</si>
  <si>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</si>
  <si>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</si>
  <si>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</si>
  <si>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Молодежная политика и оздоровление детей</t>
  </si>
  <si>
    <t>Проведение мероприятий для детей и молодежи</t>
  </si>
  <si>
    <t>Другие вопросы в области образования</t>
  </si>
  <si>
    <t>Расходы на выплаты персоналу в целях обеспечения выполнения функций казенными учреждениями.</t>
  </si>
  <si>
    <t>СОЦИАЛЬНАЯ ПОЛИТИКА</t>
  </si>
  <si>
    <t>Пенсионное обеспечение</t>
  </si>
  <si>
    <t>Доплаты к пенсиям муниципальных служащих</t>
  </si>
  <si>
    <t>Социальное обеспечение и иные выплаты населению</t>
  </si>
  <si>
    <t>Охрана семьи и детства</t>
  </si>
  <si>
    <t>Выплата ежемесячного пособия детям-сиротам, оставшимся без попечения родителей.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</si>
  <si>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</si>
  <si>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ФИЗИЧЕСКАЯ КУЛЬТУРА И СПОРТ</t>
  </si>
  <si>
    <t>Физическая культура</t>
  </si>
  <si>
    <t>Мероприятия в области  физической культуры и спорта</t>
  </si>
  <si>
    <t>СРЕДСТВА МАССОВОЙ ИНФОРМАЦИИ</t>
  </si>
  <si>
    <t>Периодическая печать и издательства</t>
  </si>
  <si>
    <t>Предоставление субсидий бюджетным учреждениям</t>
  </si>
  <si>
    <t>ОБСЛУЖИВАНИЕ ГОСУДАРСТВЕННОГО И МУНИЦИПАЛЬНОГО ДОЛГА</t>
  </si>
  <si>
    <t>Обслуживание муниципального долга</t>
  </si>
  <si>
    <t>Процентные платежи по государственному долгу</t>
  </si>
  <si>
    <t>Иные выплаты персоналу учреждений, за исключением фонда оплаты труда</t>
  </si>
  <si>
    <t>Уплата налогов, сборов и иных платежей</t>
  </si>
  <si>
    <t>Защита населения и территории от чрезвычайных ситуаций природного и техногенного характера, гражданская оборона</t>
  </si>
  <si>
    <t>Сельское хозяйство и рыболовство</t>
  </si>
  <si>
    <t>Управление сельского хозяйства</t>
  </si>
  <si>
    <t>Дошкольное образование</t>
  </si>
  <si>
    <t>МКДОУ «Детский сад №1 с Сергокала</t>
  </si>
  <si>
    <t xml:space="preserve">Расходы на обеспечение деятельности (оказание услуг) дошкольных образовательных учреждений </t>
  </si>
  <si>
    <t>Обеспечение гос-х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приобретение учебников и учебных пособий, средств обучения, игр, игрушек</t>
  </si>
  <si>
    <t>Расходы на выплаты персоналу в целях обеспечения выполнения функций казенными учреждениями</t>
  </si>
  <si>
    <t>Компенсации части родительской платы на содержание ребенка в дошкольном учреждении</t>
  </si>
  <si>
    <t>МКДОУ «Детский сад №2 с Сергокала</t>
  </si>
  <si>
    <t>Расходы на обеспечение деятельности (оказание услуг) дошкольных образовательных учреждений</t>
  </si>
  <si>
    <t>МКДОУ «Детский сад №3 с Сергокала</t>
  </si>
  <si>
    <t>КУЛЬТУРА</t>
  </si>
  <si>
    <t>Дворцы и дома культуры, другие учреждения культуры</t>
  </si>
  <si>
    <t>Общее образование</t>
  </si>
  <si>
    <t>Обеспечение государственных гарантий реализации прав на получение общедоступного начального общего, основного общего, среднего общего образования в муниципальных общеобразовательных организациях, включая расходы на оплату труда, средств обучения</t>
  </si>
  <si>
    <t>Школы-детские сады, школы начальные, неполные средние и средние</t>
  </si>
  <si>
    <t>Учреждения по внешкольной работе с детьми</t>
  </si>
  <si>
    <t>ИТОГО РАСХОДОВ</t>
  </si>
  <si>
    <t>Дотация</t>
  </si>
  <si>
    <t>Субвенции на осуществление первичного воинского учета на территориях, где отсутствуют военные комиссариаты</t>
  </si>
  <si>
    <t>ВСЕГО РАСХОДОВ</t>
  </si>
  <si>
    <t>007</t>
  </si>
  <si>
    <t>008</t>
  </si>
  <si>
    <t>04</t>
  </si>
  <si>
    <t>05</t>
  </si>
  <si>
    <t>07</t>
  </si>
  <si>
    <t>01</t>
  </si>
  <si>
    <t>009</t>
  </si>
  <si>
    <t>010</t>
  </si>
  <si>
    <t>011</t>
  </si>
  <si>
    <t>111</t>
  </si>
  <si>
    <t>МКДОУ «Детский сад №4 с Сергокала</t>
  </si>
  <si>
    <t>013</t>
  </si>
  <si>
    <t>МКДОУ «Детский сад с Кадыркент"</t>
  </si>
  <si>
    <t>014</t>
  </si>
  <si>
    <t>МКДОУ «Детский сад с Мюрего"</t>
  </si>
  <si>
    <t>016</t>
  </si>
  <si>
    <t>МКДОУ «Детский сад  "Теремок"с Н-Мугри"</t>
  </si>
  <si>
    <t>017</t>
  </si>
  <si>
    <t>МКДОУ «Детский сад с Ванашимахи"</t>
  </si>
  <si>
    <t>018</t>
  </si>
  <si>
    <t>МКДОУ «Детский сад с Дегва"</t>
  </si>
  <si>
    <t>019</t>
  </si>
  <si>
    <t>МКДОУ «Урахинский детский сад общеразвивающего вида"</t>
  </si>
  <si>
    <t>023</t>
  </si>
  <si>
    <t>024</t>
  </si>
  <si>
    <t>МКДОУ «Детский сад с Бурдеки"</t>
  </si>
  <si>
    <t>МКДОУ «Детский сад с Н-Махарги"</t>
  </si>
  <si>
    <t>025</t>
  </si>
  <si>
    <t>МКДОУ «Детский сад с Кичигамри"</t>
  </si>
  <si>
    <t>026</t>
  </si>
  <si>
    <t>МКДОУ «Детский сад с Миглакаси"</t>
  </si>
  <si>
    <t>027</t>
  </si>
  <si>
    <t>МКДОУ «Детский сад с Аялизимахи"</t>
  </si>
  <si>
    <t>028</t>
  </si>
  <si>
    <t>МКДОУ «Детский сад с Краснопартизанск"</t>
  </si>
  <si>
    <t>029</t>
  </si>
  <si>
    <t>МКДОУ «Детский сад с Маммаул"</t>
  </si>
  <si>
    <t>030</t>
  </si>
  <si>
    <t>МКДОУ «Детский сад Олимпийский"</t>
  </si>
  <si>
    <t>031</t>
  </si>
  <si>
    <t>03</t>
  </si>
  <si>
    <t>09</t>
  </si>
  <si>
    <t>004</t>
  </si>
  <si>
    <t>06</t>
  </si>
  <si>
    <t>Отдел по финансам и налоговым вопросам Администрации МР "Сергокалинский район"</t>
  </si>
  <si>
    <t>001</t>
  </si>
  <si>
    <t>02</t>
  </si>
  <si>
    <t xml:space="preserve">Наименование главного распорядителя </t>
  </si>
  <si>
    <t>033</t>
  </si>
  <si>
    <t>850</t>
  </si>
  <si>
    <t>244</t>
  </si>
  <si>
    <t>112</t>
  </si>
  <si>
    <t>034</t>
  </si>
  <si>
    <t>МКОУ "Лицей Мюрего"</t>
  </si>
  <si>
    <t>035</t>
  </si>
  <si>
    <t>МКОУ "Новомугринская СОШ"</t>
  </si>
  <si>
    <t>036</t>
  </si>
  <si>
    <t>МКОУ "Ванашимахинская СОШ им. С.Омарова"</t>
  </si>
  <si>
    <t>037</t>
  </si>
  <si>
    <t>МКОУ "Дегвинская СОШ"</t>
  </si>
  <si>
    <t>038</t>
  </si>
  <si>
    <t>МКОУ "Аймаумахинская СОШ"</t>
  </si>
  <si>
    <t>039</t>
  </si>
  <si>
    <t>МКОУ "Урахинская СОШ им. А. Тахо-Годи"</t>
  </si>
  <si>
    <t>040</t>
  </si>
  <si>
    <t>МКОУ "Н-Мулебкинская СОШ"</t>
  </si>
  <si>
    <t>041</t>
  </si>
  <si>
    <t>МКОУ "Цурмахинская начальная общеобразовательная школа"</t>
  </si>
  <si>
    <t>070</t>
  </si>
  <si>
    <t>МКОУ "Бурхимахинская СОШ"</t>
  </si>
  <si>
    <t>072</t>
  </si>
  <si>
    <t>МКОУ "Канасирагинская СОШ"</t>
  </si>
  <si>
    <t>073</t>
  </si>
  <si>
    <t>МКОУ "Мургукская СОШ"</t>
  </si>
  <si>
    <t>078</t>
  </si>
  <si>
    <t>МКОУ "Бурдекинская СОШ"</t>
  </si>
  <si>
    <t>079</t>
  </si>
  <si>
    <t>МКОУ "Н-Махаргинская средняя образовательная школа им. Сулейманова Х.Г."</t>
  </si>
  <si>
    <t>080</t>
  </si>
  <si>
    <t>МКОУ "Кичигамринская СОШ"</t>
  </si>
  <si>
    <t>083</t>
  </si>
  <si>
    <t>МКОУ "Балтамахинская СОШ"</t>
  </si>
  <si>
    <t>085</t>
  </si>
  <si>
    <t>МКОУ "Миглакасимахинская СОШ"</t>
  </si>
  <si>
    <t>086</t>
  </si>
  <si>
    <t>МКОУ "Маммаульская СОШ"</t>
  </si>
  <si>
    <t>087</t>
  </si>
  <si>
    <t>МКОУ "Аялизимахинская СОШ"</t>
  </si>
  <si>
    <t>088</t>
  </si>
  <si>
    <t>МКОУ "Кадиркентская СОШ"</t>
  </si>
  <si>
    <t>090</t>
  </si>
  <si>
    <t>МКОУ "Краснопартизанская СОШ"</t>
  </si>
  <si>
    <t>МКУДОД "Детско-юнощеская спортивная школа с Сергокала"</t>
  </si>
  <si>
    <t>093</t>
  </si>
  <si>
    <t>094</t>
  </si>
  <si>
    <t>097</t>
  </si>
  <si>
    <t>МКУДОД "ДЮСШ с Мюрего"</t>
  </si>
  <si>
    <t>098</t>
  </si>
  <si>
    <t>МКУДО  ДОД "ДШИ с Сергокала"</t>
  </si>
  <si>
    <t>101</t>
  </si>
  <si>
    <t>МКУ "Управление образования"</t>
  </si>
  <si>
    <t>08</t>
  </si>
  <si>
    <t>102</t>
  </si>
  <si>
    <t>МКУ "ЦБС"</t>
  </si>
  <si>
    <t>104</t>
  </si>
  <si>
    <t>МКУ "МЦБ"</t>
  </si>
  <si>
    <t>105</t>
  </si>
  <si>
    <t>000</t>
  </si>
  <si>
    <t>к  решению  Собрания депутатов</t>
  </si>
  <si>
    <t>МР «Сергокалинский район»</t>
  </si>
  <si>
    <t>Распределение</t>
  </si>
  <si>
    <t>(тыс. руб.)</t>
  </si>
  <si>
    <t>Наименование</t>
  </si>
  <si>
    <t>показателя</t>
  </si>
  <si>
    <t>Функционирование высшего должностного лица муниципального образования</t>
  </si>
  <si>
    <t>Обеспечение функционирования Главы муниципального образования.</t>
  </si>
  <si>
    <t>88 2</t>
  </si>
  <si>
    <t>Финансовое обеспечение выполнения функций муниципальных органов</t>
  </si>
  <si>
    <t>88 2 00 20000</t>
  </si>
  <si>
    <t xml:space="preserve">Обеспечение деятельности администрации </t>
  </si>
  <si>
    <t>88 3</t>
  </si>
  <si>
    <t>88 3 00 20000</t>
  </si>
  <si>
    <t>Расходы на выплаты персоналу в целях обеспечения выполнения функций муниципальными органами.</t>
  </si>
  <si>
    <t>Реализация функций органов государственной власти Республики Дагестан</t>
  </si>
  <si>
    <t>Субвенции на осуществление переданных государственных полномочий Республики Дагестан по образованию и осуществлению деятельности административных комиссий</t>
  </si>
  <si>
    <t>99 8 00 77710</t>
  </si>
  <si>
    <t>Обеспечение деятельности финансового органа и органа финансового надзора</t>
  </si>
  <si>
    <t>Председатель контрольно счетной палаты.</t>
  </si>
  <si>
    <t>93 7</t>
  </si>
  <si>
    <t>93 7 00 20000</t>
  </si>
  <si>
    <t>Обеспечение деятельности финансового органа</t>
  </si>
  <si>
    <t>Реализация функций органов местного самоуправления</t>
  </si>
  <si>
    <t xml:space="preserve">99 8 </t>
  </si>
  <si>
    <t>99 8 00 20000</t>
  </si>
  <si>
    <t>Иные выплаты персоналу муниципальных органов</t>
  </si>
  <si>
    <t>Закупка товаров, работ и услуг для обеспечения муниципальных нужд.</t>
  </si>
  <si>
    <t>99 8 00 77730</t>
  </si>
  <si>
    <t>07 4 01 20000</t>
  </si>
  <si>
    <t>Расходы на обеспечение деятельности (оказание услуг) учреждений в области сельского хозяйства</t>
  </si>
  <si>
    <t>16 4 01 15200</t>
  </si>
  <si>
    <t>Государственная программа Республики Дагестан «Развитие образования в Республике Дагестан на 2015-2020 годы»</t>
  </si>
  <si>
    <t>Подпрограмма «Развитие дошкольного образования детей»</t>
  </si>
  <si>
    <t>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</si>
  <si>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выполнения функций казенных учреждений дошкольного образования</t>
  </si>
  <si>
    <t>Подпрограмма «Развитие общего образования детей»</t>
  </si>
  <si>
    <t>Основное мероприятие «Развитие образования в общеобразовательных учреждениях»</t>
  </si>
  <si>
    <t>Обеспечение государственных гарантий реализации прав на получение общедоступного 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услуг), в соответствии с нормативами, определяемыми органами государственной власти субъектов Российской Федерации</t>
  </si>
  <si>
    <t>Закупка товаров, работ и услуг для обеспечения государственных (муниципальных) нужд</t>
  </si>
  <si>
    <t>19 3 06 06590</t>
  </si>
  <si>
    <t>Финансовое обеспечение выполнения функций  учреждений</t>
  </si>
  <si>
    <t>Расходы на выплаты персоналу в целях обеспечения выполнения функций  казенными учреждениями.</t>
  </si>
  <si>
    <t>Мероприятия в сфере молодежной политики</t>
  </si>
  <si>
    <t>Отдел образования</t>
  </si>
  <si>
    <t>19 2 11 10590</t>
  </si>
  <si>
    <t>Финансовое обеспечение выполнения функций учреждений</t>
  </si>
  <si>
    <t>20 2 01 00590</t>
  </si>
  <si>
    <t>Библиотеки</t>
  </si>
  <si>
    <t>20 2 05 00590</t>
  </si>
  <si>
    <t>Другие вопросы в области культуры и кинематографии</t>
  </si>
  <si>
    <t>Прочие учреждения культуры</t>
  </si>
  <si>
    <t>20 3 01 20000</t>
  </si>
  <si>
    <t>МЦБ</t>
  </si>
  <si>
    <t>Ежемесячная доплата к пенсиям лицам, замещавшим муниципальные должности.</t>
  </si>
  <si>
    <t>Компенсация части родительской платы за содержание ребенка в государственных, муниципальных учреждениях и иных образовательных организациях в Республике Дагестан, реализующих основную общеобразовательную программу дошкольного образования</t>
  </si>
  <si>
    <t>Предоставление субсидий бюджетным, учреждениям/</t>
  </si>
  <si>
    <t>Обслуживание государственного внутреннего и муниципального долга</t>
  </si>
  <si>
    <t>10</t>
  </si>
  <si>
    <t>МКДЦ</t>
  </si>
  <si>
    <t>Cумма</t>
  </si>
  <si>
    <t>Единовременные денежные пособия гражданам взявшим под опеку детей из организаций для детей сирот</t>
  </si>
  <si>
    <t>к решению Собрания депутатов</t>
  </si>
  <si>
    <t>Бюджет</t>
  </si>
  <si>
    <t>(тыс. рублей)</t>
  </si>
  <si>
    <t>КОД  БЮДЖЕТНОЙ КЛАССИФИКАЦИИ РОССИЙСКОЙ ФЕДЕРАЦИИ</t>
  </si>
  <si>
    <t>НАИМЕНОВАНИЕ   ДОХОДОВ</t>
  </si>
  <si>
    <t>СУММА</t>
  </si>
  <si>
    <t>Доходы</t>
  </si>
  <si>
    <t>1 01 02000 01 0000 110</t>
  </si>
  <si>
    <t>Налог на доходы физических лиц</t>
  </si>
  <si>
    <t>1 05 02000 02 0000 110</t>
  </si>
  <si>
    <t>1 05 03000 01 0000 110</t>
  </si>
  <si>
    <t>Единый сельскохозяйственный налог</t>
  </si>
  <si>
    <t>1 05 01000 00 0000 110</t>
  </si>
  <si>
    <t>УСН</t>
  </si>
  <si>
    <t>1 08 00000 00 0000 000</t>
  </si>
  <si>
    <t>Государственная пошлина</t>
  </si>
  <si>
    <t>1 17 00000 00 0000 000</t>
  </si>
  <si>
    <t>Неналоговые доходы и прочие</t>
  </si>
  <si>
    <t>1 03 02000 01 0000 110</t>
  </si>
  <si>
    <t>Акцизы</t>
  </si>
  <si>
    <t>ИТОГО Собственных доходов</t>
  </si>
  <si>
    <t>Субвенция</t>
  </si>
  <si>
    <t>ВСЕГО финансовая помощь</t>
  </si>
  <si>
    <t>ВСЕГО ДОХОДОВ</t>
  </si>
  <si>
    <t>№ п/п</t>
  </si>
  <si>
    <t>Наименование поселений</t>
  </si>
  <si>
    <t>Адм. МО с Сергокала</t>
  </si>
  <si>
    <t>Адм. МО с Мюрего</t>
  </si>
  <si>
    <t>Адм. МО с Н- Мугри</t>
  </si>
  <si>
    <t>Адм. МО с Ванашимахи</t>
  </si>
  <si>
    <t>Адм МО с Дегва</t>
  </si>
  <si>
    <t>Адм. МО с Аймаумахи</t>
  </si>
  <si>
    <t>Адм. МО с Урахи</t>
  </si>
  <si>
    <t>Адм. МО с Н-Мулебки</t>
  </si>
  <si>
    <t>Адм. МО с Канасираги</t>
  </si>
  <si>
    <t>Адм. МО с Мургук</t>
  </si>
  <si>
    <t>Адм. МО с Бурдеки</t>
  </si>
  <si>
    <t>Адм. МО с Кичигамри</t>
  </si>
  <si>
    <t>Адм. МО с Миглакаси</t>
  </si>
  <si>
    <t>Адм. МО с Маммаул</t>
  </si>
  <si>
    <t>Адм. МО с Аялизимахи</t>
  </si>
  <si>
    <t>ВСЕГО</t>
  </si>
  <si>
    <t>Субсидии бюджетам муниципальных районов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</si>
  <si>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Прочие субсидии бюджетам муниципальных районов</t>
  </si>
  <si>
    <t>Дорожное хозяйство</t>
  </si>
  <si>
    <t>Межбюджетные трансферты</t>
  </si>
  <si>
    <t>НАЦИОНАЛЬНАЯ ОБОРОНА</t>
  </si>
  <si>
    <t>Мобилизационная и вневойсковая подготовка</t>
  </si>
  <si>
    <t>Благоустройство</t>
  </si>
  <si>
    <t>Иные выплаты персоналу</t>
  </si>
  <si>
    <t>СУДЕБНАЯ СИСТЕМА</t>
  </si>
  <si>
    <t>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</si>
  <si>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99 8 00 51200</t>
  </si>
  <si>
    <t>14</t>
  </si>
  <si>
    <t>1910106590</t>
  </si>
  <si>
    <t>11</t>
  </si>
  <si>
    <t>Администрация МР "Сергокалинский район"</t>
  </si>
  <si>
    <t>Основное мероприятие "Противодействия коррупции в МР "Сергокалинский район"</t>
  </si>
  <si>
    <t>Финансовое обеспечение выполнения функций государственных органов и учреждений</t>
  </si>
  <si>
    <t>13</t>
  </si>
  <si>
    <t>42 0 01 99900</t>
  </si>
  <si>
    <t>42 0 01</t>
  </si>
  <si>
    <t>Дотации бюджетам муниципальных районов на выравнивание бюджетной обеспеченности</t>
  </si>
  <si>
    <t>Иные межбюджетные трансферты</t>
  </si>
  <si>
    <t>Закупка товаров, работ, услуг в целях капитального ремонта государственного (муниципального) имущества</t>
  </si>
  <si>
    <t>МКОУ "СОШ №1"</t>
  </si>
  <si>
    <t>МКОУ "СОШ №2"</t>
  </si>
  <si>
    <t>2 02 25555 05 0000 150</t>
  </si>
  <si>
    <t>2 02 25519 05 0000 150</t>
  </si>
  <si>
    <t>2 02 15001 05 0000 150</t>
  </si>
  <si>
    <t>2 02 20041 05 0000 150</t>
  </si>
  <si>
    <t>2 02 29999 05 0000 150</t>
  </si>
  <si>
    <t>2 02 40014 05 0000 150</t>
  </si>
  <si>
    <t>2 02 30000 00 0000 150</t>
  </si>
  <si>
    <t>На прочие мероприятия администрации</t>
  </si>
  <si>
    <t>Другие вопросы в области национальной экономики</t>
  </si>
  <si>
    <t>12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</si>
  <si>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</si>
  <si>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Формирование современной городской среды</t>
  </si>
  <si>
    <t>Государственная программа МР "Сергокалинский район" о противодействии коррупции в МР "Сергокалинский район" на 2020 год</t>
  </si>
  <si>
    <t>МКДОУ «Детский сад c.Мургук"</t>
  </si>
  <si>
    <t>Расходы на выплаты персоналу в целях обеспечения выполнения функций МО</t>
  </si>
  <si>
    <t>Взносы по обязательному социальному страхованию на выплаты по оплате труда работников и иные выплаты</t>
  </si>
  <si>
    <t>Взносы по обязательному социальному страхованию на выплаты по оплате труда</t>
  </si>
  <si>
    <t>9 98 00 40002</t>
  </si>
  <si>
    <r>
      <t xml:space="preserve">                                        </t>
    </r>
    <r>
      <rPr>
        <b/>
        <i/>
        <sz val="12"/>
        <color theme="1"/>
        <rFont val="Times New Roman"/>
        <family val="1"/>
        <charset val="204"/>
      </rPr>
      <t>Приложение №1</t>
    </r>
  </si>
  <si>
    <t>119</t>
  </si>
  <si>
    <t xml:space="preserve">25 2 02 00190 </t>
  </si>
  <si>
    <t>МБУ "ЦБ"</t>
  </si>
  <si>
    <t>109</t>
  </si>
  <si>
    <t>Субсидии бюджетам муниципальных районов на реализацию программ формирования современной городской среды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</si>
  <si>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</si>
  <si>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2 02 25304 05 0000 150</t>
  </si>
  <si>
    <t>Бесплатное двухразовое питание обучающихся с ОВЗ, в том числе детей инвалидов</t>
  </si>
  <si>
    <t>321</t>
  </si>
  <si>
    <t>Патент</t>
  </si>
  <si>
    <t>247</t>
  </si>
  <si>
    <t xml:space="preserve">МЕЖБЮДЖЕТНЫЕ ТРАНСФЕРТЫ </t>
  </si>
  <si>
    <t>Дотации на выравнивание бюджетной обеспеченности</t>
  </si>
  <si>
    <t>Закупка энергетических ресурсов</t>
  </si>
  <si>
    <t xml:space="preserve">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</si>
  <si>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</si>
  <si>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Субсидии бюджетам муниципальных районов на реализацию мероприятий по модернизации школьных систем образования</t>
  </si>
  <si>
    <t>2 02 25750 05 0000 150</t>
  </si>
  <si>
    <t>Субсидии бюджетам муниципальных районов на поддержку отрасли культуры</t>
  </si>
  <si>
    <t>Cубсидии на ремонт и содержание автомобильных дорог</t>
  </si>
  <si>
    <t>На обеспечение деятельности советников директора по воспитанию и взаимодействию с ДОО</t>
  </si>
  <si>
    <t>Единовременные  пособие гражданам, усыновившим взявшим под опеку в приемную семью ребенка из числа детей сирот</t>
  </si>
  <si>
    <t>Модернизация библиотек в части комплектования книжного фонда</t>
  </si>
  <si>
    <t>Капитальные вложения в объекты муниципальной собственности в рамках государственной инветиционной программы (Дом Культура в с.Сергокала)</t>
  </si>
  <si>
    <t>Бюджетные инвестиции в объекты капитального строительства муниципальной собственности</t>
  </si>
  <si>
    <t>20 2 09 R4670</t>
  </si>
  <si>
    <t>На обеспечение и укрепление материально-технической базы Дома культуры</t>
  </si>
  <si>
    <t>Модернизация школьных систем образования</t>
  </si>
  <si>
    <t>19202R7500</t>
  </si>
  <si>
    <t>Спорт высших достижений</t>
  </si>
  <si>
    <t>Средства передаваемые из бюджетов СП в бюджет муниципального района на выполнение переданных полномочий по культуре</t>
  </si>
  <si>
    <t>19202И2590</t>
  </si>
  <si>
    <t>Дополнительное образование при школах</t>
  </si>
  <si>
    <t>Дополнительное образование при дошкольных учреждениях</t>
  </si>
  <si>
    <t>Дополнительное образование детей</t>
  </si>
  <si>
    <t>22</t>
  </si>
  <si>
    <t>4</t>
  </si>
  <si>
    <t xml:space="preserve">Субсидии на выполнение муниципального задания </t>
  </si>
  <si>
    <t>14 4 01 20000</t>
  </si>
  <si>
    <t>15 4 03 20762</t>
  </si>
  <si>
    <t>15 4 05 20760</t>
  </si>
  <si>
    <t>46 1 F2 55550</t>
  </si>
  <si>
    <t>26 4 01 51180</t>
  </si>
  <si>
    <t>19 4</t>
  </si>
  <si>
    <t>19 4 01 2201Г</t>
  </si>
  <si>
    <t>19 4 01 00591</t>
  </si>
  <si>
    <t>19 4 02</t>
  </si>
  <si>
    <t>19 4 02 2202Г</t>
  </si>
  <si>
    <t>19 4 02 00592</t>
  </si>
  <si>
    <t>19 4 02 8185И</t>
  </si>
  <si>
    <t>19 4 02 R3030</t>
  </si>
  <si>
    <t>19 4 02 R3040</t>
  </si>
  <si>
    <t>19 2 01 R7500</t>
  </si>
  <si>
    <t>19 4 03 00593</t>
  </si>
  <si>
    <t>19 4 03 00П93</t>
  </si>
  <si>
    <t>33 4 03</t>
  </si>
  <si>
    <t>Молодежная политика</t>
  </si>
  <si>
    <t>Муниципальная программа "Реализация молодежной политики"</t>
  </si>
  <si>
    <t>Комплекс процессных мероприятий в реализации муниципальной программы "Реализация молодежной политики"</t>
  </si>
  <si>
    <t>33 4 03 00590</t>
  </si>
  <si>
    <t>19 4 07</t>
  </si>
  <si>
    <t>19 4 07 2209Л</t>
  </si>
  <si>
    <t>Организация проведения детской оздоровительной кампании</t>
  </si>
  <si>
    <t>Комплекс процессных мероприятий "Организация отдыха и оздоровления детей, подростков и молодежи"</t>
  </si>
  <si>
    <t>Другие вопросы в области социальной политики</t>
  </si>
  <si>
    <t>22 4 02</t>
  </si>
  <si>
    <t>22 4 02 77740</t>
  </si>
  <si>
    <t>Комплекс процессных мероприятий «Совершенствование социальной поддержки семьи и детей»</t>
  </si>
  <si>
    <t>Осуществление государственных полномочий Республики Дагестан по организации и осуществлению деятельности по опеке и попечительству</t>
  </si>
  <si>
    <t>20 2 05 4812R</t>
  </si>
  <si>
    <t>22 4 01 28960</t>
  </si>
  <si>
    <t>22 4 02 81520</t>
  </si>
  <si>
    <t xml:space="preserve">22 4 02 81520 </t>
  </si>
  <si>
    <t>22 4 02 81530</t>
  </si>
  <si>
    <t>16 2 03</t>
  </si>
  <si>
    <t>16 2 03 R0820</t>
  </si>
  <si>
    <t>Региональный проект «Поэтапная ликвидация накопившейся задолженности по обеспечению жилыми помещениями детей-сирот и детей, оставшихся без попечения родителей, на территории РД на период до 2030 года»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</si>
  <si>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республиканского бюджета РД</t>
  </si>
  <si>
    <t>19 4 09 77720</t>
  </si>
  <si>
    <t>20 2 04 R5194</t>
  </si>
  <si>
    <t>22 4 02 71540</t>
  </si>
  <si>
    <t>24 4 02 00590</t>
  </si>
  <si>
    <t>24 4 01 20000</t>
  </si>
  <si>
    <t>25 4 02 00590</t>
  </si>
  <si>
    <t>26 4 03</t>
  </si>
  <si>
    <t>26 4 03 27880</t>
  </si>
  <si>
    <t xml:space="preserve">Комплекс процессных мероприятий "Управление муниципальным долгом </t>
  </si>
  <si>
    <t xml:space="preserve">Обеспечение своевременных расчетов по обслуживанию муниципального долга </t>
  </si>
  <si>
    <t>26 4 02 60020</t>
  </si>
  <si>
    <t>Осуществление переданных государственных полномочий Республики Дагестан по образованию и осуществлению деятельности комиссий по делам несовершеннолетних и защите их прав</t>
  </si>
  <si>
    <t>Осуществление первичного воинского учета на территориях, где отсутствуют военные комиссариаты</t>
  </si>
  <si>
    <t>Финансовое обеспечение выполнения мероприятий на поддержку дорожной деятельности муниципальных образований за счет средств республиканского бюджета</t>
  </si>
  <si>
    <t>15 4 05</t>
  </si>
  <si>
    <t>Комплекс процессных мероприятий "Субсидии на поддержку дорожной деятельности муниципальных образований за счет средств республиканского бюджета"</t>
  </si>
  <si>
    <t>Финансовое обеспечение выполнения мероприятий по капитальному ремонту, ремонту и содержанию автомобильных дорог общего пользования регионального, межмуниципального и местного значения и искусственных сооружений на них</t>
  </si>
  <si>
    <t>461F255550</t>
  </si>
  <si>
    <t>1940300П93</t>
  </si>
  <si>
    <t>16203R0820</t>
  </si>
  <si>
    <t>1940100591</t>
  </si>
  <si>
    <t>194012201Г</t>
  </si>
  <si>
    <t>1940300593</t>
  </si>
  <si>
    <t>2240271540</t>
  </si>
  <si>
    <t>194028185И</t>
  </si>
  <si>
    <t>194022202Г</t>
  </si>
  <si>
    <t>20204R5194</t>
  </si>
  <si>
    <t>19402R3030</t>
  </si>
  <si>
    <t>19402R3040</t>
  </si>
  <si>
    <t>19201R7500</t>
  </si>
  <si>
    <t>194072209Л</t>
  </si>
  <si>
    <t>Государственная программа Республики Дагестан "Развитие образования в Республике Дагестан"</t>
  </si>
  <si>
    <t>МО «Сергокалинский район» по доходам на 2025 год</t>
  </si>
  <si>
    <t>расходов местного бюджета по ведомственной  классификации расходов районного бюджета Сергокалинского района на 2025 год</t>
  </si>
  <si>
    <t>расходов местного бюджета по разделам, подразделам, целевым статьям расходов, видам расходов функциональной классификации расходов Российской Федерации на 2025 год</t>
  </si>
  <si>
    <t>88</t>
  </si>
  <si>
    <t>Субвенции на осуществление переданных государственных полномочий Республики Дагестан по образованию и осуществлению деятельности комиссий по делам несовершеннолетних</t>
  </si>
  <si>
    <t>194022207А</t>
  </si>
  <si>
    <t>Иные выплаты учреждений привлекаемым лицам</t>
  </si>
  <si>
    <t>14 4 02 64600</t>
  </si>
  <si>
    <t>На отлов и содержание бездомных животных</t>
  </si>
  <si>
    <t xml:space="preserve">Ежемесячное вознаграждение советникам директоров </t>
  </si>
  <si>
    <t>19 4 02 8185С</t>
  </si>
  <si>
    <t>Организация бесплатного одноразового горячего питания в дни учебных занятий детей участвующих в СВО</t>
  </si>
  <si>
    <t>Выплата денежной компенсации на обеспечение бесплатным двухразовым питание обучающихся с ОВЗ, в том числе детей инвалидов осваивающих основные общеобразовательные программы на дому.</t>
  </si>
  <si>
    <t>Пособия, компенсации и иные социальные выплаты гражданам, кроме публичных нормативных обязательств</t>
  </si>
  <si>
    <t>Организация бесплатного одноразового горячего питания  обучающихся с ограниченными возможностями здоровья, осваивающих основные общеобразовательные программы</t>
  </si>
  <si>
    <t>19 4 02 8185П</t>
  </si>
  <si>
    <t>Денежная компенсация педагогическим работникам,  привлекаемым к проведению государственной итоговой аттестации в 2025 году</t>
  </si>
  <si>
    <t>19 4 02 2207А</t>
  </si>
  <si>
    <t>Социальное обеспечение населения</t>
  </si>
  <si>
    <t>22 2 08 30970</t>
  </si>
  <si>
    <t>Социальные выплаты</t>
  </si>
  <si>
    <t>Социальная помощь при заключении контракта с МО РФ</t>
  </si>
  <si>
    <t>Развитие ГГС</t>
  </si>
  <si>
    <t>01 4 01 79130</t>
  </si>
  <si>
    <t>Исполнение судебных актов Российской Федерации и мировых соглашений по возмещению причиненного вреда</t>
  </si>
  <si>
    <t>8507</t>
  </si>
  <si>
    <t>2569</t>
  </si>
  <si>
    <t>363</t>
  </si>
  <si>
    <t>5288</t>
  </si>
  <si>
    <t>1596</t>
  </si>
  <si>
    <t>242</t>
  </si>
  <si>
    <t>2665</t>
  </si>
  <si>
    <t>804,8</t>
  </si>
  <si>
    <t>2059</t>
  </si>
  <si>
    <t>621,8</t>
  </si>
  <si>
    <t>329</t>
  </si>
  <si>
    <t>170</t>
  </si>
  <si>
    <t>194028185С</t>
  </si>
  <si>
    <t>194028185П</t>
  </si>
  <si>
    <t>26</t>
  </si>
  <si>
    <r>
      <t xml:space="preserve">                                        </t>
    </r>
    <r>
      <rPr>
        <b/>
        <i/>
        <sz val="12"/>
        <color theme="1"/>
        <rFont val="Times New Roman"/>
        <family val="1"/>
        <charset val="204"/>
      </rPr>
      <t>Приложение №2</t>
    </r>
  </si>
  <si>
    <r>
      <t xml:space="preserve">                                        </t>
    </r>
    <r>
      <rPr>
        <b/>
        <i/>
        <sz val="12"/>
        <color theme="1"/>
        <rFont val="Times New Roman"/>
        <family val="1"/>
        <charset val="204"/>
      </rPr>
      <t>Приложение №3</t>
    </r>
  </si>
  <si>
    <t>Приложение №4</t>
  </si>
  <si>
    <t>19 1 Ю6 51790</t>
  </si>
  <si>
    <t>19 1 Ю6 50500</t>
  </si>
  <si>
    <t>621,7</t>
  </si>
  <si>
    <t>311,7</t>
  </si>
  <si>
    <t>243</t>
  </si>
  <si>
    <t>191Ю651790</t>
  </si>
  <si>
    <t>Всего</t>
  </si>
  <si>
    <t xml:space="preserve">Распределение межбюджетных трансфертов, передаваемые бюджетам поселений на осуществление переданных полномочий, и на решение вопросов местного значения в соответствии с заключенными соглашениями на 2025 г </t>
  </si>
  <si>
    <t>на проведение выборов</t>
  </si>
  <si>
    <t>на выполнение переданных полномочий</t>
  </si>
  <si>
    <t>на водоснабж и водоотведение</t>
  </si>
  <si>
    <t>в том числе</t>
  </si>
  <si>
    <t xml:space="preserve"> на приобретение контейнеров</t>
  </si>
  <si>
    <t>на решение вопросов местного значения</t>
  </si>
  <si>
    <t>прочие расходы</t>
  </si>
  <si>
    <t>Обеспечение проведения выборов и референдумов</t>
  </si>
  <si>
    <t>Специальные расходы</t>
  </si>
  <si>
    <t>Закупка товаров, работ и услуг в целях капитального ремонта государственного (муниципального) имущества</t>
  </si>
  <si>
    <t>2212,4</t>
  </si>
  <si>
    <t>1007,8</t>
  </si>
  <si>
    <t xml:space="preserve">№171 от 22.05.2025 года </t>
  </si>
  <si>
    <t xml:space="preserve">№171  от 22.05.2025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</si>
</sst>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0.0000"/>
    <numFmt numFmtId="166" formatCode="0.000"/>
    <numFmt numFmtId="167" formatCode="#,##0.000"/>
    <numFmt numFmtId="168" formatCode="0.00000"/>
    <numFmt numFmtId="169" formatCode="#,##0.00000"/>
    <numFmt numFmtId="170" formatCode="#,##0.0"/>
  </numFmts>
  <fonts count="4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Cambria"/>
      <family val="1"/>
      <charset val="204"/>
      <scheme val="major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Cambria"/>
      <family val="1"/>
      <charset val="204"/>
      <scheme val="maj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rgb="FF000000"/>
      <name val="Arial Cyr"/>
    </font>
    <font>
      <b/>
      <sz val="9"/>
      <color rgb="FF3F3F3F"/>
      <name val="Calibri"/>
      <family val="2"/>
      <charset val="204"/>
      <scheme val="minor"/>
    </font>
    <font>
      <i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2"/>
      <color rgb="FF0A0A0A"/>
      <name val="Times New Roman"/>
      <family val="1"/>
      <charset val="204"/>
    </font>
    <font>
      <sz val="11"/>
      <color rgb="FF2A3143"/>
      <name val="Formula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3F3F3F"/>
      <name val="Times New Roman"/>
      <family val="1"/>
      <charset val="204"/>
    </font>
    <font>
      <sz val="12"/>
      <color rgb="FF3F3F3F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2F2F2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3F3F3F"/>
      </left>
      <right style="medium">
        <color rgb="FF3F3F3F"/>
      </right>
      <top style="medium">
        <color rgb="FF3F3F3F"/>
      </top>
      <bottom style="medium">
        <color rgb="FF3F3F3F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5" fillId="0" borderId="9">
      <alignment horizontal="left" wrapText="1" indent="2"/>
    </xf>
    <xf numFmtId="0" fontId="26" fillId="5" borderId="10" applyNumberFormat="0" applyAlignment="0" applyProtection="0"/>
  </cellStyleXfs>
  <cellXfs count="317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164" fontId="9" fillId="2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2" fontId="2" fillId="0" borderId="4" xfId="0" applyNumberFormat="1" applyFont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166" fontId="3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top" wrapText="1"/>
    </xf>
    <xf numFmtId="49" fontId="13" fillId="2" borderId="4" xfId="0" applyNumberFormat="1" applyFont="1" applyFill="1" applyBorder="1" applyAlignment="1">
      <alignment horizontal="center" vertical="center" wrapText="1"/>
    </xf>
    <xf numFmtId="0" fontId="17" fillId="0" borderId="6" xfId="0" applyFont="1" applyBorder="1" applyAlignment="1">
      <alignment wrapText="1"/>
    </xf>
    <xf numFmtId="0" fontId="2" fillId="3" borderId="3" xfId="0" applyFont="1" applyFill="1" applyBorder="1" applyAlignment="1">
      <alignment horizontal="center" vertical="center" wrapText="1"/>
    </xf>
    <xf numFmtId="167" fontId="2" fillId="0" borderId="6" xfId="0" applyNumberFormat="1" applyFont="1" applyBorder="1" applyAlignment="1">
      <alignment horizontal="center" vertical="center" wrapText="1"/>
    </xf>
    <xf numFmtId="49" fontId="27" fillId="0" borderId="4" xfId="0" applyNumberFormat="1" applyFont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49" fontId="3" fillId="6" borderId="4" xfId="0" applyNumberFormat="1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49" fontId="9" fillId="6" borderId="4" xfId="0" applyNumberFormat="1" applyFont="1" applyFill="1" applyBorder="1" applyAlignment="1">
      <alignment horizontal="center" vertical="center" wrapText="1"/>
    </xf>
    <xf numFmtId="49" fontId="10" fillId="6" borderId="4" xfId="0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164" fontId="12" fillId="2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49" fontId="3" fillId="7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vertical="center" wrapText="1"/>
    </xf>
    <xf numFmtId="166" fontId="3" fillId="7" borderId="4" xfId="0" applyNumberFormat="1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49" fontId="1" fillId="7" borderId="4" xfId="0" applyNumberFormat="1" applyFont="1" applyFill="1" applyBorder="1" applyAlignment="1">
      <alignment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49" fontId="3" fillId="7" borderId="2" xfId="0" applyNumberFormat="1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28" fillId="0" borderId="3" xfId="0" applyFont="1" applyBorder="1" applyAlignment="1">
      <alignment vertical="center" wrapText="1"/>
    </xf>
    <xf numFmtId="0" fontId="29" fillId="0" borderId="3" xfId="0" applyFont="1" applyBorder="1" applyAlignment="1">
      <alignment vertical="center" wrapText="1"/>
    </xf>
    <xf numFmtId="0" fontId="16" fillId="7" borderId="6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 vertical="center" wrapText="1"/>
    </xf>
    <xf numFmtId="49" fontId="2" fillId="7" borderId="4" xfId="0" applyNumberFormat="1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49" fontId="4" fillId="7" borderId="4" xfId="0" applyNumberFormat="1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49" fontId="3" fillId="8" borderId="4" xfId="0" applyNumberFormat="1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49" fontId="13" fillId="7" borderId="4" xfId="0" applyNumberFormat="1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165" fontId="3" fillId="7" borderId="4" xfId="0" applyNumberFormat="1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vertical="center" wrapText="1"/>
    </xf>
    <xf numFmtId="164" fontId="3" fillId="7" borderId="4" xfId="0" applyNumberFormat="1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49" fontId="8" fillId="7" borderId="4" xfId="0" applyNumberFormat="1" applyFont="1" applyFill="1" applyBorder="1" applyAlignment="1">
      <alignment horizontal="center" vertical="center" wrapText="1"/>
    </xf>
    <xf numFmtId="164" fontId="8" fillId="7" borderId="4" xfId="0" applyNumberFormat="1" applyFont="1" applyFill="1" applyBorder="1" applyAlignment="1">
      <alignment horizontal="center" vertical="center" wrapText="1"/>
    </xf>
    <xf numFmtId="166" fontId="8" fillId="7" borderId="4" xfId="0" applyNumberFormat="1" applyFont="1" applyFill="1" applyBorder="1" applyAlignment="1">
      <alignment horizontal="center" vertical="center" wrapText="1"/>
    </xf>
    <xf numFmtId="166" fontId="3" fillId="2" borderId="4" xfId="0" applyNumberFormat="1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2" fontId="9" fillId="2" borderId="4" xfId="0" applyNumberFormat="1" applyFont="1" applyFill="1" applyBorder="1" applyAlignment="1">
      <alignment horizontal="center" vertical="center" wrapText="1"/>
    </xf>
    <xf numFmtId="49" fontId="12" fillId="7" borderId="4" xfId="0" applyNumberFormat="1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49" fontId="10" fillId="7" borderId="4" xfId="0" applyNumberFormat="1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2" fontId="8" fillId="7" borderId="4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31" fillId="7" borderId="3" xfId="0" applyFont="1" applyFill="1" applyBorder="1" applyAlignment="1">
      <alignment horizontal="center" vertical="center" wrapText="1"/>
    </xf>
    <xf numFmtId="49" fontId="14" fillId="7" borderId="4" xfId="0" applyNumberFormat="1" applyFont="1" applyFill="1" applyBorder="1" applyAlignment="1">
      <alignment horizontal="center" vertical="center" wrapText="1"/>
    </xf>
    <xf numFmtId="49" fontId="1" fillId="7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166" fontId="4" fillId="7" borderId="4" xfId="0" applyNumberFormat="1" applyFont="1" applyFill="1" applyBorder="1" applyAlignment="1">
      <alignment horizontal="center" vertical="center" wrapText="1"/>
    </xf>
    <xf numFmtId="0" fontId="30" fillId="7" borderId="3" xfId="0" applyFont="1" applyFill="1" applyBorder="1" applyAlignment="1">
      <alignment horizontal="center" vertical="center" wrapText="1"/>
    </xf>
    <xf numFmtId="49" fontId="6" fillId="7" borderId="4" xfId="0" applyNumberFormat="1" applyFont="1" applyFill="1" applyBorder="1" applyAlignment="1">
      <alignment horizontal="center" vertical="center" wrapText="1"/>
    </xf>
    <xf numFmtId="0" fontId="24" fillId="7" borderId="3" xfId="0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left" vertical="center" wrapText="1"/>
    </xf>
    <xf numFmtId="0" fontId="5" fillId="7" borderId="3" xfId="0" applyFont="1" applyFill="1" applyBorder="1" applyAlignment="1">
      <alignment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30" fillId="7" borderId="4" xfId="0" applyFont="1" applyFill="1" applyBorder="1" applyAlignment="1">
      <alignment horizontal="center" vertical="center" wrapText="1"/>
    </xf>
    <xf numFmtId="49" fontId="5" fillId="7" borderId="4" xfId="0" applyNumberFormat="1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49" fontId="6" fillId="8" borderId="4" xfId="0" applyNumberFormat="1" applyFont="1" applyFill="1" applyBorder="1" applyAlignment="1">
      <alignment horizontal="center" vertical="center" wrapText="1"/>
    </xf>
    <xf numFmtId="0" fontId="30" fillId="8" borderId="4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2" fontId="3" fillId="7" borderId="4" xfId="0" applyNumberFormat="1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49" fontId="1" fillId="9" borderId="4" xfId="0" applyNumberFormat="1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 wrapText="1"/>
    </xf>
    <xf numFmtId="168" fontId="4" fillId="9" borderId="4" xfId="0" applyNumberFormat="1" applyFont="1" applyFill="1" applyBorder="1" applyAlignment="1">
      <alignment horizontal="center" vertical="center" wrapText="1"/>
    </xf>
    <xf numFmtId="2" fontId="2" fillId="7" borderId="4" xfId="0" applyNumberFormat="1" applyFont="1" applyFill="1" applyBorder="1" applyAlignment="1">
      <alignment horizontal="center" vertical="center" wrapText="1"/>
    </xf>
    <xf numFmtId="2" fontId="13" fillId="0" borderId="4" xfId="0" applyNumberFormat="1" applyFont="1" applyBorder="1" applyAlignment="1">
      <alignment horizontal="center" vertical="center" wrapText="1"/>
    </xf>
    <xf numFmtId="2" fontId="13" fillId="7" borderId="4" xfId="0" applyNumberFormat="1" applyFont="1" applyFill="1" applyBorder="1" applyAlignment="1">
      <alignment horizontal="center" vertical="center" wrapText="1"/>
    </xf>
    <xf numFmtId="168" fontId="0" fillId="0" borderId="0" xfId="0" applyNumberFormat="1"/>
    <xf numFmtId="164" fontId="2" fillId="0" borderId="4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" fontId="12" fillId="2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14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6" fontId="9" fillId="2" borderId="4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2" fillId="0" borderId="0" xfId="0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49" fontId="9" fillId="7" borderId="4" xfId="0" applyNumberFormat="1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9" fontId="3" fillId="3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wrapText="1"/>
    </xf>
    <xf numFmtId="168" fontId="3" fillId="7" borderId="4" xfId="0" applyNumberFormat="1" applyFont="1" applyFill="1" applyBorder="1" applyAlignment="1">
      <alignment horizontal="center" vertical="center" wrapText="1"/>
    </xf>
    <xf numFmtId="170" fontId="3" fillId="0" borderId="4" xfId="0" applyNumberFormat="1" applyFont="1" applyBorder="1" applyAlignment="1">
      <alignment horizontal="center" vertical="center" wrapText="1"/>
    </xf>
    <xf numFmtId="0" fontId="0" fillId="7" borderId="6" xfId="0" applyFill="1" applyBorder="1"/>
    <xf numFmtId="49" fontId="10" fillId="7" borderId="6" xfId="0" applyNumberFormat="1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vertical="center" wrapText="1"/>
    </xf>
    <xf numFmtId="0" fontId="3" fillId="7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168" fontId="8" fillId="7" borderId="4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168" fontId="4" fillId="7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8" fontId="10" fillId="6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7" borderId="6" xfId="0" applyFont="1" applyFill="1" applyBorder="1" applyAlignment="1">
      <alignment wrapText="1"/>
    </xf>
    <xf numFmtId="0" fontId="5" fillId="7" borderId="6" xfId="0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6" fillId="7" borderId="6" xfId="0" applyFont="1" applyFill="1" applyBorder="1" applyAlignment="1">
      <alignment wrapText="1"/>
    </xf>
    <xf numFmtId="2" fontId="2" fillId="0" borderId="6" xfId="0" applyNumberFormat="1" applyFont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wrapText="1"/>
    </xf>
    <xf numFmtId="0" fontId="5" fillId="0" borderId="13" xfId="0" applyFont="1" applyBorder="1" applyAlignment="1">
      <alignment vertical="center" wrapText="1"/>
    </xf>
    <xf numFmtId="0" fontId="6" fillId="7" borderId="13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33" fillId="0" borderId="6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 indent="3"/>
    </xf>
    <xf numFmtId="166" fontId="2" fillId="2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6" fillId="7" borderId="6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 vertical="center" wrapText="1"/>
    </xf>
    <xf numFmtId="168" fontId="2" fillId="0" borderId="6" xfId="0" applyNumberFormat="1" applyFont="1" applyBorder="1" applyAlignment="1">
      <alignment horizontal="center" vertical="center" wrapText="1"/>
    </xf>
    <xf numFmtId="166" fontId="2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center" wrapText="1"/>
    </xf>
    <xf numFmtId="0" fontId="35" fillId="0" borderId="0" xfId="0" applyFont="1"/>
    <xf numFmtId="0" fontId="36" fillId="0" borderId="0" xfId="0" applyFont="1"/>
    <xf numFmtId="0" fontId="2" fillId="0" borderId="0" xfId="0" applyFont="1"/>
    <xf numFmtId="0" fontId="23" fillId="0" borderId="6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8" fillId="0" borderId="6" xfId="0" applyFont="1" applyBorder="1" applyAlignment="1">
      <alignment horizontal="center" wrapText="1"/>
    </xf>
    <xf numFmtId="0" fontId="37" fillId="0" borderId="6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165" fontId="4" fillId="7" borderId="4" xfId="0" applyNumberFormat="1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168" fontId="9" fillId="2" borderId="4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right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49" fontId="14" fillId="7" borderId="1" xfId="0" applyNumberFormat="1" applyFont="1" applyFill="1" applyBorder="1" applyAlignment="1">
      <alignment horizontal="center" vertical="center" wrapText="1"/>
    </xf>
    <xf numFmtId="49" fontId="14" fillId="7" borderId="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2" fontId="4" fillId="7" borderId="1" xfId="0" applyNumberFormat="1" applyFont="1" applyFill="1" applyBorder="1" applyAlignment="1">
      <alignment horizontal="center" vertical="center" wrapText="1"/>
    </xf>
    <xf numFmtId="2" fontId="4" fillId="7" borderId="3" xfId="0" applyNumberFormat="1" applyFont="1" applyFill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9" fillId="5" borderId="10" xfId="2" applyFont="1" applyAlignment="1">
      <alignment vertical="center" wrapText="1"/>
    </xf>
    <xf numFmtId="0" fontId="39" fillId="5" borderId="15" xfId="2" applyFont="1" applyBorder="1" applyAlignment="1">
      <alignment vertical="center" wrapText="1"/>
    </xf>
    <xf numFmtId="0" fontId="39" fillId="5" borderId="15" xfId="2" applyFont="1" applyBorder="1" applyAlignment="1">
      <alignment horizontal="center" vertical="top" wrapText="1"/>
    </xf>
    <xf numFmtId="0" fontId="39" fillId="5" borderId="15" xfId="2" applyFont="1" applyBorder="1" applyAlignment="1">
      <alignment horizontal="center"/>
    </xf>
    <xf numFmtId="0" fontId="39" fillId="5" borderId="21" xfId="2" applyFont="1" applyBorder="1" applyAlignment="1">
      <alignment horizontal="center" vertical="top" wrapText="1"/>
    </xf>
    <xf numFmtId="0" fontId="39" fillId="5" borderId="10" xfId="2" applyFont="1" applyAlignment="1">
      <alignment horizontal="center" vertical="top" wrapText="1"/>
    </xf>
    <xf numFmtId="0" fontId="39" fillId="5" borderId="10" xfId="2" applyFont="1" applyAlignment="1">
      <alignment horizontal="center"/>
    </xf>
    <xf numFmtId="0" fontId="39" fillId="5" borderId="12" xfId="2" applyFont="1" applyBorder="1" applyAlignment="1">
      <alignment horizontal="center" vertical="top" wrapText="1"/>
    </xf>
    <xf numFmtId="0" fontId="39" fillId="10" borderId="11" xfId="2" applyFont="1" applyFill="1" applyBorder="1" applyAlignment="1">
      <alignment horizontal="center" wrapText="1"/>
    </xf>
    <xf numFmtId="0" fontId="40" fillId="10" borderId="12" xfId="2" applyFont="1" applyFill="1" applyBorder="1" applyAlignment="1">
      <alignment horizontal="center" wrapText="1"/>
    </xf>
    <xf numFmtId="0" fontId="39" fillId="10" borderId="12" xfId="2" applyFont="1" applyFill="1" applyBorder="1" applyAlignment="1">
      <alignment horizontal="center" wrapText="1"/>
    </xf>
    <xf numFmtId="0" fontId="39" fillId="5" borderId="14" xfId="2" applyFont="1" applyBorder="1" applyAlignment="1">
      <alignment vertical="center" wrapText="1"/>
    </xf>
    <xf numFmtId="0" fontId="39" fillId="5" borderId="14" xfId="2" applyFont="1" applyBorder="1" applyAlignment="1">
      <alignment horizontal="center" vertical="top" wrapText="1"/>
    </xf>
    <xf numFmtId="0" fontId="39" fillId="5" borderId="14" xfId="2" applyFont="1" applyBorder="1" applyAlignment="1">
      <alignment horizontal="center"/>
    </xf>
    <xf numFmtId="0" fontId="39" fillId="5" borderId="18" xfId="2" applyFont="1" applyBorder="1" applyAlignment="1">
      <alignment horizontal="center" vertical="top" wrapText="1"/>
    </xf>
    <xf numFmtId="0" fontId="2" fillId="0" borderId="19" xfId="0" applyFont="1" applyBorder="1"/>
    <xf numFmtId="0" fontId="39" fillId="5" borderId="20" xfId="2" applyFont="1" applyBorder="1" applyAlignment="1">
      <alignment horizontal="center" vertical="top" wrapText="1"/>
    </xf>
    <xf numFmtId="0" fontId="39" fillId="5" borderId="17" xfId="2" applyFont="1" applyBorder="1" applyAlignment="1">
      <alignment vertical="center" wrapText="1"/>
    </xf>
    <xf numFmtId="0" fontId="39" fillId="5" borderId="17" xfId="2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</cellXfs>
  <cellStyles count="3">
    <cellStyle name="xl103" xfId="1" xr:uid="{00000000-0005-0000-0000-000000000000}"/>
    <cellStyle name="Вывод" xfId="2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AC7A8-D1F3-4091-9096-5440CA990AF1}">
  <sheetPr>
    <pageSetUpPr fitToPage="1"/>
  </sheetPr>
  <dimension ref="B1:D31"/>
  <sheetViews>
    <sheetView topLeftCell="A22" workbookViewId="0">
      <selection activeCell="C15" sqref="C15"/>
    </sheetView>
  </sheetViews>
  <sheetFormatPr defaultRowHeight="12.75"/>
  <cols>
    <col min="2" max="2" width="27.5703125" customWidth="1"/>
    <col min="3" max="3" width="46" customWidth="1"/>
    <col min="4" max="4" width="21.42578125" customWidth="1"/>
  </cols>
  <sheetData>
    <row r="1" spans="2:4" ht="18.75">
      <c r="B1" s="268" t="s">
        <v>324</v>
      </c>
      <c r="C1" s="268"/>
      <c r="D1" s="268"/>
    </row>
    <row r="2" spans="2:4" ht="15.75">
      <c r="B2" s="269" t="s">
        <v>239</v>
      </c>
      <c r="C2" s="269"/>
      <c r="D2" s="269"/>
    </row>
    <row r="3" spans="2:4" ht="15.75">
      <c r="B3" s="269" t="s">
        <v>178</v>
      </c>
      <c r="C3" s="269"/>
      <c r="D3" s="269"/>
    </row>
    <row r="4" spans="2:4" ht="15.75">
      <c r="B4" s="269" t="s">
        <v>498</v>
      </c>
      <c r="C4" s="269"/>
      <c r="D4" s="269"/>
    </row>
    <row r="5" spans="2:4">
      <c r="B5" s="50"/>
    </row>
    <row r="6" spans="2:4" ht="18">
      <c r="B6" s="270" t="s">
        <v>240</v>
      </c>
      <c r="C6" s="270"/>
      <c r="D6" s="270"/>
    </row>
    <row r="7" spans="2:4" ht="18">
      <c r="B7" s="270" t="s">
        <v>435</v>
      </c>
      <c r="C7" s="270"/>
      <c r="D7" s="270"/>
    </row>
    <row r="8" spans="2:4" ht="18.75">
      <c r="B8" s="51"/>
    </row>
    <row r="9" spans="2:4" ht="16.5" thickBot="1">
      <c r="B9" s="267" t="s">
        <v>241</v>
      </c>
      <c r="C9" s="267"/>
      <c r="D9" s="267"/>
    </row>
    <row r="10" spans="2:4" ht="78.75" customHeight="1" thickBot="1">
      <c r="B10" s="248" t="s">
        <v>242</v>
      </c>
      <c r="C10" s="249" t="s">
        <v>243</v>
      </c>
      <c r="D10" s="249" t="s">
        <v>244</v>
      </c>
    </row>
    <row r="11" spans="2:4" ht="16.5" thickBot="1">
      <c r="B11" s="255">
        <v>1</v>
      </c>
      <c r="C11" s="3">
        <v>2</v>
      </c>
      <c r="D11" s="3">
        <v>3</v>
      </c>
    </row>
    <row r="12" spans="2:4" ht="16.5" thickBot="1">
      <c r="B12" s="255"/>
      <c r="C12" s="1" t="s">
        <v>245</v>
      </c>
      <c r="D12" s="3"/>
    </row>
    <row r="13" spans="2:4" ht="23.25" customHeight="1" thickBot="1">
      <c r="B13" s="255" t="s">
        <v>246</v>
      </c>
      <c r="C13" s="3" t="s">
        <v>247</v>
      </c>
      <c r="D13" s="164">
        <v>82628</v>
      </c>
    </row>
    <row r="14" spans="2:4" ht="23.25" customHeight="1" thickBot="1">
      <c r="B14" s="255" t="s">
        <v>248</v>
      </c>
      <c r="C14" s="3" t="s">
        <v>334</v>
      </c>
      <c r="D14" s="164">
        <v>247</v>
      </c>
    </row>
    <row r="15" spans="2:4" ht="23.25" customHeight="1" thickBot="1">
      <c r="B15" s="255" t="s">
        <v>249</v>
      </c>
      <c r="C15" s="3" t="s">
        <v>250</v>
      </c>
      <c r="D15" s="164">
        <v>1120</v>
      </c>
    </row>
    <row r="16" spans="2:4" ht="23.25" customHeight="1" thickBot="1">
      <c r="B16" s="255" t="s">
        <v>251</v>
      </c>
      <c r="C16" s="3" t="s">
        <v>252</v>
      </c>
      <c r="D16" s="164">
        <v>9100</v>
      </c>
    </row>
    <row r="17" spans="2:4" ht="23.25" customHeight="1" thickBot="1">
      <c r="B17" s="255" t="s">
        <v>253</v>
      </c>
      <c r="C17" s="3" t="s">
        <v>254</v>
      </c>
      <c r="D17" s="164">
        <v>4006</v>
      </c>
    </row>
    <row r="18" spans="2:4" ht="23.25" customHeight="1" thickBot="1">
      <c r="B18" s="255" t="s">
        <v>255</v>
      </c>
      <c r="C18" s="3" t="s">
        <v>256</v>
      </c>
      <c r="D18" s="164">
        <v>20542</v>
      </c>
    </row>
    <row r="19" spans="2:4" ht="23.25" customHeight="1" thickBot="1">
      <c r="B19" s="255" t="s">
        <v>257</v>
      </c>
      <c r="C19" s="3" t="s">
        <v>258</v>
      </c>
      <c r="D19" s="164">
        <v>17343.599999999999</v>
      </c>
    </row>
    <row r="20" spans="2:4" ht="23.25" customHeight="1" thickBot="1">
      <c r="B20" s="60"/>
      <c r="C20" s="12" t="s">
        <v>259</v>
      </c>
      <c r="D20" s="183">
        <f>SUM(D13:D19)</f>
        <v>134986.6</v>
      </c>
    </row>
    <row r="21" spans="2:4" ht="46.5" customHeight="1" thickBot="1">
      <c r="B21" s="250" t="s">
        <v>308</v>
      </c>
      <c r="C21" s="251" t="s">
        <v>301</v>
      </c>
      <c r="D21" s="165">
        <v>131867</v>
      </c>
    </row>
    <row r="22" spans="2:4" ht="109.5" customHeight="1" thickBot="1">
      <c r="B22" s="250" t="s">
        <v>309</v>
      </c>
      <c r="C22" s="252" t="s">
        <v>281</v>
      </c>
      <c r="D22" s="166">
        <v>17490.650000000001</v>
      </c>
    </row>
    <row r="23" spans="2:4" ht="107.25" customHeight="1" thickBot="1">
      <c r="B23" s="250" t="s">
        <v>331</v>
      </c>
      <c r="C23" s="250" t="s">
        <v>330</v>
      </c>
      <c r="D23" s="246">
        <v>19322.593570000001</v>
      </c>
    </row>
    <row r="24" spans="2:4" ht="42.75" customHeight="1" thickBot="1">
      <c r="B24" s="250" t="s">
        <v>307</v>
      </c>
      <c r="C24" s="250" t="s">
        <v>343</v>
      </c>
      <c r="D24" s="246">
        <v>242.33132000000001</v>
      </c>
    </row>
    <row r="25" spans="2:4" ht="55.5" customHeight="1" thickBot="1">
      <c r="B25" s="250" t="s">
        <v>306</v>
      </c>
      <c r="C25" s="250" t="s">
        <v>329</v>
      </c>
      <c r="D25" s="247">
        <v>4222.8410000000003</v>
      </c>
    </row>
    <row r="26" spans="2:4" ht="65.25" hidden="1" customHeight="1" thickBot="1">
      <c r="B26" s="250" t="s">
        <v>342</v>
      </c>
      <c r="C26" s="188" t="s">
        <v>341</v>
      </c>
      <c r="D26" s="189"/>
    </row>
    <row r="27" spans="2:4" ht="44.25" customHeight="1" thickBot="1">
      <c r="B27" s="250" t="s">
        <v>310</v>
      </c>
      <c r="C27" s="188" t="s">
        <v>282</v>
      </c>
      <c r="D27" s="189">
        <v>63641.01859</v>
      </c>
    </row>
    <row r="28" spans="2:4" ht="29.25" customHeight="1" thickBot="1">
      <c r="B28" s="253" t="s">
        <v>312</v>
      </c>
      <c r="C28" s="3" t="s">
        <v>260</v>
      </c>
      <c r="D28" s="61">
        <v>628621.18299999996</v>
      </c>
    </row>
    <row r="29" spans="2:4" ht="33" customHeight="1" thickBot="1">
      <c r="B29" s="60"/>
      <c r="C29" s="12" t="s">
        <v>261</v>
      </c>
      <c r="D29" s="190">
        <f>SUM(D21:D28)</f>
        <v>865407.61748000002</v>
      </c>
    </row>
    <row r="30" spans="2:4" ht="71.25" customHeight="1" thickBot="1">
      <c r="B30" s="255" t="s">
        <v>311</v>
      </c>
      <c r="C30" s="1" t="s">
        <v>355</v>
      </c>
      <c r="D30" s="202">
        <v>12280</v>
      </c>
    </row>
    <row r="31" spans="2:4" ht="32.25" customHeight="1" thickBot="1">
      <c r="B31" s="60"/>
      <c r="C31" s="12" t="s">
        <v>262</v>
      </c>
      <c r="D31" s="190">
        <f>SUM(D20+D29+D30)</f>
        <v>1012674.21748</v>
      </c>
    </row>
  </sheetData>
  <mergeCells count="7">
    <mergeCell ref="B9:D9"/>
    <mergeCell ref="B1:D1"/>
    <mergeCell ref="B2:D2"/>
    <mergeCell ref="B3:D3"/>
    <mergeCell ref="B4:D4"/>
    <mergeCell ref="B6:D6"/>
    <mergeCell ref="B7:D7"/>
  </mergeCells>
  <pageMargins left="0.7" right="0.7" top="0.75" bottom="0.75" header="0.3" footer="0.3"/>
  <pageSetup paperSize="9" scale="9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057"/>
  <sheetViews>
    <sheetView workbookViewId="0">
      <selection activeCell="D7" sqref="D7"/>
    </sheetView>
  </sheetViews>
  <sheetFormatPr defaultRowHeight="12.75"/>
  <cols>
    <col min="1" max="1" width="5.85546875" customWidth="1"/>
    <col min="2" max="2" width="44.85546875" customWidth="1"/>
    <col min="5" max="5" width="5.7109375" customWidth="1"/>
    <col min="6" max="6" width="14.5703125" customWidth="1"/>
    <col min="8" max="8" width="15.85546875" customWidth="1"/>
    <col min="10" max="10" width="10.42578125" bestFit="1" customWidth="1"/>
  </cols>
  <sheetData>
    <row r="1" spans="2:8" ht="18.75">
      <c r="B1" s="268" t="s">
        <v>475</v>
      </c>
      <c r="C1" s="268"/>
      <c r="D1" s="268"/>
      <c r="E1" s="268"/>
      <c r="F1" s="268"/>
      <c r="G1" s="268"/>
      <c r="H1" s="268"/>
    </row>
    <row r="2" spans="2:8" ht="15.75">
      <c r="B2" s="269" t="s">
        <v>177</v>
      </c>
      <c r="C2" s="269"/>
      <c r="D2" s="269"/>
      <c r="E2" s="269"/>
      <c r="F2" s="269"/>
      <c r="G2" s="269"/>
      <c r="H2" s="269"/>
    </row>
    <row r="3" spans="2:8" ht="15.75">
      <c r="B3" s="269" t="s">
        <v>178</v>
      </c>
      <c r="C3" s="269"/>
      <c r="D3" s="269"/>
      <c r="E3" s="269"/>
      <c r="F3" s="269"/>
      <c r="G3" s="269"/>
      <c r="H3" s="269"/>
    </row>
    <row r="4" spans="2:8" ht="15.75">
      <c r="B4" s="269" t="s">
        <v>498</v>
      </c>
      <c r="C4" s="269"/>
      <c r="D4" s="269"/>
      <c r="E4" s="269"/>
      <c r="F4" s="269"/>
      <c r="G4" s="269"/>
      <c r="H4" s="269"/>
    </row>
    <row r="5" spans="2:8" ht="18">
      <c r="B5" s="270" t="s">
        <v>179</v>
      </c>
      <c r="C5" s="270"/>
      <c r="D5" s="270"/>
      <c r="E5" s="270"/>
      <c r="F5" s="270"/>
      <c r="G5" s="270"/>
      <c r="H5" s="52"/>
    </row>
    <row r="6" spans="2:8" ht="54.75" customHeight="1">
      <c r="B6" s="271" t="s">
        <v>436</v>
      </c>
      <c r="C6" s="271"/>
      <c r="D6" s="271"/>
      <c r="E6" s="271"/>
      <c r="F6" s="271"/>
      <c r="G6" s="271"/>
      <c r="H6" s="271"/>
    </row>
    <row r="7" spans="2:8" ht="15.75">
      <c r="B7" s="52"/>
      <c r="C7" s="52"/>
      <c r="D7" s="52"/>
      <c r="E7" s="52"/>
      <c r="F7" s="52"/>
      <c r="G7" s="52"/>
      <c r="H7" s="52"/>
    </row>
    <row r="8" spans="2:8" ht="15.75" thickBot="1">
      <c r="H8" s="55" t="s">
        <v>241</v>
      </c>
    </row>
    <row r="9" spans="2:8">
      <c r="B9" s="272" t="s">
        <v>116</v>
      </c>
      <c r="C9" s="272" t="s">
        <v>0</v>
      </c>
      <c r="D9" s="272" t="s">
        <v>1</v>
      </c>
      <c r="E9" s="272" t="s">
        <v>2</v>
      </c>
      <c r="F9" s="272" t="s">
        <v>3</v>
      </c>
      <c r="G9" s="272" t="s">
        <v>4</v>
      </c>
      <c r="H9" s="272" t="s">
        <v>5</v>
      </c>
    </row>
    <row r="10" spans="2:8" ht="13.5" thickBot="1">
      <c r="B10" s="274"/>
      <c r="C10" s="273"/>
      <c r="D10" s="273"/>
      <c r="E10" s="273"/>
      <c r="F10" s="273"/>
      <c r="G10" s="273"/>
      <c r="H10" s="273"/>
    </row>
    <row r="11" spans="2:8" ht="16.5" thickBot="1">
      <c r="B11" s="75">
        <v>1</v>
      </c>
      <c r="C11" s="1">
        <v>2</v>
      </c>
      <c r="D11" s="1">
        <v>3</v>
      </c>
      <c r="E11" s="1">
        <v>4</v>
      </c>
      <c r="F11" s="1">
        <v>5</v>
      </c>
      <c r="G11" s="1">
        <v>6</v>
      </c>
      <c r="H11" s="1">
        <v>7</v>
      </c>
    </row>
    <row r="12" spans="2:8" ht="32.25" thickBot="1">
      <c r="B12" s="89" t="s">
        <v>295</v>
      </c>
      <c r="C12" s="90" t="s">
        <v>114</v>
      </c>
      <c r="D12" s="91"/>
      <c r="E12" s="91"/>
      <c r="F12" s="91"/>
      <c r="G12" s="91"/>
      <c r="H12" s="201">
        <f>SUM(H13+H58+H62+H73+H79+H98+H116+H120+H123+H126+H96)</f>
        <v>165737.84344</v>
      </c>
    </row>
    <row r="13" spans="2:8" ht="32.25" thickBot="1">
      <c r="B13" s="93" t="s">
        <v>6</v>
      </c>
      <c r="C13" s="90" t="s">
        <v>114</v>
      </c>
      <c r="D13" s="90" t="s">
        <v>74</v>
      </c>
      <c r="E13" s="94"/>
      <c r="F13" s="91"/>
      <c r="G13" s="91"/>
      <c r="H13" s="95">
        <f>SUM(H14+H18+H32+H36+H42+H44)</f>
        <v>35045.290300000001</v>
      </c>
    </row>
    <row r="14" spans="2:8" ht="48" thickBot="1">
      <c r="B14" s="96" t="s">
        <v>7</v>
      </c>
      <c r="C14" s="90" t="s">
        <v>114</v>
      </c>
      <c r="D14" s="90" t="s">
        <v>74</v>
      </c>
      <c r="E14" s="97" t="s">
        <v>115</v>
      </c>
      <c r="F14" s="98"/>
      <c r="G14" s="98"/>
      <c r="H14" s="99">
        <f>SUM(H15)</f>
        <v>2344</v>
      </c>
    </row>
    <row r="15" spans="2:8" ht="16.5" thickBot="1">
      <c r="B15" s="96" t="s">
        <v>8</v>
      </c>
      <c r="C15" s="90" t="s">
        <v>114</v>
      </c>
      <c r="D15" s="90" t="s">
        <v>74</v>
      </c>
      <c r="E15" s="97" t="s">
        <v>115</v>
      </c>
      <c r="F15" s="99">
        <v>8820020000</v>
      </c>
      <c r="G15" s="99"/>
      <c r="H15" s="99">
        <f>SUM(H16:H17)</f>
        <v>2344</v>
      </c>
    </row>
    <row r="16" spans="2:8" ht="48" thickBot="1">
      <c r="B16" s="76" t="s">
        <v>9</v>
      </c>
      <c r="C16" s="18" t="s">
        <v>114</v>
      </c>
      <c r="D16" s="18" t="s">
        <v>74</v>
      </c>
      <c r="E16" s="6" t="s">
        <v>115</v>
      </c>
      <c r="F16" s="3">
        <v>8820020000</v>
      </c>
      <c r="G16" s="3">
        <v>121</v>
      </c>
      <c r="H16" s="3">
        <v>1800</v>
      </c>
    </row>
    <row r="17" spans="2:8" ht="63.75" thickBot="1">
      <c r="B17" s="37" t="s">
        <v>10</v>
      </c>
      <c r="C17" s="18" t="s">
        <v>114</v>
      </c>
      <c r="D17" s="18" t="s">
        <v>74</v>
      </c>
      <c r="E17" s="6" t="s">
        <v>115</v>
      </c>
      <c r="F17" s="3">
        <v>8820020000</v>
      </c>
      <c r="G17" s="3">
        <v>129</v>
      </c>
      <c r="H17" s="3">
        <v>544</v>
      </c>
    </row>
    <row r="18" spans="2:8" ht="32.25" thickBot="1">
      <c r="B18" s="93" t="s">
        <v>11</v>
      </c>
      <c r="C18" s="90" t="s">
        <v>114</v>
      </c>
      <c r="D18" s="90" t="s">
        <v>74</v>
      </c>
      <c r="E18" s="90" t="s">
        <v>71</v>
      </c>
      <c r="F18" s="91"/>
      <c r="G18" s="91"/>
      <c r="H18" s="95">
        <f>SUM(H19+H27)</f>
        <v>24815</v>
      </c>
    </row>
    <row r="19" spans="2:8" ht="16.5" thickBot="1">
      <c r="B19" s="93" t="s">
        <v>12</v>
      </c>
      <c r="C19" s="90" t="s">
        <v>114</v>
      </c>
      <c r="D19" s="90" t="s">
        <v>74</v>
      </c>
      <c r="E19" s="90" t="s">
        <v>71</v>
      </c>
      <c r="F19" s="95">
        <v>8830020000</v>
      </c>
      <c r="G19" s="91"/>
      <c r="H19" s="95">
        <f>SUM(H20:H26)</f>
        <v>23989</v>
      </c>
    </row>
    <row r="20" spans="2:8" ht="51.75" customHeight="1" thickBot="1">
      <c r="B20" s="57" t="s">
        <v>9</v>
      </c>
      <c r="C20" s="18" t="s">
        <v>114</v>
      </c>
      <c r="D20" s="18" t="s">
        <v>74</v>
      </c>
      <c r="E20" s="6" t="s">
        <v>71</v>
      </c>
      <c r="F20" s="3">
        <v>8830020000</v>
      </c>
      <c r="G20" s="3">
        <v>121</v>
      </c>
      <c r="H20" s="3">
        <v>15720</v>
      </c>
    </row>
    <row r="21" spans="2:8" ht="32.25" hidden="1" thickBot="1">
      <c r="B21" s="57" t="s">
        <v>45</v>
      </c>
      <c r="C21" s="18" t="s">
        <v>114</v>
      </c>
      <c r="D21" s="18" t="s">
        <v>74</v>
      </c>
      <c r="E21" s="6" t="s">
        <v>71</v>
      </c>
      <c r="F21" s="3">
        <v>8830020000</v>
      </c>
      <c r="G21" s="3">
        <v>122</v>
      </c>
      <c r="H21" s="3"/>
    </row>
    <row r="22" spans="2:8" ht="63.75" thickBot="1">
      <c r="B22" s="57" t="s">
        <v>10</v>
      </c>
      <c r="C22" s="18" t="s">
        <v>114</v>
      </c>
      <c r="D22" s="18" t="s">
        <v>74</v>
      </c>
      <c r="E22" s="6" t="s">
        <v>71</v>
      </c>
      <c r="F22" s="3">
        <v>8830020000</v>
      </c>
      <c r="G22" s="3">
        <v>129</v>
      </c>
      <c r="H22" s="3">
        <v>4748</v>
      </c>
    </row>
    <row r="23" spans="2:8" ht="32.25" thickBot="1">
      <c r="B23" s="37" t="s">
        <v>13</v>
      </c>
      <c r="C23" s="18" t="s">
        <v>114</v>
      </c>
      <c r="D23" s="18" t="s">
        <v>74</v>
      </c>
      <c r="E23" s="6" t="s">
        <v>71</v>
      </c>
      <c r="F23" s="3">
        <v>8830020000</v>
      </c>
      <c r="G23" s="3">
        <v>244</v>
      </c>
      <c r="H23" s="3">
        <v>2505</v>
      </c>
    </row>
    <row r="24" spans="2:8" ht="16.5" thickBot="1">
      <c r="B24" s="37" t="s">
        <v>338</v>
      </c>
      <c r="C24" s="18" t="s">
        <v>114</v>
      </c>
      <c r="D24" s="18" t="s">
        <v>74</v>
      </c>
      <c r="E24" s="6" t="s">
        <v>71</v>
      </c>
      <c r="F24" s="3">
        <v>8830020000</v>
      </c>
      <c r="G24" s="3">
        <v>247</v>
      </c>
      <c r="H24" s="3">
        <v>425</v>
      </c>
    </row>
    <row r="25" spans="2:8" ht="48" thickBot="1">
      <c r="B25" s="243" t="s">
        <v>459</v>
      </c>
      <c r="C25" s="18" t="s">
        <v>114</v>
      </c>
      <c r="D25" s="18" t="s">
        <v>74</v>
      </c>
      <c r="E25" s="6" t="s">
        <v>71</v>
      </c>
      <c r="F25" s="3">
        <v>8830020000</v>
      </c>
      <c r="G25" s="3">
        <v>831</v>
      </c>
      <c r="H25" s="3">
        <v>550</v>
      </c>
    </row>
    <row r="26" spans="2:8" ht="16.5" thickBot="1">
      <c r="B26" s="5" t="s">
        <v>46</v>
      </c>
      <c r="C26" s="18" t="s">
        <v>114</v>
      </c>
      <c r="D26" s="18" t="s">
        <v>74</v>
      </c>
      <c r="E26" s="6" t="s">
        <v>71</v>
      </c>
      <c r="F26" s="3">
        <v>8830020000</v>
      </c>
      <c r="G26" s="3">
        <v>850</v>
      </c>
      <c r="H26" s="3">
        <v>41</v>
      </c>
    </row>
    <row r="27" spans="2:8" ht="79.5" thickBot="1">
      <c r="B27" s="93" t="s">
        <v>14</v>
      </c>
      <c r="C27" s="90" t="s">
        <v>114</v>
      </c>
      <c r="D27" s="90" t="s">
        <v>74</v>
      </c>
      <c r="E27" s="90" t="s">
        <v>71</v>
      </c>
      <c r="F27" s="95">
        <v>9980077710</v>
      </c>
      <c r="G27" s="91"/>
      <c r="H27" s="95">
        <f>SUM(H28:H31)</f>
        <v>826</v>
      </c>
    </row>
    <row r="28" spans="2:8" ht="54" customHeight="1" thickBot="1">
      <c r="B28" s="37" t="s">
        <v>15</v>
      </c>
      <c r="C28" s="18" t="s">
        <v>114</v>
      </c>
      <c r="D28" s="18" t="s">
        <v>74</v>
      </c>
      <c r="E28" s="6" t="s">
        <v>71</v>
      </c>
      <c r="F28" s="3">
        <v>9980077710</v>
      </c>
      <c r="G28" s="3">
        <v>121</v>
      </c>
      <c r="H28" s="3">
        <v>574</v>
      </c>
    </row>
    <row r="29" spans="2:8" ht="0.75" hidden="1" customHeight="1" thickBot="1">
      <c r="B29" s="57" t="s">
        <v>45</v>
      </c>
      <c r="C29" s="18" t="s">
        <v>114</v>
      </c>
      <c r="D29" s="18" t="s">
        <v>74</v>
      </c>
      <c r="E29" s="6" t="s">
        <v>71</v>
      </c>
      <c r="F29" s="3">
        <v>9980077710</v>
      </c>
      <c r="G29" s="3">
        <v>122</v>
      </c>
      <c r="H29" s="3"/>
    </row>
    <row r="30" spans="2:8" ht="63.75" thickBot="1">
      <c r="B30" s="37" t="s">
        <v>10</v>
      </c>
      <c r="C30" s="18" t="s">
        <v>114</v>
      </c>
      <c r="D30" s="18" t="s">
        <v>74</v>
      </c>
      <c r="E30" s="6" t="s">
        <v>71</v>
      </c>
      <c r="F30" s="3">
        <v>9980077710</v>
      </c>
      <c r="G30" s="3">
        <v>129</v>
      </c>
      <c r="H30" s="3">
        <v>172</v>
      </c>
    </row>
    <row r="31" spans="2:8" ht="32.25" thickBot="1">
      <c r="B31" s="37" t="s">
        <v>13</v>
      </c>
      <c r="C31" s="18" t="s">
        <v>114</v>
      </c>
      <c r="D31" s="18" t="s">
        <v>74</v>
      </c>
      <c r="E31" s="6" t="s">
        <v>71</v>
      </c>
      <c r="F31" s="3">
        <v>9980077710</v>
      </c>
      <c r="G31" s="3">
        <v>244</v>
      </c>
      <c r="H31" s="3">
        <v>80</v>
      </c>
    </row>
    <row r="32" spans="2:8" ht="16.5" thickBot="1">
      <c r="B32" s="102" t="s">
        <v>289</v>
      </c>
      <c r="C32" s="90" t="s">
        <v>114</v>
      </c>
      <c r="D32" s="90" t="s">
        <v>74</v>
      </c>
      <c r="E32" s="90" t="s">
        <v>72</v>
      </c>
      <c r="F32" s="103"/>
      <c r="G32" s="103"/>
      <c r="H32" s="103">
        <v>3.9</v>
      </c>
    </row>
    <row r="33" spans="2:8" ht="48" thickBot="1">
      <c r="B33" s="44" t="s">
        <v>192</v>
      </c>
      <c r="C33" s="18" t="s">
        <v>114</v>
      </c>
      <c r="D33" s="18" t="s">
        <v>74</v>
      </c>
      <c r="E33" s="6" t="s">
        <v>72</v>
      </c>
      <c r="F33" s="3">
        <v>99</v>
      </c>
      <c r="G33" s="3"/>
      <c r="H33" s="3">
        <v>3.9</v>
      </c>
    </row>
    <row r="34" spans="2:8" ht="79.5" thickBot="1">
      <c r="B34" s="59" t="s">
        <v>290</v>
      </c>
      <c r="C34" s="18" t="s">
        <v>114</v>
      </c>
      <c r="D34" s="18" t="s">
        <v>74</v>
      </c>
      <c r="E34" s="6" t="s">
        <v>72</v>
      </c>
      <c r="F34" s="74" t="s">
        <v>291</v>
      </c>
      <c r="G34" s="3"/>
      <c r="H34" s="3">
        <v>3.9</v>
      </c>
    </row>
    <row r="35" spans="2:8" ht="32.25" thickBot="1">
      <c r="B35" s="44" t="s">
        <v>13</v>
      </c>
      <c r="C35" s="18" t="s">
        <v>114</v>
      </c>
      <c r="D35" s="18" t="s">
        <v>74</v>
      </c>
      <c r="E35" s="6" t="s">
        <v>72</v>
      </c>
      <c r="F35" s="74" t="s">
        <v>291</v>
      </c>
      <c r="G35" s="3">
        <v>244</v>
      </c>
      <c r="H35" s="3">
        <v>3.9</v>
      </c>
    </row>
    <row r="36" spans="2:8" ht="32.25" thickBot="1">
      <c r="B36" s="93" t="s">
        <v>16</v>
      </c>
      <c r="C36" s="90" t="s">
        <v>114</v>
      </c>
      <c r="D36" s="90" t="s">
        <v>74</v>
      </c>
      <c r="E36" s="90" t="s">
        <v>112</v>
      </c>
      <c r="F36" s="91"/>
      <c r="G36" s="91"/>
      <c r="H36" s="95">
        <f>SUM(H37)</f>
        <v>1065</v>
      </c>
    </row>
    <row r="37" spans="2:8" ht="32.25" thickBot="1">
      <c r="B37" s="79" t="s">
        <v>17</v>
      </c>
      <c r="C37" s="18" t="s">
        <v>114</v>
      </c>
      <c r="D37" s="18" t="s">
        <v>74</v>
      </c>
      <c r="E37" s="18" t="s">
        <v>112</v>
      </c>
      <c r="F37" s="3">
        <v>9370020000</v>
      </c>
      <c r="G37" s="2"/>
      <c r="H37" s="3">
        <f>SUM(H38:H41)</f>
        <v>1065</v>
      </c>
    </row>
    <row r="38" spans="2:8" ht="48" thickBot="1">
      <c r="B38" s="5" t="s">
        <v>9</v>
      </c>
      <c r="C38" s="18" t="s">
        <v>114</v>
      </c>
      <c r="D38" s="18" t="s">
        <v>74</v>
      </c>
      <c r="E38" s="18" t="s">
        <v>112</v>
      </c>
      <c r="F38" s="3">
        <v>9370020000</v>
      </c>
      <c r="G38" s="3">
        <v>121</v>
      </c>
      <c r="H38" s="3">
        <v>787</v>
      </c>
    </row>
    <row r="39" spans="2:8" ht="32.25" thickBot="1">
      <c r="B39" s="5" t="s">
        <v>203</v>
      </c>
      <c r="C39" s="18" t="s">
        <v>114</v>
      </c>
      <c r="D39" s="18" t="s">
        <v>74</v>
      </c>
      <c r="E39" s="18" t="s">
        <v>112</v>
      </c>
      <c r="F39" s="3"/>
      <c r="G39" s="3">
        <v>122</v>
      </c>
      <c r="H39" s="3">
        <v>20</v>
      </c>
    </row>
    <row r="40" spans="2:8" ht="63.75" thickBot="1">
      <c r="B40" s="37" t="s">
        <v>10</v>
      </c>
      <c r="C40" s="18" t="s">
        <v>114</v>
      </c>
      <c r="D40" s="18" t="s">
        <v>74</v>
      </c>
      <c r="E40" s="18" t="s">
        <v>112</v>
      </c>
      <c r="F40" s="3">
        <v>9370020000</v>
      </c>
      <c r="G40" s="3">
        <v>129</v>
      </c>
      <c r="H40" s="3">
        <v>238</v>
      </c>
    </row>
    <row r="41" spans="2:8" ht="32.25" thickBot="1">
      <c r="B41" s="44" t="s">
        <v>13</v>
      </c>
      <c r="C41" s="18" t="s">
        <v>114</v>
      </c>
      <c r="D41" s="18" t="s">
        <v>74</v>
      </c>
      <c r="E41" s="18" t="s">
        <v>112</v>
      </c>
      <c r="F41" s="3">
        <v>9370020000</v>
      </c>
      <c r="G41" s="3">
        <v>244</v>
      </c>
      <c r="H41" s="3">
        <v>20</v>
      </c>
    </row>
    <row r="42" spans="2:8" ht="32.25" thickBot="1">
      <c r="B42" s="263" t="s">
        <v>493</v>
      </c>
      <c r="C42" s="14" t="s">
        <v>114</v>
      </c>
      <c r="D42" s="14" t="s">
        <v>74</v>
      </c>
      <c r="E42" s="14" t="s">
        <v>73</v>
      </c>
      <c r="F42" s="1"/>
      <c r="G42" s="1"/>
      <c r="H42" s="1">
        <v>3273.5720000000001</v>
      </c>
    </row>
    <row r="43" spans="2:8" ht="16.5" thickBot="1">
      <c r="B43" s="263" t="s">
        <v>494</v>
      </c>
      <c r="C43" s="18" t="s">
        <v>114</v>
      </c>
      <c r="D43" s="18" t="s">
        <v>74</v>
      </c>
      <c r="E43" s="18" t="s">
        <v>73</v>
      </c>
      <c r="F43" s="3">
        <v>9990020690</v>
      </c>
      <c r="G43" s="3">
        <v>870</v>
      </c>
      <c r="H43" s="3">
        <v>3273.5720000000001</v>
      </c>
    </row>
    <row r="44" spans="2:8" ht="16.5" thickBot="1">
      <c r="B44" s="93" t="s">
        <v>18</v>
      </c>
      <c r="C44" s="90" t="s">
        <v>114</v>
      </c>
      <c r="D44" s="90" t="s">
        <v>74</v>
      </c>
      <c r="E44" s="90">
        <v>13</v>
      </c>
      <c r="F44" s="91"/>
      <c r="G44" s="91"/>
      <c r="H44" s="95">
        <f>SUM(H49+H53+H55+H47+H45)</f>
        <v>3543.8182999999999</v>
      </c>
    </row>
    <row r="45" spans="2:8" ht="16.5" thickBot="1">
      <c r="B45" s="89" t="s">
        <v>457</v>
      </c>
      <c r="C45" s="90" t="s">
        <v>114</v>
      </c>
      <c r="D45" s="90" t="s">
        <v>74</v>
      </c>
      <c r="E45" s="90" t="s">
        <v>298</v>
      </c>
      <c r="F45" s="95">
        <v>140179130</v>
      </c>
      <c r="G45" s="91"/>
      <c r="H45" s="95">
        <v>109.31829999999999</v>
      </c>
    </row>
    <row r="46" spans="2:8" ht="32.25" thickBot="1">
      <c r="B46" s="37" t="s">
        <v>204</v>
      </c>
      <c r="C46" s="14" t="s">
        <v>114</v>
      </c>
      <c r="D46" s="14" t="s">
        <v>74</v>
      </c>
      <c r="E46" s="14" t="s">
        <v>298</v>
      </c>
      <c r="F46" s="19">
        <v>140179130</v>
      </c>
      <c r="G46" s="3">
        <v>244</v>
      </c>
      <c r="H46" s="19">
        <v>109.31829999999999</v>
      </c>
    </row>
    <row r="47" spans="2:8" ht="16.5" thickBot="1">
      <c r="B47" s="93" t="s">
        <v>327</v>
      </c>
      <c r="C47" s="90" t="s">
        <v>114</v>
      </c>
      <c r="D47" s="90" t="s">
        <v>74</v>
      </c>
      <c r="E47" s="90" t="s">
        <v>298</v>
      </c>
      <c r="F47" s="145" t="s">
        <v>326</v>
      </c>
      <c r="G47" s="91"/>
      <c r="H47" s="95">
        <v>1500</v>
      </c>
    </row>
    <row r="48" spans="2:8" ht="32.25" thickBot="1">
      <c r="B48" s="17" t="s">
        <v>41</v>
      </c>
      <c r="C48" s="18" t="s">
        <v>114</v>
      </c>
      <c r="D48" s="18" t="s">
        <v>74</v>
      </c>
      <c r="E48" s="18" t="s">
        <v>298</v>
      </c>
      <c r="F48" s="116" t="s">
        <v>326</v>
      </c>
      <c r="G48" s="19">
        <v>611</v>
      </c>
      <c r="H48" s="15">
        <v>1500</v>
      </c>
    </row>
    <row r="49" spans="2:8" ht="63.75" thickBot="1">
      <c r="B49" s="93" t="s">
        <v>318</v>
      </c>
      <c r="C49" s="90" t="s">
        <v>114</v>
      </c>
      <c r="D49" s="90" t="s">
        <v>74</v>
      </c>
      <c r="E49" s="90" t="s">
        <v>298</v>
      </c>
      <c r="F49" s="95">
        <v>42</v>
      </c>
      <c r="G49" s="103"/>
      <c r="H49" s="95">
        <v>200</v>
      </c>
    </row>
    <row r="50" spans="2:8" ht="32.25" thickBot="1">
      <c r="B50" s="45" t="s">
        <v>296</v>
      </c>
      <c r="C50" s="18" t="s">
        <v>114</v>
      </c>
      <c r="D50" s="18" t="s">
        <v>74</v>
      </c>
      <c r="E50" s="18" t="s">
        <v>298</v>
      </c>
      <c r="F50" s="19">
        <v>42001</v>
      </c>
      <c r="G50" s="19"/>
      <c r="H50" s="19">
        <v>200</v>
      </c>
    </row>
    <row r="51" spans="2:8" ht="48" thickBot="1">
      <c r="B51" s="45" t="s">
        <v>297</v>
      </c>
      <c r="C51" s="18" t="s">
        <v>114</v>
      </c>
      <c r="D51" s="18" t="s">
        <v>74</v>
      </c>
      <c r="E51" s="18" t="s">
        <v>298</v>
      </c>
      <c r="F51" s="19">
        <v>4200199900</v>
      </c>
      <c r="G51" s="19"/>
      <c r="H51" s="19">
        <v>200</v>
      </c>
    </row>
    <row r="52" spans="2:8" ht="32.25" thickBot="1">
      <c r="B52" s="45" t="s">
        <v>13</v>
      </c>
      <c r="C52" s="18" t="s">
        <v>114</v>
      </c>
      <c r="D52" s="18" t="s">
        <v>74</v>
      </c>
      <c r="E52" s="18" t="s">
        <v>298</v>
      </c>
      <c r="F52" s="19">
        <v>4200199900</v>
      </c>
      <c r="G52" s="19">
        <v>244</v>
      </c>
      <c r="H52" s="19">
        <v>200</v>
      </c>
    </row>
    <row r="53" spans="2:8" ht="16.5" thickBot="1">
      <c r="B53" s="89" t="s">
        <v>313</v>
      </c>
      <c r="C53" s="104" t="s">
        <v>114</v>
      </c>
      <c r="D53" s="104" t="s">
        <v>74</v>
      </c>
      <c r="E53" s="104" t="s">
        <v>298</v>
      </c>
      <c r="F53" s="103">
        <v>8830020000</v>
      </c>
      <c r="G53" s="103"/>
      <c r="H53" s="103">
        <v>1500</v>
      </c>
    </row>
    <row r="54" spans="2:8" ht="32.25" thickBot="1">
      <c r="B54" s="37" t="s">
        <v>204</v>
      </c>
      <c r="C54" s="18" t="s">
        <v>114</v>
      </c>
      <c r="D54" s="18" t="s">
        <v>74</v>
      </c>
      <c r="E54" s="18" t="s">
        <v>298</v>
      </c>
      <c r="F54" s="3">
        <v>8830020000</v>
      </c>
      <c r="G54" s="19">
        <v>244</v>
      </c>
      <c r="H54" s="19">
        <v>1500</v>
      </c>
    </row>
    <row r="55" spans="2:8" ht="16.5" thickBot="1">
      <c r="B55" s="93" t="s">
        <v>19</v>
      </c>
      <c r="C55" s="90" t="s">
        <v>114</v>
      </c>
      <c r="D55" s="90" t="s">
        <v>74</v>
      </c>
      <c r="E55" s="90">
        <v>13</v>
      </c>
      <c r="F55" s="95">
        <v>99</v>
      </c>
      <c r="G55" s="91"/>
      <c r="H55" s="95">
        <v>234.5</v>
      </c>
    </row>
    <row r="56" spans="2:8" ht="142.5" thickBot="1">
      <c r="B56" s="79" t="s">
        <v>20</v>
      </c>
      <c r="C56" s="18" t="s">
        <v>114</v>
      </c>
      <c r="D56" s="18" t="s">
        <v>74</v>
      </c>
      <c r="E56" s="6">
        <v>13</v>
      </c>
      <c r="F56" s="3">
        <v>9980077730</v>
      </c>
      <c r="G56" s="2"/>
      <c r="H56" s="3">
        <v>234.5</v>
      </c>
    </row>
    <row r="57" spans="2:8" ht="32.25" thickBot="1">
      <c r="B57" s="37" t="s">
        <v>13</v>
      </c>
      <c r="C57" s="18" t="s">
        <v>114</v>
      </c>
      <c r="D57" s="18" t="s">
        <v>74</v>
      </c>
      <c r="E57" s="6">
        <v>13</v>
      </c>
      <c r="F57" s="3">
        <v>9980077730</v>
      </c>
      <c r="G57" s="3">
        <v>244</v>
      </c>
      <c r="H57" s="3">
        <v>234.5</v>
      </c>
    </row>
    <row r="58" spans="2:8" ht="16.5" thickBot="1">
      <c r="B58" s="93" t="s">
        <v>285</v>
      </c>
      <c r="C58" s="90" t="s">
        <v>114</v>
      </c>
      <c r="D58" s="90" t="s">
        <v>115</v>
      </c>
      <c r="E58" s="104"/>
      <c r="F58" s="103"/>
      <c r="G58" s="103"/>
      <c r="H58" s="105">
        <v>3038.6</v>
      </c>
    </row>
    <row r="59" spans="2:8" ht="32.25" thickBot="1">
      <c r="B59" s="37" t="s">
        <v>286</v>
      </c>
      <c r="C59" s="18" t="s">
        <v>114</v>
      </c>
      <c r="D59" s="18" t="s">
        <v>115</v>
      </c>
      <c r="E59" s="6" t="s">
        <v>109</v>
      </c>
      <c r="F59" s="3"/>
      <c r="G59" s="3"/>
      <c r="H59" s="3">
        <v>3038.6</v>
      </c>
    </row>
    <row r="60" spans="2:8" ht="48" thickBot="1">
      <c r="B60" s="44" t="s">
        <v>415</v>
      </c>
      <c r="C60" s="18" t="s">
        <v>114</v>
      </c>
      <c r="D60" s="18" t="s">
        <v>115</v>
      </c>
      <c r="E60" s="6" t="s">
        <v>109</v>
      </c>
      <c r="F60" s="19">
        <v>2640151180</v>
      </c>
      <c r="G60" s="3"/>
      <c r="H60" s="3">
        <v>3038.6</v>
      </c>
    </row>
    <row r="61" spans="2:8" ht="16.5" thickBot="1">
      <c r="B61" s="37" t="s">
        <v>284</v>
      </c>
      <c r="C61" s="18" t="s">
        <v>114</v>
      </c>
      <c r="D61" s="18" t="s">
        <v>115</v>
      </c>
      <c r="E61" s="6" t="s">
        <v>109</v>
      </c>
      <c r="F61" s="19">
        <v>2640151180</v>
      </c>
      <c r="G61" s="3">
        <v>530</v>
      </c>
      <c r="H61" s="3">
        <v>3038.6</v>
      </c>
    </row>
    <row r="62" spans="2:8" ht="16.5" thickBot="1">
      <c r="B62" s="93" t="s">
        <v>22</v>
      </c>
      <c r="C62" s="90" t="s">
        <v>114</v>
      </c>
      <c r="D62" s="106" t="s">
        <v>71</v>
      </c>
      <c r="E62" s="90"/>
      <c r="F62" s="103"/>
      <c r="G62" s="103"/>
      <c r="H62" s="103">
        <f>SUM(H63+H69)</f>
        <v>35392.669279999995</v>
      </c>
    </row>
    <row r="63" spans="2:8" ht="16.5" thickBot="1">
      <c r="B63" s="93" t="s">
        <v>283</v>
      </c>
      <c r="C63" s="104" t="s">
        <v>114</v>
      </c>
      <c r="D63" s="110" t="s">
        <v>71</v>
      </c>
      <c r="E63" s="104" t="s">
        <v>110</v>
      </c>
      <c r="F63" s="103"/>
      <c r="G63" s="103"/>
      <c r="H63" s="103">
        <f>SUM(H64+H66)</f>
        <v>35119.918599999997</v>
      </c>
    </row>
    <row r="64" spans="2:8" ht="95.25" thickBot="1">
      <c r="B64" s="224" t="s">
        <v>419</v>
      </c>
      <c r="C64" s="104" t="s">
        <v>114</v>
      </c>
      <c r="D64" s="110" t="s">
        <v>71</v>
      </c>
      <c r="E64" s="104" t="s">
        <v>110</v>
      </c>
      <c r="F64" s="113">
        <v>1540320762</v>
      </c>
      <c r="G64" s="103"/>
      <c r="H64" s="103">
        <v>17343.599999999999</v>
      </c>
    </row>
    <row r="65" spans="2:8" ht="16.5" thickBot="1">
      <c r="B65" s="39" t="s">
        <v>302</v>
      </c>
      <c r="C65" s="18" t="s">
        <v>114</v>
      </c>
      <c r="D65" s="58" t="s">
        <v>71</v>
      </c>
      <c r="E65" s="18" t="s">
        <v>110</v>
      </c>
      <c r="F65" s="74">
        <v>1540320762</v>
      </c>
      <c r="G65" s="3">
        <v>540</v>
      </c>
      <c r="H65" s="3">
        <v>17343.599999999999</v>
      </c>
    </row>
    <row r="66" spans="2:8" ht="63.75" thickBot="1">
      <c r="B66" s="224" t="s">
        <v>418</v>
      </c>
      <c r="C66" s="104" t="s">
        <v>114</v>
      </c>
      <c r="D66" s="110" t="s">
        <v>71</v>
      </c>
      <c r="E66" s="104" t="s">
        <v>110</v>
      </c>
      <c r="F66" s="113" t="s">
        <v>417</v>
      </c>
      <c r="G66" s="103"/>
      <c r="H66" s="103">
        <v>17776.318599999999</v>
      </c>
    </row>
    <row r="67" spans="2:8" ht="63.75" thickBot="1">
      <c r="B67" s="232" t="s">
        <v>416</v>
      </c>
      <c r="C67" s="18" t="s">
        <v>114</v>
      </c>
      <c r="D67" s="58" t="s">
        <v>71</v>
      </c>
      <c r="E67" s="18" t="s">
        <v>110</v>
      </c>
      <c r="F67" s="116">
        <v>1540520760</v>
      </c>
      <c r="G67" s="19"/>
      <c r="H67" s="19">
        <v>17776.318599999999</v>
      </c>
    </row>
    <row r="68" spans="2:8" ht="16.5" thickBot="1">
      <c r="B68" s="39" t="s">
        <v>302</v>
      </c>
      <c r="C68" s="18" t="s">
        <v>114</v>
      </c>
      <c r="D68" s="58" t="s">
        <v>71</v>
      </c>
      <c r="E68" s="18" t="s">
        <v>110</v>
      </c>
      <c r="F68" s="116">
        <v>1540520760</v>
      </c>
      <c r="G68" s="3">
        <v>540</v>
      </c>
      <c r="H68" s="19">
        <v>17776.318599999999</v>
      </c>
    </row>
    <row r="69" spans="2:8" ht="32.25" thickBot="1">
      <c r="B69" s="89" t="s">
        <v>314</v>
      </c>
      <c r="C69" s="104" t="s">
        <v>114</v>
      </c>
      <c r="D69" s="110" t="s">
        <v>71</v>
      </c>
      <c r="E69" s="104" t="s">
        <v>315</v>
      </c>
      <c r="F69" s="113"/>
      <c r="G69" s="103"/>
      <c r="H69" s="103">
        <f>SUM(H70+H72)</f>
        <v>272.75067999999999</v>
      </c>
    </row>
    <row r="70" spans="2:8" ht="32.25" thickBot="1">
      <c r="B70" s="89" t="s">
        <v>443</v>
      </c>
      <c r="C70" s="104" t="s">
        <v>114</v>
      </c>
      <c r="D70" s="110" t="s">
        <v>71</v>
      </c>
      <c r="E70" s="104" t="s">
        <v>315</v>
      </c>
      <c r="F70" s="113">
        <v>1440264600</v>
      </c>
      <c r="G70" s="103"/>
      <c r="H70" s="103">
        <v>84.39</v>
      </c>
    </row>
    <row r="71" spans="2:8" ht="19.5" customHeight="1" thickBot="1">
      <c r="B71" s="237" t="s">
        <v>302</v>
      </c>
      <c r="C71" s="18" t="s">
        <v>114</v>
      </c>
      <c r="D71" s="58" t="s">
        <v>71</v>
      </c>
      <c r="E71" s="18" t="s">
        <v>315</v>
      </c>
      <c r="F71" s="116">
        <v>1440264600</v>
      </c>
      <c r="G71" s="19">
        <v>540</v>
      </c>
      <c r="H71" s="19">
        <v>84.39</v>
      </c>
    </row>
    <row r="72" spans="2:8" ht="78.75" customHeight="1" thickBot="1">
      <c r="B72" s="77" t="s">
        <v>316</v>
      </c>
      <c r="C72" s="18" t="s">
        <v>114</v>
      </c>
      <c r="D72" s="58" t="s">
        <v>71</v>
      </c>
      <c r="E72" s="18" t="s">
        <v>315</v>
      </c>
      <c r="F72" s="74">
        <v>9980040002</v>
      </c>
      <c r="G72" s="3">
        <v>245</v>
      </c>
      <c r="H72" s="3">
        <v>188.36068</v>
      </c>
    </row>
    <row r="73" spans="2:8" ht="40.5" customHeight="1" thickBot="1">
      <c r="B73" s="93" t="s">
        <v>23</v>
      </c>
      <c r="C73" s="90" t="s">
        <v>114</v>
      </c>
      <c r="D73" s="90" t="s">
        <v>72</v>
      </c>
      <c r="E73" s="90"/>
      <c r="F73" s="91"/>
      <c r="G73" s="91"/>
      <c r="H73" s="95">
        <f>SUM(H74+H76)</f>
        <v>10119.663860000001</v>
      </c>
    </row>
    <row r="74" spans="2:8" ht="42.75" customHeight="1" thickBot="1">
      <c r="B74" s="111" t="s">
        <v>317</v>
      </c>
      <c r="C74" s="108" t="s">
        <v>114</v>
      </c>
      <c r="D74" s="108" t="s">
        <v>72</v>
      </c>
      <c r="E74" s="108" t="s">
        <v>109</v>
      </c>
      <c r="F74" s="114" t="s">
        <v>420</v>
      </c>
      <c r="G74" s="115"/>
      <c r="H74" s="114">
        <v>4989.6638599999997</v>
      </c>
    </row>
    <row r="75" spans="2:8" ht="51.75" customHeight="1" thickBot="1">
      <c r="B75" s="77" t="s">
        <v>303</v>
      </c>
      <c r="C75" s="14" t="s">
        <v>114</v>
      </c>
      <c r="D75" s="14" t="s">
        <v>72</v>
      </c>
      <c r="E75" s="14" t="s">
        <v>109</v>
      </c>
      <c r="F75" s="19" t="s">
        <v>420</v>
      </c>
      <c r="G75" s="19">
        <v>244</v>
      </c>
      <c r="H75" s="19">
        <v>4989.6638599999997</v>
      </c>
    </row>
    <row r="76" spans="2:8" ht="23.25" customHeight="1" thickBot="1">
      <c r="B76" s="78" t="s">
        <v>287</v>
      </c>
      <c r="C76" s="14" t="s">
        <v>114</v>
      </c>
      <c r="D76" s="7" t="s">
        <v>72</v>
      </c>
      <c r="E76" s="7" t="s">
        <v>109</v>
      </c>
      <c r="F76" s="1"/>
      <c r="G76" s="1"/>
      <c r="H76" s="1">
        <v>5130</v>
      </c>
    </row>
    <row r="77" spans="2:8" ht="32.25" customHeight="1" thickBot="1">
      <c r="B77" s="77" t="s">
        <v>284</v>
      </c>
      <c r="C77" s="18" t="s">
        <v>114</v>
      </c>
      <c r="D77" s="6" t="s">
        <v>72</v>
      </c>
      <c r="E77" s="6" t="s">
        <v>109</v>
      </c>
      <c r="F77" s="3">
        <v>1640115200</v>
      </c>
      <c r="G77" s="3"/>
      <c r="H77" s="3">
        <v>5130</v>
      </c>
    </row>
    <row r="78" spans="2:8" ht="24.75" customHeight="1" thickBot="1">
      <c r="B78" s="39" t="s">
        <v>302</v>
      </c>
      <c r="C78" s="18" t="s">
        <v>114</v>
      </c>
      <c r="D78" s="6" t="s">
        <v>72</v>
      </c>
      <c r="E78" s="6" t="s">
        <v>109</v>
      </c>
      <c r="F78" s="3">
        <v>1640115200</v>
      </c>
      <c r="G78" s="3">
        <v>540</v>
      </c>
      <c r="H78" s="3">
        <v>5130</v>
      </c>
    </row>
    <row r="79" spans="2:8" ht="24" customHeight="1" thickBot="1">
      <c r="B79" s="93" t="s">
        <v>24</v>
      </c>
      <c r="C79" s="90" t="s">
        <v>114</v>
      </c>
      <c r="D79" s="106" t="s">
        <v>73</v>
      </c>
      <c r="E79" s="94"/>
      <c r="F79" s="91"/>
      <c r="G79" s="91"/>
      <c r="H79" s="105">
        <f>SUM(H87+H90+H80)</f>
        <v>7644.62</v>
      </c>
    </row>
    <row r="80" spans="2:8" ht="32.25" thickBot="1">
      <c r="B80" s="93" t="s">
        <v>64</v>
      </c>
      <c r="C80" s="90" t="s">
        <v>114</v>
      </c>
      <c r="D80" s="106" t="s">
        <v>73</v>
      </c>
      <c r="E80" s="104" t="s">
        <v>109</v>
      </c>
      <c r="F80" s="91"/>
      <c r="G80" s="91"/>
      <c r="H80" s="105">
        <f>SUM(H81:H86)</f>
        <v>6601.62</v>
      </c>
    </row>
    <row r="81" spans="2:8" ht="32.25" thickBot="1">
      <c r="B81" s="45" t="s">
        <v>362</v>
      </c>
      <c r="C81" s="18" t="s">
        <v>114</v>
      </c>
      <c r="D81" s="18" t="s">
        <v>73</v>
      </c>
      <c r="E81" s="18" t="s">
        <v>109</v>
      </c>
      <c r="F81" s="175">
        <v>1940300593</v>
      </c>
      <c r="G81" s="218">
        <v>614</v>
      </c>
      <c r="H81" s="3">
        <v>2763.67</v>
      </c>
    </row>
    <row r="82" spans="2:8" ht="32.25" thickBot="1">
      <c r="B82" s="45" t="s">
        <v>362</v>
      </c>
      <c r="C82" s="18" t="s">
        <v>114</v>
      </c>
      <c r="D82" s="18" t="s">
        <v>73</v>
      </c>
      <c r="E82" s="18" t="s">
        <v>109</v>
      </c>
      <c r="F82" s="225" t="s">
        <v>421</v>
      </c>
      <c r="G82" s="218">
        <v>614</v>
      </c>
      <c r="H82" s="3">
        <v>3762.35</v>
      </c>
    </row>
    <row r="83" spans="2:8" ht="32.25" thickBot="1">
      <c r="B83" s="45" t="s">
        <v>362</v>
      </c>
      <c r="C83" s="18" t="s">
        <v>114</v>
      </c>
      <c r="D83" s="18" t="s">
        <v>73</v>
      </c>
      <c r="E83" s="18" t="s">
        <v>109</v>
      </c>
      <c r="F83" s="225" t="s">
        <v>421</v>
      </c>
      <c r="G83" s="218">
        <v>615</v>
      </c>
      <c r="H83" s="3">
        <v>21.4</v>
      </c>
    </row>
    <row r="84" spans="2:8" ht="32.25" thickBot="1">
      <c r="B84" s="45" t="s">
        <v>362</v>
      </c>
      <c r="C84" s="18" t="s">
        <v>114</v>
      </c>
      <c r="D84" s="18" t="s">
        <v>73</v>
      </c>
      <c r="E84" s="18" t="s">
        <v>109</v>
      </c>
      <c r="F84" s="225" t="s">
        <v>421</v>
      </c>
      <c r="G84" s="218">
        <v>625</v>
      </c>
      <c r="H84" s="3">
        <v>21.4</v>
      </c>
    </row>
    <row r="85" spans="2:8" ht="32.25" thickBot="1">
      <c r="B85" s="45" t="s">
        <v>362</v>
      </c>
      <c r="C85" s="18" t="s">
        <v>114</v>
      </c>
      <c r="D85" s="18" t="s">
        <v>73</v>
      </c>
      <c r="E85" s="18" t="s">
        <v>109</v>
      </c>
      <c r="F85" s="225" t="s">
        <v>421</v>
      </c>
      <c r="G85" s="218">
        <v>635</v>
      </c>
      <c r="H85" s="3">
        <v>21.3</v>
      </c>
    </row>
    <row r="86" spans="2:8" ht="32.25" thickBot="1">
      <c r="B86" s="45" t="s">
        <v>362</v>
      </c>
      <c r="C86" s="18" t="s">
        <v>114</v>
      </c>
      <c r="D86" s="18" t="s">
        <v>73</v>
      </c>
      <c r="E86" s="18" t="s">
        <v>109</v>
      </c>
      <c r="F86" s="225" t="s">
        <v>421</v>
      </c>
      <c r="G86" s="218">
        <v>816</v>
      </c>
      <c r="H86" s="3">
        <v>11.5</v>
      </c>
    </row>
    <row r="87" spans="2:8" ht="32.25" thickBot="1">
      <c r="B87" s="93" t="s">
        <v>25</v>
      </c>
      <c r="C87" s="90" t="s">
        <v>114</v>
      </c>
      <c r="D87" s="90" t="s">
        <v>73</v>
      </c>
      <c r="E87" s="90" t="s">
        <v>73</v>
      </c>
      <c r="F87" s="91"/>
      <c r="G87" s="91"/>
      <c r="H87" s="95">
        <v>217</v>
      </c>
    </row>
    <row r="88" spans="2:8" ht="32.25" thickBot="1">
      <c r="B88" s="5" t="s">
        <v>26</v>
      </c>
      <c r="C88" s="18" t="s">
        <v>114</v>
      </c>
      <c r="D88" s="6" t="s">
        <v>73</v>
      </c>
      <c r="E88" s="6" t="s">
        <v>73</v>
      </c>
      <c r="F88" s="3">
        <v>3310199000</v>
      </c>
      <c r="G88" s="2"/>
      <c r="H88" s="3">
        <v>217</v>
      </c>
    </row>
    <row r="89" spans="2:8" ht="32.25" thickBot="1">
      <c r="B89" s="37" t="s">
        <v>13</v>
      </c>
      <c r="C89" s="18" t="s">
        <v>114</v>
      </c>
      <c r="D89" s="6" t="s">
        <v>73</v>
      </c>
      <c r="E89" s="6" t="s">
        <v>73</v>
      </c>
      <c r="F89" s="3">
        <v>3310199000</v>
      </c>
      <c r="G89" s="3">
        <v>244</v>
      </c>
      <c r="H89" s="3">
        <v>217</v>
      </c>
    </row>
    <row r="90" spans="2:8" ht="24" customHeight="1" thickBot="1">
      <c r="B90" s="93" t="s">
        <v>27</v>
      </c>
      <c r="C90" s="90" t="s">
        <v>114</v>
      </c>
      <c r="D90" s="90" t="s">
        <v>73</v>
      </c>
      <c r="E90" s="90" t="s">
        <v>110</v>
      </c>
      <c r="F90" s="91"/>
      <c r="G90" s="91"/>
      <c r="H90" s="95">
        <f>SUM(H91:H91)</f>
        <v>826</v>
      </c>
    </row>
    <row r="91" spans="2:8" ht="95.25" thickBot="1">
      <c r="B91" s="231" t="s">
        <v>414</v>
      </c>
      <c r="C91" s="14" t="s">
        <v>114</v>
      </c>
      <c r="D91" s="7" t="s">
        <v>73</v>
      </c>
      <c r="E91" s="7" t="s">
        <v>110</v>
      </c>
      <c r="F91" s="1">
        <v>1940977720</v>
      </c>
      <c r="G91" s="2"/>
      <c r="H91" s="1">
        <f>SUM(H92:H95)</f>
        <v>826</v>
      </c>
    </row>
    <row r="92" spans="2:8" ht="51.75" customHeight="1" thickBot="1">
      <c r="B92" s="5" t="s">
        <v>9</v>
      </c>
      <c r="C92" s="18" t="s">
        <v>114</v>
      </c>
      <c r="D92" s="6" t="s">
        <v>73</v>
      </c>
      <c r="E92" s="6" t="s">
        <v>110</v>
      </c>
      <c r="F92" s="3">
        <v>1940977720</v>
      </c>
      <c r="G92" s="3">
        <v>121</v>
      </c>
      <c r="H92" s="3">
        <v>572</v>
      </c>
    </row>
    <row r="93" spans="2:8" ht="32.25" hidden="1" thickBot="1">
      <c r="B93" s="57" t="s">
        <v>45</v>
      </c>
      <c r="C93" s="18" t="s">
        <v>114</v>
      </c>
      <c r="D93" s="6" t="s">
        <v>73</v>
      </c>
      <c r="E93" s="6" t="s">
        <v>110</v>
      </c>
      <c r="F93" s="3">
        <v>1940977720</v>
      </c>
      <c r="G93" s="3">
        <v>122</v>
      </c>
      <c r="H93" s="3"/>
    </row>
    <row r="94" spans="2:8" ht="63.75" thickBot="1">
      <c r="B94" s="37" t="s">
        <v>10</v>
      </c>
      <c r="C94" s="18" t="s">
        <v>114</v>
      </c>
      <c r="D94" s="6" t="s">
        <v>73</v>
      </c>
      <c r="E94" s="6" t="s">
        <v>110</v>
      </c>
      <c r="F94" s="3">
        <v>1940977720</v>
      </c>
      <c r="G94" s="3">
        <v>129</v>
      </c>
      <c r="H94" s="3">
        <v>172</v>
      </c>
    </row>
    <row r="95" spans="2:8" ht="36.75" customHeight="1" thickBot="1">
      <c r="B95" s="37" t="s">
        <v>13</v>
      </c>
      <c r="C95" s="18" t="s">
        <v>114</v>
      </c>
      <c r="D95" s="6" t="s">
        <v>73</v>
      </c>
      <c r="E95" s="6" t="s">
        <v>110</v>
      </c>
      <c r="F95" s="3">
        <v>1940977720</v>
      </c>
      <c r="G95" s="3">
        <v>244</v>
      </c>
      <c r="H95" s="3">
        <v>82</v>
      </c>
    </row>
    <row r="96" spans="2:8" ht="64.5" hidden="1" customHeight="1" thickBot="1">
      <c r="B96" s="93" t="s">
        <v>348</v>
      </c>
      <c r="C96" s="90" t="s">
        <v>114</v>
      </c>
      <c r="D96" s="90" t="s">
        <v>170</v>
      </c>
      <c r="E96" s="90" t="s">
        <v>74</v>
      </c>
      <c r="F96" s="145" t="s">
        <v>394</v>
      </c>
      <c r="G96" s="95"/>
      <c r="H96" s="95"/>
    </row>
    <row r="97" spans="2:8" ht="51" hidden="1" customHeight="1" thickBot="1">
      <c r="B97" s="200" t="s">
        <v>349</v>
      </c>
      <c r="C97" s="18" t="s">
        <v>114</v>
      </c>
      <c r="D97" s="6" t="s">
        <v>170</v>
      </c>
      <c r="E97" s="6" t="s">
        <v>74</v>
      </c>
      <c r="F97" s="116" t="s">
        <v>394</v>
      </c>
      <c r="G97" s="3">
        <v>414</v>
      </c>
      <c r="H97" s="3"/>
    </row>
    <row r="98" spans="2:8" ht="16.5" thickBot="1">
      <c r="B98" s="93" t="s">
        <v>29</v>
      </c>
      <c r="C98" s="90" t="s">
        <v>114</v>
      </c>
      <c r="D98" s="90">
        <v>10</v>
      </c>
      <c r="E98" s="94"/>
      <c r="F98" s="91"/>
      <c r="G98" s="91"/>
      <c r="H98" s="117">
        <f>SUM(H99+H105+H112+H102)</f>
        <v>13050</v>
      </c>
    </row>
    <row r="99" spans="2:8" ht="16.5" thickBot="1">
      <c r="B99" s="93" t="s">
        <v>30</v>
      </c>
      <c r="C99" s="90" t="s">
        <v>114</v>
      </c>
      <c r="D99" s="90">
        <v>10</v>
      </c>
      <c r="E99" s="90" t="s">
        <v>74</v>
      </c>
      <c r="F99" s="91"/>
      <c r="G99" s="91"/>
      <c r="H99" s="95">
        <v>1750</v>
      </c>
    </row>
    <row r="100" spans="2:8" ht="32.25" thickBot="1">
      <c r="B100" s="79" t="s">
        <v>31</v>
      </c>
      <c r="C100" s="14" t="s">
        <v>114</v>
      </c>
      <c r="D100" s="7">
        <v>10</v>
      </c>
      <c r="E100" s="7" t="s">
        <v>74</v>
      </c>
      <c r="F100" s="1">
        <v>2240128960</v>
      </c>
      <c r="G100" s="2"/>
      <c r="H100" s="1">
        <v>1750</v>
      </c>
    </row>
    <row r="101" spans="2:8" ht="32.25" thickBot="1">
      <c r="B101" s="5" t="s">
        <v>32</v>
      </c>
      <c r="C101" s="18" t="s">
        <v>114</v>
      </c>
      <c r="D101" s="6">
        <v>10</v>
      </c>
      <c r="E101" s="6" t="s">
        <v>74</v>
      </c>
      <c r="F101" s="3">
        <v>2240128960</v>
      </c>
      <c r="G101" s="3">
        <v>312</v>
      </c>
      <c r="H101" s="3">
        <v>1750</v>
      </c>
    </row>
    <row r="102" spans="2:8" ht="16.5" thickBot="1">
      <c r="B102" s="239" t="s">
        <v>453</v>
      </c>
      <c r="C102" s="90" t="s">
        <v>114</v>
      </c>
      <c r="D102" s="141" t="s">
        <v>235</v>
      </c>
      <c r="E102" s="141" t="s">
        <v>109</v>
      </c>
      <c r="F102" s="145"/>
      <c r="G102" s="145"/>
      <c r="H102" s="95">
        <v>4000</v>
      </c>
    </row>
    <row r="103" spans="2:8" ht="32.25" thickBot="1">
      <c r="B103" s="238" t="s">
        <v>456</v>
      </c>
      <c r="C103" s="18" t="s">
        <v>114</v>
      </c>
      <c r="D103" s="41" t="s">
        <v>235</v>
      </c>
      <c r="E103" s="41" t="s">
        <v>109</v>
      </c>
      <c r="F103" s="235">
        <v>2220830970</v>
      </c>
      <c r="G103" s="235"/>
      <c r="H103" s="3">
        <v>4000</v>
      </c>
    </row>
    <row r="104" spans="2:8" ht="16.5" thickBot="1">
      <c r="B104" s="238" t="s">
        <v>455</v>
      </c>
      <c r="C104" s="18" t="s">
        <v>114</v>
      </c>
      <c r="D104" s="41" t="s">
        <v>235</v>
      </c>
      <c r="E104" s="41" t="s">
        <v>109</v>
      </c>
      <c r="F104" s="235">
        <v>2220830970</v>
      </c>
      <c r="G104" s="235">
        <v>321</v>
      </c>
      <c r="H104" s="3">
        <v>4000</v>
      </c>
    </row>
    <row r="105" spans="2:8" ht="18.75" customHeight="1" thickBot="1">
      <c r="B105" s="93" t="s">
        <v>33</v>
      </c>
      <c r="C105" s="90" t="s">
        <v>114</v>
      </c>
      <c r="D105" s="90">
        <v>10</v>
      </c>
      <c r="E105" s="90" t="s">
        <v>71</v>
      </c>
      <c r="F105" s="91"/>
      <c r="G105" s="91"/>
      <c r="H105" s="95">
        <f>SUM(H106+H110+H108)</f>
        <v>7074</v>
      </c>
    </row>
    <row r="106" spans="2:8" ht="48" hidden="1" thickBot="1">
      <c r="B106" s="93" t="s">
        <v>34</v>
      </c>
      <c r="C106" s="90" t="s">
        <v>114</v>
      </c>
      <c r="D106" s="90">
        <v>10</v>
      </c>
      <c r="E106" s="90" t="s">
        <v>71</v>
      </c>
      <c r="F106" s="95">
        <v>2240281520</v>
      </c>
      <c r="G106" s="91"/>
      <c r="H106" s="95"/>
    </row>
    <row r="107" spans="2:8" ht="32.25" hidden="1" thickBot="1">
      <c r="B107" s="5" t="s">
        <v>32</v>
      </c>
      <c r="C107" s="18" t="s">
        <v>114</v>
      </c>
      <c r="D107" s="6">
        <v>10</v>
      </c>
      <c r="E107" s="6" t="s">
        <v>71</v>
      </c>
      <c r="F107" s="3">
        <v>2240281520</v>
      </c>
      <c r="G107" s="3">
        <v>313</v>
      </c>
      <c r="H107" s="3"/>
    </row>
    <row r="108" spans="2:8" ht="63.75" hidden="1" thickBot="1">
      <c r="B108" s="155" t="s">
        <v>346</v>
      </c>
      <c r="C108" s="90" t="s">
        <v>114</v>
      </c>
      <c r="D108" s="90" t="s">
        <v>235</v>
      </c>
      <c r="E108" s="90" t="s">
        <v>71</v>
      </c>
      <c r="F108" s="95">
        <v>2240281530</v>
      </c>
      <c r="G108" s="95"/>
      <c r="H108" s="95"/>
    </row>
    <row r="109" spans="2:8" ht="32.25" hidden="1" thickBot="1">
      <c r="B109" s="198" t="s">
        <v>32</v>
      </c>
      <c r="C109" s="18" t="s">
        <v>114</v>
      </c>
      <c r="D109" s="6" t="s">
        <v>235</v>
      </c>
      <c r="E109" s="6" t="s">
        <v>71</v>
      </c>
      <c r="F109" s="3">
        <v>2240281530</v>
      </c>
      <c r="G109" s="3">
        <v>313</v>
      </c>
      <c r="H109" s="3"/>
    </row>
    <row r="110" spans="2:8" ht="79.5" thickBot="1">
      <c r="B110" s="93" t="s">
        <v>35</v>
      </c>
      <c r="C110" s="90" t="s">
        <v>114</v>
      </c>
      <c r="D110" s="90">
        <v>10</v>
      </c>
      <c r="E110" s="90" t="s">
        <v>71</v>
      </c>
      <c r="F110" s="95" t="s">
        <v>422</v>
      </c>
      <c r="G110" s="91"/>
      <c r="H110" s="95">
        <v>7074</v>
      </c>
    </row>
    <row r="111" spans="2:8" ht="32.25" thickBot="1">
      <c r="B111" s="5" t="s">
        <v>32</v>
      </c>
      <c r="C111" s="18" t="s">
        <v>114</v>
      </c>
      <c r="D111" s="6">
        <v>10</v>
      </c>
      <c r="E111" s="6" t="s">
        <v>71</v>
      </c>
      <c r="F111" s="3" t="s">
        <v>422</v>
      </c>
      <c r="G111" s="3">
        <v>412</v>
      </c>
      <c r="H111" s="15">
        <v>7074</v>
      </c>
    </row>
    <row r="112" spans="2:8" ht="32.25" thickBot="1">
      <c r="B112" s="228" t="s">
        <v>389</v>
      </c>
      <c r="C112" s="90" t="s">
        <v>114</v>
      </c>
      <c r="D112" s="90" t="s">
        <v>235</v>
      </c>
      <c r="E112" s="90" t="s">
        <v>112</v>
      </c>
      <c r="F112" s="91"/>
      <c r="G112" s="91"/>
      <c r="H112" s="95">
        <f>SUM(H113:H113)</f>
        <v>226</v>
      </c>
    </row>
    <row r="113" spans="2:8" ht="79.5" thickBot="1">
      <c r="B113" s="229" t="s">
        <v>393</v>
      </c>
      <c r="C113" s="14" t="s">
        <v>114</v>
      </c>
      <c r="D113" s="7" t="s">
        <v>235</v>
      </c>
      <c r="E113" s="7" t="s">
        <v>112</v>
      </c>
      <c r="F113" s="1">
        <v>2240277740</v>
      </c>
      <c r="G113" s="2"/>
      <c r="H113" s="1">
        <f>SUM(H114:H115)</f>
        <v>226</v>
      </c>
    </row>
    <row r="114" spans="2:8" ht="48" thickBot="1">
      <c r="B114" s="5" t="s">
        <v>9</v>
      </c>
      <c r="C114" s="18" t="s">
        <v>114</v>
      </c>
      <c r="D114" s="6" t="s">
        <v>235</v>
      </c>
      <c r="E114" s="6" t="s">
        <v>112</v>
      </c>
      <c r="F114" s="3">
        <v>2240277740</v>
      </c>
      <c r="G114" s="3">
        <v>121</v>
      </c>
      <c r="H114" s="3">
        <v>174</v>
      </c>
    </row>
    <row r="115" spans="2:8" ht="63.75" thickBot="1">
      <c r="B115" s="37" t="s">
        <v>10</v>
      </c>
      <c r="C115" s="18" t="s">
        <v>114</v>
      </c>
      <c r="D115" s="6" t="s">
        <v>235</v>
      </c>
      <c r="E115" s="6" t="s">
        <v>112</v>
      </c>
      <c r="F115" s="3">
        <v>2240277740</v>
      </c>
      <c r="G115" s="3">
        <v>129</v>
      </c>
      <c r="H115" s="3">
        <v>52</v>
      </c>
    </row>
    <row r="116" spans="2:8" ht="15.75" customHeight="1" thickBot="1">
      <c r="B116" s="93" t="s">
        <v>36</v>
      </c>
      <c r="C116" s="90" t="s">
        <v>114</v>
      </c>
      <c r="D116" s="90">
        <v>11</v>
      </c>
      <c r="E116" s="94"/>
      <c r="F116" s="91"/>
      <c r="G116" s="91"/>
      <c r="H116" s="95">
        <v>99</v>
      </c>
    </row>
    <row r="117" spans="2:8" ht="24.75" customHeight="1" thickBot="1">
      <c r="B117" s="13" t="s">
        <v>37</v>
      </c>
      <c r="C117" s="18" t="s">
        <v>114</v>
      </c>
      <c r="D117" s="18">
        <v>11</v>
      </c>
      <c r="E117" s="18" t="s">
        <v>72</v>
      </c>
      <c r="F117" s="16"/>
      <c r="G117" s="16"/>
      <c r="H117" s="19">
        <v>99</v>
      </c>
    </row>
    <row r="118" spans="2:8" ht="41.25" customHeight="1" thickBot="1">
      <c r="B118" s="13" t="s">
        <v>38</v>
      </c>
      <c r="C118" s="18" t="s">
        <v>114</v>
      </c>
      <c r="D118" s="18">
        <v>11</v>
      </c>
      <c r="E118" s="18" t="s">
        <v>72</v>
      </c>
      <c r="F118" s="19">
        <v>2440120000</v>
      </c>
      <c r="G118" s="16"/>
      <c r="H118" s="19">
        <v>99</v>
      </c>
    </row>
    <row r="119" spans="2:8" ht="36" customHeight="1" thickBot="1">
      <c r="B119" s="20" t="s">
        <v>13</v>
      </c>
      <c r="C119" s="18" t="s">
        <v>114</v>
      </c>
      <c r="D119" s="18">
        <v>11</v>
      </c>
      <c r="E119" s="18" t="s">
        <v>72</v>
      </c>
      <c r="F119" s="19">
        <v>2440120000</v>
      </c>
      <c r="G119" s="19">
        <v>244</v>
      </c>
      <c r="H119" s="19">
        <v>99</v>
      </c>
    </row>
    <row r="120" spans="2:8" ht="32.25" thickBot="1">
      <c r="B120" s="93" t="s">
        <v>39</v>
      </c>
      <c r="C120" s="90" t="s">
        <v>114</v>
      </c>
      <c r="D120" s="106">
        <v>12</v>
      </c>
      <c r="E120" s="94"/>
      <c r="F120" s="91"/>
      <c r="G120" s="91"/>
      <c r="H120" s="105">
        <v>4245</v>
      </c>
    </row>
    <row r="121" spans="2:8" ht="16.5" thickBot="1">
      <c r="B121" s="13" t="s">
        <v>40</v>
      </c>
      <c r="C121" s="14" t="s">
        <v>114</v>
      </c>
      <c r="D121" s="14">
        <v>12</v>
      </c>
      <c r="E121" s="14" t="s">
        <v>115</v>
      </c>
      <c r="F121" s="15">
        <v>2540200590</v>
      </c>
      <c r="G121" s="118"/>
      <c r="H121" s="15">
        <v>4245</v>
      </c>
    </row>
    <row r="122" spans="2:8" ht="32.25" thickBot="1">
      <c r="B122" s="17" t="s">
        <v>41</v>
      </c>
      <c r="C122" s="18" t="s">
        <v>114</v>
      </c>
      <c r="D122" s="18">
        <v>12</v>
      </c>
      <c r="E122" s="18" t="s">
        <v>115</v>
      </c>
      <c r="F122" s="19">
        <v>2540200590</v>
      </c>
      <c r="G122" s="19">
        <v>611</v>
      </c>
      <c r="H122" s="19">
        <v>4245</v>
      </c>
    </row>
    <row r="123" spans="2:8" ht="48" thickBot="1">
      <c r="B123" s="93" t="s">
        <v>42</v>
      </c>
      <c r="C123" s="90" t="s">
        <v>114</v>
      </c>
      <c r="D123" s="90">
        <v>13</v>
      </c>
      <c r="E123" s="94"/>
      <c r="F123" s="91"/>
      <c r="G123" s="91"/>
      <c r="H123" s="95">
        <v>45</v>
      </c>
    </row>
    <row r="124" spans="2:8" ht="16.5" thickBot="1">
      <c r="B124" s="13" t="s">
        <v>43</v>
      </c>
      <c r="C124" s="14" t="s">
        <v>114</v>
      </c>
      <c r="D124" s="14">
        <v>13</v>
      </c>
      <c r="E124" s="14" t="s">
        <v>74</v>
      </c>
      <c r="F124" s="15">
        <v>2640327880</v>
      </c>
      <c r="G124" s="16"/>
      <c r="H124" s="15">
        <v>45</v>
      </c>
    </row>
    <row r="125" spans="2:8" ht="32.25" thickBot="1">
      <c r="B125" s="17" t="s">
        <v>44</v>
      </c>
      <c r="C125" s="18" t="s">
        <v>114</v>
      </c>
      <c r="D125" s="18">
        <v>13</v>
      </c>
      <c r="E125" s="18" t="s">
        <v>74</v>
      </c>
      <c r="F125" s="19">
        <v>2640327880</v>
      </c>
      <c r="G125" s="19">
        <v>730</v>
      </c>
      <c r="H125" s="19">
        <v>45</v>
      </c>
    </row>
    <row r="126" spans="2:8" ht="26.25" customHeight="1" thickBot="1">
      <c r="B126" s="212" t="s">
        <v>336</v>
      </c>
      <c r="C126" s="90" t="s">
        <v>114</v>
      </c>
      <c r="D126" s="90" t="s">
        <v>292</v>
      </c>
      <c r="E126" s="90"/>
      <c r="F126" s="95"/>
      <c r="G126" s="95"/>
      <c r="H126" s="95">
        <v>57058</v>
      </c>
    </row>
    <row r="127" spans="2:8" ht="33" customHeight="1" thickBot="1">
      <c r="B127" s="207" t="s">
        <v>337</v>
      </c>
      <c r="C127" s="6" t="s">
        <v>114</v>
      </c>
      <c r="D127" s="6">
        <v>14</v>
      </c>
      <c r="E127" s="6" t="s">
        <v>74</v>
      </c>
      <c r="F127" s="3">
        <v>2640260020</v>
      </c>
      <c r="G127" s="3">
        <v>511</v>
      </c>
      <c r="H127" s="3">
        <v>57058</v>
      </c>
    </row>
    <row r="128" spans="2:8" ht="48" thickBot="1">
      <c r="B128" s="93" t="s">
        <v>113</v>
      </c>
      <c r="C128" s="106" t="s">
        <v>111</v>
      </c>
      <c r="D128" s="106" t="s">
        <v>74</v>
      </c>
      <c r="E128" s="106" t="s">
        <v>112</v>
      </c>
      <c r="F128" s="105">
        <v>9980020000</v>
      </c>
      <c r="G128" s="91"/>
      <c r="H128" s="105">
        <f>SUM(H129:H133)</f>
        <v>5867</v>
      </c>
    </row>
    <row r="129" spans="2:8" ht="48" thickBot="1">
      <c r="B129" s="5" t="s">
        <v>9</v>
      </c>
      <c r="C129" s="18" t="s">
        <v>111</v>
      </c>
      <c r="D129" s="18" t="s">
        <v>74</v>
      </c>
      <c r="E129" s="18" t="s">
        <v>112</v>
      </c>
      <c r="F129" s="3">
        <v>9980020000</v>
      </c>
      <c r="G129" s="3">
        <v>121</v>
      </c>
      <c r="H129" s="3">
        <v>4000</v>
      </c>
    </row>
    <row r="130" spans="2:8" ht="63.75" thickBot="1">
      <c r="B130" s="37" t="s">
        <v>10</v>
      </c>
      <c r="C130" s="18" t="s">
        <v>111</v>
      </c>
      <c r="D130" s="18" t="s">
        <v>74</v>
      </c>
      <c r="E130" s="18" t="s">
        <v>112</v>
      </c>
      <c r="F130" s="3">
        <v>9980020000</v>
      </c>
      <c r="G130" s="3">
        <v>129</v>
      </c>
      <c r="H130" s="3">
        <v>1208</v>
      </c>
    </row>
    <row r="131" spans="2:8" ht="32.25" thickBot="1">
      <c r="B131" s="37" t="s">
        <v>13</v>
      </c>
      <c r="C131" s="18" t="s">
        <v>111</v>
      </c>
      <c r="D131" s="18" t="s">
        <v>74</v>
      </c>
      <c r="E131" s="18" t="s">
        <v>112</v>
      </c>
      <c r="F131" s="3">
        <v>9980020000</v>
      </c>
      <c r="G131" s="3">
        <v>244</v>
      </c>
      <c r="H131" s="3">
        <v>485</v>
      </c>
    </row>
    <row r="132" spans="2:8" ht="18" customHeight="1" thickBot="1">
      <c r="B132" s="37" t="s">
        <v>338</v>
      </c>
      <c r="C132" s="18" t="s">
        <v>111</v>
      </c>
      <c r="D132" s="18" t="s">
        <v>74</v>
      </c>
      <c r="E132" s="18" t="s">
        <v>112</v>
      </c>
      <c r="F132" s="3">
        <v>9980020000</v>
      </c>
      <c r="G132" s="3">
        <v>247</v>
      </c>
      <c r="H132" s="3">
        <v>174</v>
      </c>
    </row>
    <row r="133" spans="2:8" ht="16.5" hidden="1" thickBot="1">
      <c r="B133" s="5" t="s">
        <v>46</v>
      </c>
      <c r="C133" s="18" t="s">
        <v>111</v>
      </c>
      <c r="D133" s="18" t="s">
        <v>74</v>
      </c>
      <c r="E133" s="18" t="s">
        <v>112</v>
      </c>
      <c r="F133" s="3">
        <v>9980020000</v>
      </c>
      <c r="G133" s="3">
        <v>850</v>
      </c>
      <c r="H133" s="3"/>
    </row>
    <row r="134" spans="2:8" ht="48" thickBot="1">
      <c r="B134" s="93" t="s">
        <v>21</v>
      </c>
      <c r="C134" s="90" t="s">
        <v>69</v>
      </c>
      <c r="D134" s="90" t="s">
        <v>109</v>
      </c>
      <c r="E134" s="90"/>
      <c r="F134" s="103"/>
      <c r="G134" s="95"/>
      <c r="H134" s="119">
        <f>SUM(H135)</f>
        <v>6263</v>
      </c>
    </row>
    <row r="135" spans="2:8" ht="63.75" thickBot="1">
      <c r="B135" s="8" t="s">
        <v>47</v>
      </c>
      <c r="C135" s="7" t="s">
        <v>69</v>
      </c>
      <c r="D135" s="7" t="s">
        <v>109</v>
      </c>
      <c r="E135" s="7" t="s">
        <v>235</v>
      </c>
      <c r="F135" s="7">
        <v>740120000</v>
      </c>
      <c r="G135" s="7"/>
      <c r="H135" s="32">
        <f>SUM(H136:H140)</f>
        <v>6263</v>
      </c>
    </row>
    <row r="136" spans="2:8" ht="48" thickBot="1">
      <c r="B136" s="9" t="s">
        <v>28</v>
      </c>
      <c r="C136" s="6" t="s">
        <v>69</v>
      </c>
      <c r="D136" s="6" t="s">
        <v>109</v>
      </c>
      <c r="E136" s="6" t="s">
        <v>235</v>
      </c>
      <c r="F136" s="6">
        <v>740120000</v>
      </c>
      <c r="G136" s="6">
        <v>111</v>
      </c>
      <c r="H136" s="67">
        <v>4600</v>
      </c>
    </row>
    <row r="137" spans="2:8" ht="16.5" thickBot="1">
      <c r="B137" s="37" t="s">
        <v>288</v>
      </c>
      <c r="C137" s="6" t="s">
        <v>69</v>
      </c>
      <c r="D137" s="6" t="s">
        <v>109</v>
      </c>
      <c r="E137" s="6" t="s">
        <v>235</v>
      </c>
      <c r="F137" s="6">
        <v>740120000</v>
      </c>
      <c r="G137" s="6" t="s">
        <v>120</v>
      </c>
      <c r="H137" s="67">
        <v>30</v>
      </c>
    </row>
    <row r="138" spans="2:8" ht="63.75" thickBot="1">
      <c r="B138" s="76" t="s">
        <v>10</v>
      </c>
      <c r="C138" s="6" t="s">
        <v>69</v>
      </c>
      <c r="D138" s="6" t="s">
        <v>109</v>
      </c>
      <c r="E138" s="6" t="s">
        <v>235</v>
      </c>
      <c r="F138" s="3">
        <v>740120000</v>
      </c>
      <c r="G138" s="3">
        <v>119</v>
      </c>
      <c r="H138" s="3">
        <v>1390</v>
      </c>
    </row>
    <row r="139" spans="2:8" ht="32.25" thickBot="1">
      <c r="B139" s="37" t="s">
        <v>13</v>
      </c>
      <c r="C139" s="6" t="s">
        <v>69</v>
      </c>
      <c r="D139" s="6" t="s">
        <v>109</v>
      </c>
      <c r="E139" s="6" t="s">
        <v>235</v>
      </c>
      <c r="F139" s="3">
        <v>740120000</v>
      </c>
      <c r="G139" s="3">
        <v>244</v>
      </c>
      <c r="H139" s="3">
        <v>240</v>
      </c>
    </row>
    <row r="140" spans="2:8" ht="16.5" thickBot="1">
      <c r="B140" s="5" t="s">
        <v>46</v>
      </c>
      <c r="C140" s="6" t="s">
        <v>69</v>
      </c>
      <c r="D140" s="6" t="s">
        <v>109</v>
      </c>
      <c r="E140" s="6" t="s">
        <v>235</v>
      </c>
      <c r="F140" s="3">
        <v>740120000</v>
      </c>
      <c r="G140" s="3">
        <v>850</v>
      </c>
      <c r="H140" s="3">
        <v>3</v>
      </c>
    </row>
    <row r="141" spans="2:8" ht="16.5" thickBot="1">
      <c r="B141" s="93" t="s">
        <v>22</v>
      </c>
      <c r="C141" s="90" t="s">
        <v>70</v>
      </c>
      <c r="D141" s="90" t="s">
        <v>71</v>
      </c>
      <c r="E141" s="90"/>
      <c r="F141" s="90"/>
      <c r="G141" s="90"/>
      <c r="H141" s="119">
        <f>SUM(H143)</f>
        <v>2937</v>
      </c>
    </row>
    <row r="142" spans="2:8" ht="16.5" thickBot="1">
      <c r="B142" s="79" t="s">
        <v>48</v>
      </c>
      <c r="C142" s="7" t="s">
        <v>70</v>
      </c>
      <c r="D142" s="7" t="s">
        <v>71</v>
      </c>
      <c r="E142" s="7" t="s">
        <v>72</v>
      </c>
      <c r="F142" s="7"/>
      <c r="G142" s="7"/>
      <c r="H142" s="32">
        <f>SUM(H143)</f>
        <v>2937</v>
      </c>
    </row>
    <row r="143" spans="2:8" ht="16.5" thickBot="1">
      <c r="B143" s="79" t="s">
        <v>49</v>
      </c>
      <c r="C143" s="7" t="s">
        <v>70</v>
      </c>
      <c r="D143" s="7" t="s">
        <v>71</v>
      </c>
      <c r="E143" s="7" t="s">
        <v>72</v>
      </c>
      <c r="F143" s="7">
        <v>1410211000</v>
      </c>
      <c r="G143" s="7"/>
      <c r="H143" s="32">
        <f>SUM(H144+H145+H146+H147)</f>
        <v>2937</v>
      </c>
    </row>
    <row r="144" spans="2:8" ht="48" thickBot="1">
      <c r="B144" s="37" t="s">
        <v>9</v>
      </c>
      <c r="C144" s="6" t="s">
        <v>70</v>
      </c>
      <c r="D144" s="6" t="s">
        <v>71</v>
      </c>
      <c r="E144" s="6" t="s">
        <v>72</v>
      </c>
      <c r="F144" s="6">
        <v>1410211000</v>
      </c>
      <c r="G144" s="6">
        <v>121</v>
      </c>
      <c r="H144" s="67">
        <v>1935</v>
      </c>
    </row>
    <row r="145" spans="2:8" ht="63.75" thickBot="1">
      <c r="B145" s="37" t="s">
        <v>10</v>
      </c>
      <c r="C145" s="6" t="s">
        <v>70</v>
      </c>
      <c r="D145" s="6" t="s">
        <v>71</v>
      </c>
      <c r="E145" s="6" t="s">
        <v>72</v>
      </c>
      <c r="F145" s="6">
        <v>1410211000</v>
      </c>
      <c r="G145" s="6">
        <v>129</v>
      </c>
      <c r="H145" s="67">
        <v>585</v>
      </c>
    </row>
    <row r="146" spans="2:8" ht="32.25" thickBot="1">
      <c r="B146" s="37" t="s">
        <v>13</v>
      </c>
      <c r="C146" s="6" t="s">
        <v>70</v>
      </c>
      <c r="D146" s="6" t="s">
        <v>71</v>
      </c>
      <c r="E146" s="6" t="s">
        <v>72</v>
      </c>
      <c r="F146" s="6">
        <v>1410211000</v>
      </c>
      <c r="G146" s="6">
        <v>244</v>
      </c>
      <c r="H146" s="67">
        <v>414</v>
      </c>
    </row>
    <row r="147" spans="2:8" ht="16.5" thickBot="1">
      <c r="B147" s="5" t="s">
        <v>46</v>
      </c>
      <c r="C147" s="6" t="s">
        <v>70</v>
      </c>
      <c r="D147" s="6" t="s">
        <v>71</v>
      </c>
      <c r="E147" s="6" t="s">
        <v>72</v>
      </c>
      <c r="F147" s="6">
        <v>1410211000</v>
      </c>
      <c r="G147" s="6">
        <v>850</v>
      </c>
      <c r="H147" s="67">
        <v>3</v>
      </c>
    </row>
    <row r="148" spans="2:8" ht="16.5" thickBot="1">
      <c r="B148" s="93" t="s">
        <v>24</v>
      </c>
      <c r="C148" s="90" t="s">
        <v>176</v>
      </c>
      <c r="D148" s="90" t="s">
        <v>73</v>
      </c>
      <c r="E148" s="90"/>
      <c r="F148" s="90"/>
      <c r="G148" s="90"/>
      <c r="H148" s="92">
        <f>SUM(H149+H472+H1006+H1013)</f>
        <v>778121.4574500001</v>
      </c>
    </row>
    <row r="149" spans="2:8" ht="16.5" thickBot="1">
      <c r="B149" s="93" t="s">
        <v>50</v>
      </c>
      <c r="C149" s="90" t="s">
        <v>176</v>
      </c>
      <c r="D149" s="90" t="s">
        <v>73</v>
      </c>
      <c r="E149" s="90"/>
      <c r="F149" s="90"/>
      <c r="G149" s="90"/>
      <c r="H149" s="92">
        <f>SUM(H150+H170+H187+H206+H225+H241+H260+H276+H292+H308+H324+H340+H356+H373+H389+H405+H421+H437+H456)</f>
        <v>242858.01600000003</v>
      </c>
    </row>
    <row r="150" spans="2:8" ht="16.5" thickBot="1">
      <c r="B150" s="120" t="s">
        <v>51</v>
      </c>
      <c r="C150" s="121" t="s">
        <v>75</v>
      </c>
      <c r="D150" s="121"/>
      <c r="E150" s="121"/>
      <c r="F150" s="121"/>
      <c r="G150" s="121"/>
      <c r="H150" s="133">
        <f>SUM(H151+H166+H163)</f>
        <v>18207.900000000001</v>
      </c>
    </row>
    <row r="151" spans="2:8" ht="16.5" thickBot="1">
      <c r="B151" s="79" t="s">
        <v>50</v>
      </c>
      <c r="C151" s="14" t="s">
        <v>75</v>
      </c>
      <c r="D151" s="14" t="s">
        <v>73</v>
      </c>
      <c r="E151" s="14" t="s">
        <v>74</v>
      </c>
      <c r="F151" s="14"/>
      <c r="G151" s="14"/>
      <c r="H151" s="134">
        <f>SUM(H152+H158)</f>
        <v>17764.900000000001</v>
      </c>
    </row>
    <row r="152" spans="2:8" ht="48" thickBot="1">
      <c r="B152" s="79" t="s">
        <v>52</v>
      </c>
      <c r="C152" s="7" t="s">
        <v>75</v>
      </c>
      <c r="D152" s="7" t="s">
        <v>73</v>
      </c>
      <c r="E152" s="7" t="s">
        <v>74</v>
      </c>
      <c r="F152" s="10" t="s">
        <v>423</v>
      </c>
      <c r="G152" s="7"/>
      <c r="H152" s="56">
        <f>SUM(H157+H155+H156+H154+H153)</f>
        <v>6325.9000000000005</v>
      </c>
    </row>
    <row r="153" spans="2:8" ht="48" thickBot="1">
      <c r="B153" s="5" t="s">
        <v>28</v>
      </c>
      <c r="C153" s="6" t="s">
        <v>75</v>
      </c>
      <c r="D153" s="6" t="s">
        <v>73</v>
      </c>
      <c r="E153" s="6" t="s">
        <v>74</v>
      </c>
      <c r="F153" s="41" t="s">
        <v>423</v>
      </c>
      <c r="G153" s="6">
        <v>111</v>
      </c>
      <c r="H153" s="6" t="s">
        <v>466</v>
      </c>
    </row>
    <row r="154" spans="2:8" ht="63.75" thickBot="1">
      <c r="B154" s="76" t="s">
        <v>10</v>
      </c>
      <c r="C154" s="6" t="s">
        <v>75</v>
      </c>
      <c r="D154" s="6" t="s">
        <v>73</v>
      </c>
      <c r="E154" s="6" t="s">
        <v>74</v>
      </c>
      <c r="F154" s="41" t="s">
        <v>423</v>
      </c>
      <c r="G154" s="6">
        <v>119</v>
      </c>
      <c r="H154" s="6" t="s">
        <v>467</v>
      </c>
    </row>
    <row r="155" spans="2:8" ht="32.25" thickBot="1">
      <c r="B155" s="37" t="s">
        <v>13</v>
      </c>
      <c r="C155" s="6" t="s">
        <v>75</v>
      </c>
      <c r="D155" s="6" t="s">
        <v>73</v>
      </c>
      <c r="E155" s="6" t="s">
        <v>74</v>
      </c>
      <c r="F155" s="41" t="s">
        <v>423</v>
      </c>
      <c r="G155" s="6">
        <v>244</v>
      </c>
      <c r="H155" s="6" t="s">
        <v>496</v>
      </c>
    </row>
    <row r="156" spans="2:8" ht="16.5" thickBot="1">
      <c r="B156" s="37" t="s">
        <v>338</v>
      </c>
      <c r="C156" s="6" t="s">
        <v>75</v>
      </c>
      <c r="D156" s="6" t="s">
        <v>73</v>
      </c>
      <c r="E156" s="6" t="s">
        <v>74</v>
      </c>
      <c r="F156" s="41" t="s">
        <v>423</v>
      </c>
      <c r="G156" s="6" t="s">
        <v>335</v>
      </c>
      <c r="H156" s="6" t="s">
        <v>480</v>
      </c>
    </row>
    <row r="157" spans="2:8" ht="16.5" thickBot="1">
      <c r="B157" s="77" t="s">
        <v>46</v>
      </c>
      <c r="C157" s="6" t="s">
        <v>75</v>
      </c>
      <c r="D157" s="6" t="s">
        <v>73</v>
      </c>
      <c r="E157" s="6" t="s">
        <v>74</v>
      </c>
      <c r="F157" s="41" t="s">
        <v>423</v>
      </c>
      <c r="G157" s="6">
        <v>850</v>
      </c>
      <c r="H157" s="6" t="s">
        <v>360</v>
      </c>
    </row>
    <row r="158" spans="2:8" ht="142.5" thickBot="1">
      <c r="B158" s="79" t="s">
        <v>53</v>
      </c>
      <c r="C158" s="7" t="s">
        <v>75</v>
      </c>
      <c r="D158" s="7" t="s">
        <v>73</v>
      </c>
      <c r="E158" s="7" t="s">
        <v>74</v>
      </c>
      <c r="F158" s="10" t="s">
        <v>424</v>
      </c>
      <c r="G158" s="7"/>
      <c r="H158" s="32">
        <f>SUM(H159+H161+H162+H160)</f>
        <v>11439</v>
      </c>
    </row>
    <row r="159" spans="2:8" ht="46.5" customHeight="1" thickBot="1">
      <c r="B159" s="77" t="s">
        <v>54</v>
      </c>
      <c r="C159" s="6" t="s">
        <v>75</v>
      </c>
      <c r="D159" s="6" t="s">
        <v>73</v>
      </c>
      <c r="E159" s="6" t="s">
        <v>74</v>
      </c>
      <c r="F159" s="41" t="s">
        <v>424</v>
      </c>
      <c r="G159" s="6">
        <v>111</v>
      </c>
      <c r="H159" s="6" t="s">
        <v>460</v>
      </c>
    </row>
    <row r="160" spans="2:8" ht="32.25" hidden="1" thickBot="1">
      <c r="B160" s="77" t="s">
        <v>45</v>
      </c>
      <c r="C160" s="6" t="s">
        <v>75</v>
      </c>
      <c r="D160" s="6" t="s">
        <v>73</v>
      </c>
      <c r="E160" s="6" t="s">
        <v>74</v>
      </c>
      <c r="F160" s="41" t="s">
        <v>293</v>
      </c>
      <c r="G160" s="6" t="s">
        <v>120</v>
      </c>
      <c r="H160" s="6"/>
    </row>
    <row r="161" spans="2:8" ht="63.75" thickBot="1">
      <c r="B161" s="76" t="s">
        <v>10</v>
      </c>
      <c r="C161" s="6" t="s">
        <v>75</v>
      </c>
      <c r="D161" s="6" t="s">
        <v>73</v>
      </c>
      <c r="E161" s="6" t="s">
        <v>74</v>
      </c>
      <c r="F161" s="41" t="s">
        <v>424</v>
      </c>
      <c r="G161" s="6">
        <v>119</v>
      </c>
      <c r="H161" s="6" t="s">
        <v>461</v>
      </c>
    </row>
    <row r="162" spans="2:8" ht="32.25" thickBot="1">
      <c r="B162" s="37" t="s">
        <v>13</v>
      </c>
      <c r="C162" s="6" t="s">
        <v>75</v>
      </c>
      <c r="D162" s="6" t="s">
        <v>73</v>
      </c>
      <c r="E162" s="6" t="s">
        <v>74</v>
      </c>
      <c r="F162" s="41" t="s">
        <v>424</v>
      </c>
      <c r="G162" s="6">
        <v>244</v>
      </c>
      <c r="H162" s="6" t="s">
        <v>462</v>
      </c>
    </row>
    <row r="163" spans="2:8" ht="16.5" thickBot="1">
      <c r="B163" s="213" t="s">
        <v>359</v>
      </c>
      <c r="C163" s="7" t="s">
        <v>75</v>
      </c>
      <c r="D163" s="7" t="s">
        <v>73</v>
      </c>
      <c r="E163" s="7" t="s">
        <v>109</v>
      </c>
      <c r="F163" s="10"/>
      <c r="G163" s="7"/>
      <c r="H163" s="32">
        <f>SUM(H164+H165)</f>
        <v>114</v>
      </c>
    </row>
    <row r="164" spans="2:8" ht="48" thickBot="1">
      <c r="B164" s="207" t="s">
        <v>54</v>
      </c>
      <c r="C164" s="6" t="s">
        <v>75</v>
      </c>
      <c r="D164" s="6" t="s">
        <v>73</v>
      </c>
      <c r="E164" s="6" t="s">
        <v>109</v>
      </c>
      <c r="F164" s="41" t="s">
        <v>425</v>
      </c>
      <c r="G164" s="6" t="s">
        <v>78</v>
      </c>
      <c r="H164" s="6" t="s">
        <v>438</v>
      </c>
    </row>
    <row r="165" spans="2:8" ht="63.75" thickBot="1">
      <c r="B165" s="208" t="s">
        <v>10</v>
      </c>
      <c r="C165" s="6" t="s">
        <v>75</v>
      </c>
      <c r="D165" s="6" t="s">
        <v>73</v>
      </c>
      <c r="E165" s="6" t="s">
        <v>109</v>
      </c>
      <c r="F165" s="41" t="s">
        <v>425</v>
      </c>
      <c r="G165" s="6" t="s">
        <v>325</v>
      </c>
      <c r="H165" s="6" t="s">
        <v>474</v>
      </c>
    </row>
    <row r="166" spans="2:8" ht="16.5" thickBot="1">
      <c r="B166" s="88" t="s">
        <v>29</v>
      </c>
      <c r="C166" s="7" t="s">
        <v>75</v>
      </c>
      <c r="D166" s="7">
        <v>10</v>
      </c>
      <c r="E166" s="7"/>
      <c r="F166" s="7"/>
      <c r="G166" s="7"/>
      <c r="H166" s="7" t="s">
        <v>470</v>
      </c>
    </row>
    <row r="167" spans="2:8" ht="16.5" thickBot="1">
      <c r="B167" s="79" t="s">
        <v>33</v>
      </c>
      <c r="C167" s="7" t="s">
        <v>75</v>
      </c>
      <c r="D167" s="7">
        <v>10</v>
      </c>
      <c r="E167" s="7" t="s">
        <v>71</v>
      </c>
      <c r="F167" s="7"/>
      <c r="G167" s="7"/>
      <c r="H167" s="7" t="s">
        <v>470</v>
      </c>
    </row>
    <row r="168" spans="2:8" ht="48" thickBot="1">
      <c r="B168" s="79" t="s">
        <v>55</v>
      </c>
      <c r="C168" s="7" t="s">
        <v>75</v>
      </c>
      <c r="D168" s="7">
        <v>10</v>
      </c>
      <c r="E168" s="7" t="s">
        <v>71</v>
      </c>
      <c r="F168" s="7" t="s">
        <v>426</v>
      </c>
      <c r="G168" s="7"/>
      <c r="H168" s="7" t="s">
        <v>470</v>
      </c>
    </row>
    <row r="169" spans="2:8" ht="32.25" thickBot="1">
      <c r="B169" s="5" t="s">
        <v>32</v>
      </c>
      <c r="C169" s="6" t="s">
        <v>75</v>
      </c>
      <c r="D169" s="6">
        <v>10</v>
      </c>
      <c r="E169" s="6" t="s">
        <v>71</v>
      </c>
      <c r="F169" s="6" t="s">
        <v>426</v>
      </c>
      <c r="G169" s="6">
        <v>313</v>
      </c>
      <c r="H169" s="6" t="s">
        <v>470</v>
      </c>
    </row>
    <row r="170" spans="2:8" ht="16.5" thickBot="1">
      <c r="B170" s="120" t="s">
        <v>56</v>
      </c>
      <c r="C170" s="121" t="s">
        <v>76</v>
      </c>
      <c r="D170" s="121"/>
      <c r="E170" s="121"/>
      <c r="F170" s="121"/>
      <c r="G170" s="121"/>
      <c r="H170" s="122">
        <f>SUM(H171+H183)</f>
        <v>11300.3</v>
      </c>
    </row>
    <row r="171" spans="2:8" ht="16.5" thickBot="1">
      <c r="B171" s="79" t="s">
        <v>50</v>
      </c>
      <c r="C171" s="14" t="s">
        <v>76</v>
      </c>
      <c r="D171" s="14" t="s">
        <v>73</v>
      </c>
      <c r="E171" s="14" t="s">
        <v>74</v>
      </c>
      <c r="F171" s="14"/>
      <c r="G171" s="14"/>
      <c r="H171" s="33">
        <f>SUM(H172+H178)</f>
        <v>11130.3</v>
      </c>
    </row>
    <row r="172" spans="2:8" ht="48" thickBot="1">
      <c r="B172" s="79" t="s">
        <v>57</v>
      </c>
      <c r="C172" s="7" t="s">
        <v>76</v>
      </c>
      <c r="D172" s="7" t="s">
        <v>73</v>
      </c>
      <c r="E172" s="7" t="s">
        <v>74</v>
      </c>
      <c r="F172" s="10" t="s">
        <v>423</v>
      </c>
      <c r="G172" s="7"/>
      <c r="H172" s="32">
        <f>SUM(H177+H176+H175+H174+H173)</f>
        <v>4004.3</v>
      </c>
    </row>
    <row r="173" spans="2:8" ht="48" thickBot="1">
      <c r="B173" s="77" t="s">
        <v>28</v>
      </c>
      <c r="C173" s="6" t="s">
        <v>76</v>
      </c>
      <c r="D173" s="6" t="s">
        <v>73</v>
      </c>
      <c r="E173" s="6" t="s">
        <v>74</v>
      </c>
      <c r="F173" s="41" t="s">
        <v>423</v>
      </c>
      <c r="G173" s="6">
        <v>111</v>
      </c>
      <c r="H173" s="6" t="s">
        <v>468</v>
      </c>
    </row>
    <row r="174" spans="2:8" ht="63.75" thickBot="1">
      <c r="B174" s="76" t="s">
        <v>10</v>
      </c>
      <c r="C174" s="6" t="s">
        <v>76</v>
      </c>
      <c r="D174" s="6" t="s">
        <v>73</v>
      </c>
      <c r="E174" s="6" t="s">
        <v>74</v>
      </c>
      <c r="F174" s="41" t="s">
        <v>423</v>
      </c>
      <c r="G174" s="6">
        <v>119</v>
      </c>
      <c r="H174" s="6" t="s">
        <v>469</v>
      </c>
    </row>
    <row r="175" spans="2:8" ht="32.25" thickBot="1">
      <c r="B175" s="37" t="s">
        <v>13</v>
      </c>
      <c r="C175" s="6" t="s">
        <v>76</v>
      </c>
      <c r="D175" s="6" t="s">
        <v>73</v>
      </c>
      <c r="E175" s="6" t="s">
        <v>74</v>
      </c>
      <c r="F175" s="41" t="s">
        <v>423</v>
      </c>
      <c r="G175" s="6">
        <v>244</v>
      </c>
      <c r="H175" s="6" t="s">
        <v>497</v>
      </c>
    </row>
    <row r="176" spans="2:8" ht="16.5" thickBot="1">
      <c r="B176" s="37" t="s">
        <v>338</v>
      </c>
      <c r="C176" s="6" t="s">
        <v>76</v>
      </c>
      <c r="D176" s="6" t="s">
        <v>73</v>
      </c>
      <c r="E176" s="6" t="s">
        <v>74</v>
      </c>
      <c r="F176" s="41" t="s">
        <v>423</v>
      </c>
      <c r="G176" s="6" t="s">
        <v>335</v>
      </c>
      <c r="H176" s="6" t="s">
        <v>481</v>
      </c>
    </row>
    <row r="177" spans="2:8" ht="16.5" thickBot="1">
      <c r="B177" s="77" t="s">
        <v>46</v>
      </c>
      <c r="C177" s="6" t="s">
        <v>76</v>
      </c>
      <c r="D177" s="6" t="s">
        <v>73</v>
      </c>
      <c r="E177" s="6" t="s">
        <v>74</v>
      </c>
      <c r="F177" s="41" t="s">
        <v>423</v>
      </c>
      <c r="G177" s="6">
        <v>850</v>
      </c>
      <c r="H177" s="6" t="s">
        <v>361</v>
      </c>
    </row>
    <row r="178" spans="2:8" ht="142.5" thickBot="1">
      <c r="B178" s="79" t="s">
        <v>53</v>
      </c>
      <c r="C178" s="7" t="s">
        <v>76</v>
      </c>
      <c r="D178" s="7" t="s">
        <v>73</v>
      </c>
      <c r="E178" s="7" t="s">
        <v>74</v>
      </c>
      <c r="F178" s="10" t="s">
        <v>424</v>
      </c>
      <c r="G178" s="7"/>
      <c r="H178" s="32">
        <f>SUM(H179+H181+H182+H180)</f>
        <v>7126</v>
      </c>
    </row>
    <row r="179" spans="2:8" ht="47.25" customHeight="1" thickBot="1">
      <c r="B179" s="77" t="s">
        <v>54</v>
      </c>
      <c r="C179" s="6" t="s">
        <v>76</v>
      </c>
      <c r="D179" s="6" t="s">
        <v>73</v>
      </c>
      <c r="E179" s="6" t="s">
        <v>74</v>
      </c>
      <c r="F179" s="41" t="s">
        <v>424</v>
      </c>
      <c r="G179" s="6">
        <v>111</v>
      </c>
      <c r="H179" s="6" t="s">
        <v>463</v>
      </c>
    </row>
    <row r="180" spans="2:8" ht="32.25" hidden="1" thickBot="1">
      <c r="B180" s="77" t="s">
        <v>45</v>
      </c>
      <c r="C180" s="6" t="s">
        <v>76</v>
      </c>
      <c r="D180" s="6" t="s">
        <v>73</v>
      </c>
      <c r="E180" s="6" t="s">
        <v>74</v>
      </c>
      <c r="F180" s="41" t="s">
        <v>293</v>
      </c>
      <c r="G180" s="6" t="s">
        <v>120</v>
      </c>
      <c r="H180" s="6"/>
    </row>
    <row r="181" spans="2:8" ht="63.75" thickBot="1">
      <c r="B181" s="76" t="s">
        <v>10</v>
      </c>
      <c r="C181" s="6" t="s">
        <v>76</v>
      </c>
      <c r="D181" s="6" t="s">
        <v>73</v>
      </c>
      <c r="E181" s="6" t="s">
        <v>74</v>
      </c>
      <c r="F181" s="41" t="s">
        <v>424</v>
      </c>
      <c r="G181" s="6">
        <v>119</v>
      </c>
      <c r="H181" s="6" t="s">
        <v>464</v>
      </c>
    </row>
    <row r="182" spans="2:8" ht="32.25" thickBot="1">
      <c r="B182" s="37" t="s">
        <v>13</v>
      </c>
      <c r="C182" s="6" t="s">
        <v>76</v>
      </c>
      <c r="D182" s="6" t="s">
        <v>73</v>
      </c>
      <c r="E182" s="6" t="s">
        <v>74</v>
      </c>
      <c r="F182" s="41" t="s">
        <v>424</v>
      </c>
      <c r="G182" s="6">
        <v>244</v>
      </c>
      <c r="H182" s="6" t="s">
        <v>465</v>
      </c>
    </row>
    <row r="183" spans="2:8" ht="16.5" thickBot="1">
      <c r="B183" s="79" t="s">
        <v>29</v>
      </c>
      <c r="C183" s="7" t="s">
        <v>76</v>
      </c>
      <c r="D183" s="7">
        <v>10</v>
      </c>
      <c r="E183" s="7"/>
      <c r="F183" s="7"/>
      <c r="G183" s="7"/>
      <c r="H183" s="7" t="s">
        <v>471</v>
      </c>
    </row>
    <row r="184" spans="2:8" ht="16.5" thickBot="1">
      <c r="B184" s="79" t="s">
        <v>33</v>
      </c>
      <c r="C184" s="7" t="s">
        <v>76</v>
      </c>
      <c r="D184" s="7">
        <v>10</v>
      </c>
      <c r="E184" s="7" t="s">
        <v>71</v>
      </c>
      <c r="F184" s="7"/>
      <c r="G184" s="7"/>
      <c r="H184" s="7" t="s">
        <v>471</v>
      </c>
    </row>
    <row r="185" spans="2:8" ht="48" thickBot="1">
      <c r="B185" s="79" t="s">
        <v>55</v>
      </c>
      <c r="C185" s="7" t="s">
        <v>76</v>
      </c>
      <c r="D185" s="7">
        <v>10</v>
      </c>
      <c r="E185" s="7" t="s">
        <v>71</v>
      </c>
      <c r="F185" s="7" t="s">
        <v>426</v>
      </c>
      <c r="G185" s="7"/>
      <c r="H185" s="7" t="s">
        <v>471</v>
      </c>
    </row>
    <row r="186" spans="2:8" ht="32.25" thickBot="1">
      <c r="B186" s="5" t="s">
        <v>32</v>
      </c>
      <c r="C186" s="6" t="s">
        <v>76</v>
      </c>
      <c r="D186" s="6">
        <v>10</v>
      </c>
      <c r="E186" s="6" t="s">
        <v>71</v>
      </c>
      <c r="F186" s="6" t="s">
        <v>426</v>
      </c>
      <c r="G186" s="6">
        <v>313</v>
      </c>
      <c r="H186" s="6" t="s">
        <v>471</v>
      </c>
    </row>
    <row r="187" spans="2:8" ht="16.5" thickBot="1">
      <c r="B187" s="120" t="s">
        <v>58</v>
      </c>
      <c r="C187" s="121" t="s">
        <v>77</v>
      </c>
      <c r="D187" s="121"/>
      <c r="E187" s="121"/>
      <c r="F187" s="121"/>
      <c r="G187" s="121"/>
      <c r="H187" s="122">
        <f>SUM(H188+H202+H199)</f>
        <v>16033.8</v>
      </c>
    </row>
    <row r="188" spans="2:8" ht="16.5" thickBot="1">
      <c r="B188" s="79" t="s">
        <v>50</v>
      </c>
      <c r="C188" s="14" t="s">
        <v>77</v>
      </c>
      <c r="D188" s="14" t="s">
        <v>73</v>
      </c>
      <c r="E188" s="14" t="s">
        <v>74</v>
      </c>
      <c r="F188" s="14"/>
      <c r="G188" s="14"/>
      <c r="H188" s="33">
        <f>SUM(H189+H195)</f>
        <v>15749.8</v>
      </c>
    </row>
    <row r="189" spans="2:8" ht="48" thickBot="1">
      <c r="B189" s="79" t="s">
        <v>57</v>
      </c>
      <c r="C189" s="7" t="s">
        <v>77</v>
      </c>
      <c r="D189" s="7" t="s">
        <v>73</v>
      </c>
      <c r="E189" s="7" t="s">
        <v>74</v>
      </c>
      <c r="F189" s="10" t="s">
        <v>423</v>
      </c>
      <c r="G189" s="7"/>
      <c r="H189" s="32">
        <f>SUM(H190+H191+H192+H193+H194)</f>
        <v>4707.8</v>
      </c>
    </row>
    <row r="190" spans="2:8" ht="48" thickBot="1">
      <c r="B190" s="77" t="s">
        <v>28</v>
      </c>
      <c r="C190" s="6" t="s">
        <v>77</v>
      </c>
      <c r="D190" s="6" t="s">
        <v>73</v>
      </c>
      <c r="E190" s="6" t="s">
        <v>74</v>
      </c>
      <c r="F190" s="41" t="s">
        <v>423</v>
      </c>
      <c r="G190" s="6" t="s">
        <v>78</v>
      </c>
      <c r="H190" s="6" t="s">
        <v>468</v>
      </c>
    </row>
    <row r="191" spans="2:8" ht="63.75" thickBot="1">
      <c r="B191" s="76" t="s">
        <v>10</v>
      </c>
      <c r="C191" s="6" t="s">
        <v>77</v>
      </c>
      <c r="D191" s="6" t="s">
        <v>73</v>
      </c>
      <c r="E191" s="6" t="s">
        <v>74</v>
      </c>
      <c r="F191" s="41" t="s">
        <v>423</v>
      </c>
      <c r="G191" s="6">
        <v>119</v>
      </c>
      <c r="H191" s="3">
        <v>621.79999999999995</v>
      </c>
    </row>
    <row r="192" spans="2:8" ht="32.25" thickBot="1">
      <c r="B192" s="37" t="s">
        <v>13</v>
      </c>
      <c r="C192" s="6" t="s">
        <v>77</v>
      </c>
      <c r="D192" s="6" t="s">
        <v>73</v>
      </c>
      <c r="E192" s="6" t="s">
        <v>74</v>
      </c>
      <c r="F192" s="41" t="s">
        <v>423</v>
      </c>
      <c r="G192" s="6">
        <v>244</v>
      </c>
      <c r="H192" s="3">
        <v>1589.3</v>
      </c>
    </row>
    <row r="193" spans="2:8" ht="16.5" thickBot="1">
      <c r="B193" s="37" t="s">
        <v>338</v>
      </c>
      <c r="C193" s="6" t="s">
        <v>77</v>
      </c>
      <c r="D193" s="6" t="s">
        <v>73</v>
      </c>
      <c r="E193" s="6" t="s">
        <v>74</v>
      </c>
      <c r="F193" s="41" t="s">
        <v>423</v>
      </c>
      <c r="G193" s="6" t="s">
        <v>335</v>
      </c>
      <c r="H193" s="3">
        <v>411.7</v>
      </c>
    </row>
    <row r="194" spans="2:8" ht="16.5" thickBot="1">
      <c r="B194" s="77" t="s">
        <v>46</v>
      </c>
      <c r="C194" s="6" t="s">
        <v>77</v>
      </c>
      <c r="D194" s="6" t="s">
        <v>73</v>
      </c>
      <c r="E194" s="6" t="s">
        <v>74</v>
      </c>
      <c r="F194" s="41" t="s">
        <v>423</v>
      </c>
      <c r="G194" s="6">
        <v>850</v>
      </c>
      <c r="H194" s="3">
        <v>26</v>
      </c>
    </row>
    <row r="195" spans="2:8" ht="142.5" thickBot="1">
      <c r="B195" s="79" t="s">
        <v>53</v>
      </c>
      <c r="C195" s="7" t="s">
        <v>77</v>
      </c>
      <c r="D195" s="7" t="s">
        <v>73</v>
      </c>
      <c r="E195" s="7" t="s">
        <v>74</v>
      </c>
      <c r="F195" s="10" t="s">
        <v>424</v>
      </c>
      <c r="G195" s="7"/>
      <c r="H195" s="32">
        <f>SUM(H196+H197+H198)</f>
        <v>11042</v>
      </c>
    </row>
    <row r="196" spans="2:8" ht="48" thickBot="1">
      <c r="B196" s="77" t="s">
        <v>54</v>
      </c>
      <c r="C196" s="6" t="s">
        <v>77</v>
      </c>
      <c r="D196" s="6" t="s">
        <v>73</v>
      </c>
      <c r="E196" s="6" t="s">
        <v>74</v>
      </c>
      <c r="F196" s="41" t="s">
        <v>424</v>
      </c>
      <c r="G196" s="6">
        <v>111</v>
      </c>
      <c r="H196" s="3">
        <v>8202</v>
      </c>
    </row>
    <row r="197" spans="2:8" ht="63.75" thickBot="1">
      <c r="B197" s="76" t="s">
        <v>10</v>
      </c>
      <c r="C197" s="6" t="s">
        <v>77</v>
      </c>
      <c r="D197" s="6" t="s">
        <v>73</v>
      </c>
      <c r="E197" s="6" t="s">
        <v>74</v>
      </c>
      <c r="F197" s="41" t="s">
        <v>424</v>
      </c>
      <c r="G197" s="6">
        <v>119</v>
      </c>
      <c r="H197" s="3">
        <v>2477</v>
      </c>
    </row>
    <row r="198" spans="2:8" ht="32.25" thickBot="1">
      <c r="B198" s="37" t="s">
        <v>13</v>
      </c>
      <c r="C198" s="6" t="s">
        <v>77</v>
      </c>
      <c r="D198" s="6" t="s">
        <v>73</v>
      </c>
      <c r="E198" s="6" t="s">
        <v>74</v>
      </c>
      <c r="F198" s="41" t="s">
        <v>424</v>
      </c>
      <c r="G198" s="6">
        <v>244</v>
      </c>
      <c r="H198" s="3">
        <v>363</v>
      </c>
    </row>
    <row r="199" spans="2:8" ht="16.5" thickBot="1">
      <c r="B199" s="213" t="s">
        <v>359</v>
      </c>
      <c r="C199" s="7" t="s">
        <v>77</v>
      </c>
      <c r="D199" s="7" t="s">
        <v>73</v>
      </c>
      <c r="E199" s="7" t="s">
        <v>109</v>
      </c>
      <c r="F199" s="41"/>
      <c r="G199" s="7"/>
      <c r="H199" s="3">
        <f>SUM(H200:H201)</f>
        <v>114</v>
      </c>
    </row>
    <row r="200" spans="2:8" ht="48" thickBot="1">
      <c r="B200" s="207" t="s">
        <v>54</v>
      </c>
      <c r="C200" s="6" t="s">
        <v>77</v>
      </c>
      <c r="D200" s="6" t="s">
        <v>73</v>
      </c>
      <c r="E200" s="6" t="s">
        <v>109</v>
      </c>
      <c r="F200" s="41" t="s">
        <v>425</v>
      </c>
      <c r="G200" s="6" t="s">
        <v>78</v>
      </c>
      <c r="H200" s="3">
        <v>88</v>
      </c>
    </row>
    <row r="201" spans="2:8" ht="63.75" thickBot="1">
      <c r="B201" s="208" t="s">
        <v>10</v>
      </c>
      <c r="C201" s="6" t="s">
        <v>77</v>
      </c>
      <c r="D201" s="6" t="s">
        <v>73</v>
      </c>
      <c r="E201" s="6" t="s">
        <v>109</v>
      </c>
      <c r="F201" s="41" t="s">
        <v>425</v>
      </c>
      <c r="G201" s="6" t="s">
        <v>325</v>
      </c>
      <c r="H201" s="3">
        <v>26</v>
      </c>
    </row>
    <row r="202" spans="2:8" ht="16.5" thickBot="1">
      <c r="B202" s="79" t="s">
        <v>29</v>
      </c>
      <c r="C202" s="7" t="s">
        <v>77</v>
      </c>
      <c r="D202" s="7">
        <v>10</v>
      </c>
      <c r="E202" s="7"/>
      <c r="F202" s="7"/>
      <c r="G202" s="7"/>
      <c r="H202" s="1">
        <v>170</v>
      </c>
    </row>
    <row r="203" spans="2:8" ht="16.5" thickBot="1">
      <c r="B203" s="79" t="s">
        <v>33</v>
      </c>
      <c r="C203" s="7" t="s">
        <v>77</v>
      </c>
      <c r="D203" s="7">
        <v>10</v>
      </c>
      <c r="E203" s="7" t="s">
        <v>71</v>
      </c>
      <c r="F203" s="7"/>
      <c r="G203" s="7"/>
      <c r="H203" s="1">
        <v>170</v>
      </c>
    </row>
    <row r="204" spans="2:8" ht="48" thickBot="1">
      <c r="B204" s="79" t="s">
        <v>55</v>
      </c>
      <c r="C204" s="6" t="s">
        <v>77</v>
      </c>
      <c r="D204" s="6">
        <v>10</v>
      </c>
      <c r="E204" s="6" t="s">
        <v>71</v>
      </c>
      <c r="F204" s="7" t="s">
        <v>426</v>
      </c>
      <c r="G204" s="6"/>
      <c r="H204" s="1">
        <v>170</v>
      </c>
    </row>
    <row r="205" spans="2:8" ht="32.25" thickBot="1">
      <c r="B205" s="5" t="s">
        <v>32</v>
      </c>
      <c r="C205" s="6" t="s">
        <v>77</v>
      </c>
      <c r="D205" s="6">
        <v>10</v>
      </c>
      <c r="E205" s="6" t="s">
        <v>71</v>
      </c>
      <c r="F205" s="6" t="s">
        <v>426</v>
      </c>
      <c r="G205" s="6">
        <v>313</v>
      </c>
      <c r="H205" s="3">
        <v>170</v>
      </c>
    </row>
    <row r="206" spans="2:8" ht="16.5" thickBot="1">
      <c r="B206" s="120" t="s">
        <v>79</v>
      </c>
      <c r="C206" s="121" t="s">
        <v>80</v>
      </c>
      <c r="D206" s="121"/>
      <c r="E206" s="121"/>
      <c r="F206" s="121"/>
      <c r="G206" s="121"/>
      <c r="H206" s="123">
        <f>SUM(H207+H221+H218)</f>
        <v>11784.3</v>
      </c>
    </row>
    <row r="207" spans="2:8" ht="16.5" thickBot="1">
      <c r="B207" s="79" t="s">
        <v>50</v>
      </c>
      <c r="C207" s="7" t="s">
        <v>80</v>
      </c>
      <c r="D207" s="7" t="s">
        <v>73</v>
      </c>
      <c r="E207" s="7" t="s">
        <v>74</v>
      </c>
      <c r="F207" s="7"/>
      <c r="G207" s="7"/>
      <c r="H207" s="124">
        <f>SUM(H208+H214)</f>
        <v>11500.3</v>
      </c>
    </row>
    <row r="208" spans="2:8" ht="48" thickBot="1">
      <c r="B208" s="79" t="s">
        <v>57</v>
      </c>
      <c r="C208" s="7" t="s">
        <v>80</v>
      </c>
      <c r="D208" s="7" t="s">
        <v>73</v>
      </c>
      <c r="E208" s="7" t="s">
        <v>74</v>
      </c>
      <c r="F208" s="10" t="s">
        <v>423</v>
      </c>
      <c r="G208" s="7"/>
      <c r="H208" s="56">
        <f>SUM(H209:H213)</f>
        <v>4167.3</v>
      </c>
    </row>
    <row r="209" spans="2:8" ht="48" thickBot="1">
      <c r="B209" s="77" t="s">
        <v>28</v>
      </c>
      <c r="C209" s="6" t="s">
        <v>80</v>
      </c>
      <c r="D209" s="6" t="s">
        <v>73</v>
      </c>
      <c r="E209" s="6" t="s">
        <v>74</v>
      </c>
      <c r="F209" s="41" t="s">
        <v>423</v>
      </c>
      <c r="G209" s="6" t="s">
        <v>78</v>
      </c>
      <c r="H209" s="3">
        <v>1924</v>
      </c>
    </row>
    <row r="210" spans="2:8" ht="63.75" thickBot="1">
      <c r="B210" s="76" t="s">
        <v>10</v>
      </c>
      <c r="C210" s="6" t="s">
        <v>80</v>
      </c>
      <c r="D210" s="6" t="s">
        <v>73</v>
      </c>
      <c r="E210" s="6" t="s">
        <v>74</v>
      </c>
      <c r="F210" s="41" t="s">
        <v>423</v>
      </c>
      <c r="G210" s="6">
        <v>119</v>
      </c>
      <c r="H210" s="3">
        <v>581</v>
      </c>
    </row>
    <row r="211" spans="2:8" ht="32.25" thickBot="1">
      <c r="B211" s="37" t="s">
        <v>13</v>
      </c>
      <c r="C211" s="6" t="s">
        <v>80</v>
      </c>
      <c r="D211" s="6" t="s">
        <v>73</v>
      </c>
      <c r="E211" s="6" t="s">
        <v>74</v>
      </c>
      <c r="F211" s="41" t="s">
        <v>423</v>
      </c>
      <c r="G211" s="6">
        <v>244</v>
      </c>
      <c r="H211" s="3">
        <v>1292.5999999999999</v>
      </c>
    </row>
    <row r="212" spans="2:8" ht="16.5" thickBot="1">
      <c r="B212" s="37" t="s">
        <v>338</v>
      </c>
      <c r="C212" s="6" t="s">
        <v>80</v>
      </c>
      <c r="D212" s="6" t="s">
        <v>73</v>
      </c>
      <c r="E212" s="6" t="s">
        <v>74</v>
      </c>
      <c r="F212" s="41" t="s">
        <v>423</v>
      </c>
      <c r="G212" s="6" t="s">
        <v>335</v>
      </c>
      <c r="H212" s="3">
        <v>361.7</v>
      </c>
    </row>
    <row r="213" spans="2:8" ht="16.5" thickBot="1">
      <c r="B213" s="77" t="s">
        <v>46</v>
      </c>
      <c r="C213" s="6" t="s">
        <v>80</v>
      </c>
      <c r="D213" s="6" t="s">
        <v>73</v>
      </c>
      <c r="E213" s="6" t="s">
        <v>74</v>
      </c>
      <c r="F213" s="41" t="s">
        <v>423</v>
      </c>
      <c r="G213" s="6">
        <v>850</v>
      </c>
      <c r="H213" s="3">
        <v>8</v>
      </c>
    </row>
    <row r="214" spans="2:8" ht="142.5" thickBot="1">
      <c r="B214" s="79" t="s">
        <v>53</v>
      </c>
      <c r="C214" s="7" t="s">
        <v>80</v>
      </c>
      <c r="D214" s="7" t="s">
        <v>73</v>
      </c>
      <c r="E214" s="7" t="s">
        <v>74</v>
      </c>
      <c r="F214" s="10" t="s">
        <v>424</v>
      </c>
      <c r="G214" s="7"/>
      <c r="H214" s="32">
        <f>SUM(H215+H216+H217)</f>
        <v>7333</v>
      </c>
    </row>
    <row r="215" spans="2:8" ht="48" thickBot="1">
      <c r="B215" s="77" t="s">
        <v>54</v>
      </c>
      <c r="C215" s="6" t="s">
        <v>80</v>
      </c>
      <c r="D215" s="6" t="s">
        <v>73</v>
      </c>
      <c r="E215" s="6" t="s">
        <v>74</v>
      </c>
      <c r="F215" s="41" t="s">
        <v>424</v>
      </c>
      <c r="G215" s="6">
        <v>111</v>
      </c>
      <c r="H215" s="3">
        <v>5446</v>
      </c>
    </row>
    <row r="216" spans="2:8" ht="63.75" thickBot="1">
      <c r="B216" s="76" t="s">
        <v>10</v>
      </c>
      <c r="C216" s="6" t="s">
        <v>80</v>
      </c>
      <c r="D216" s="6" t="s">
        <v>73</v>
      </c>
      <c r="E216" s="6" t="s">
        <v>74</v>
      </c>
      <c r="F216" s="41" t="s">
        <v>424</v>
      </c>
      <c r="G216" s="6">
        <v>119</v>
      </c>
      <c r="H216" s="3">
        <v>1645</v>
      </c>
    </row>
    <row r="217" spans="2:8" ht="32.25" thickBot="1">
      <c r="B217" s="37" t="s">
        <v>13</v>
      </c>
      <c r="C217" s="6" t="s">
        <v>80</v>
      </c>
      <c r="D217" s="6" t="s">
        <v>73</v>
      </c>
      <c r="E217" s="6" t="s">
        <v>74</v>
      </c>
      <c r="F217" s="41" t="s">
        <v>424</v>
      </c>
      <c r="G217" s="6">
        <v>244</v>
      </c>
      <c r="H217" s="3">
        <v>242</v>
      </c>
    </row>
    <row r="218" spans="2:8" ht="16.5" thickBot="1">
      <c r="B218" s="213" t="s">
        <v>359</v>
      </c>
      <c r="C218" s="7" t="s">
        <v>80</v>
      </c>
      <c r="D218" s="7" t="s">
        <v>73</v>
      </c>
      <c r="E218" s="7" t="s">
        <v>109</v>
      </c>
      <c r="F218" s="41"/>
      <c r="G218" s="7"/>
      <c r="H218" s="3">
        <f>SUM(H219:H220)</f>
        <v>114</v>
      </c>
    </row>
    <row r="219" spans="2:8" ht="48" thickBot="1">
      <c r="B219" s="207" t="s">
        <v>54</v>
      </c>
      <c r="C219" s="6" t="s">
        <v>80</v>
      </c>
      <c r="D219" s="6" t="s">
        <v>73</v>
      </c>
      <c r="E219" s="6" t="s">
        <v>109</v>
      </c>
      <c r="F219" s="41" t="s">
        <v>425</v>
      </c>
      <c r="G219" s="6" t="s">
        <v>78</v>
      </c>
      <c r="H219" s="3">
        <v>88</v>
      </c>
    </row>
    <row r="220" spans="2:8" ht="63.75" thickBot="1">
      <c r="B220" s="208" t="s">
        <v>10</v>
      </c>
      <c r="C220" s="6" t="s">
        <v>80</v>
      </c>
      <c r="D220" s="6" t="s">
        <v>73</v>
      </c>
      <c r="E220" s="6" t="s">
        <v>109</v>
      </c>
      <c r="F220" s="41" t="s">
        <v>425</v>
      </c>
      <c r="G220" s="6" t="s">
        <v>325</v>
      </c>
      <c r="H220" s="3">
        <v>26</v>
      </c>
    </row>
    <row r="221" spans="2:8" ht="16.5" thickBot="1">
      <c r="B221" s="79" t="s">
        <v>29</v>
      </c>
      <c r="C221" s="7" t="s">
        <v>80</v>
      </c>
      <c r="D221" s="7">
        <v>10</v>
      </c>
      <c r="E221" s="7"/>
      <c r="F221" s="7"/>
      <c r="G221" s="7"/>
      <c r="H221" s="1">
        <v>170</v>
      </c>
    </row>
    <row r="222" spans="2:8" ht="16.5" thickBot="1">
      <c r="B222" s="79" t="s">
        <v>33</v>
      </c>
      <c r="C222" s="7" t="s">
        <v>80</v>
      </c>
      <c r="D222" s="7">
        <v>10</v>
      </c>
      <c r="E222" s="7" t="s">
        <v>71</v>
      </c>
      <c r="F222" s="7"/>
      <c r="G222" s="7"/>
      <c r="H222" s="1">
        <v>170</v>
      </c>
    </row>
    <row r="223" spans="2:8" ht="48" thickBot="1">
      <c r="B223" s="79" t="s">
        <v>55</v>
      </c>
      <c r="C223" s="7" t="s">
        <v>80</v>
      </c>
      <c r="D223" s="7">
        <v>10</v>
      </c>
      <c r="E223" s="7" t="s">
        <v>71</v>
      </c>
      <c r="F223" s="7" t="s">
        <v>426</v>
      </c>
      <c r="G223" s="7"/>
      <c r="H223" s="1">
        <v>170</v>
      </c>
    </row>
    <row r="224" spans="2:8" ht="32.25" thickBot="1">
      <c r="B224" s="5" t="s">
        <v>32</v>
      </c>
      <c r="C224" s="6" t="s">
        <v>80</v>
      </c>
      <c r="D224" s="6">
        <v>10</v>
      </c>
      <c r="E224" s="6" t="s">
        <v>71</v>
      </c>
      <c r="F224" s="6" t="s">
        <v>426</v>
      </c>
      <c r="G224" s="6">
        <v>313</v>
      </c>
      <c r="H224" s="3">
        <v>170</v>
      </c>
    </row>
    <row r="225" spans="2:8" ht="16.5" thickBot="1">
      <c r="B225" s="120" t="s">
        <v>81</v>
      </c>
      <c r="C225" s="121" t="s">
        <v>82</v>
      </c>
      <c r="D225" s="121"/>
      <c r="E225" s="121"/>
      <c r="F225" s="121"/>
      <c r="G225" s="121"/>
      <c r="H225" s="122">
        <f>SUM(H226+H237)</f>
        <v>7140.6</v>
      </c>
    </row>
    <row r="226" spans="2:8" ht="16.5" thickBot="1">
      <c r="B226" s="79" t="s">
        <v>50</v>
      </c>
      <c r="C226" s="25" t="s">
        <v>82</v>
      </c>
      <c r="D226" s="25" t="s">
        <v>73</v>
      </c>
      <c r="E226" s="25" t="s">
        <v>74</v>
      </c>
      <c r="F226" s="11"/>
      <c r="G226" s="11"/>
      <c r="H226" s="33">
        <f>SUM(H227+H233)</f>
        <v>7039.6</v>
      </c>
    </row>
    <row r="227" spans="2:8" ht="48" thickBot="1">
      <c r="B227" s="79" t="s">
        <v>57</v>
      </c>
      <c r="C227" s="25" t="s">
        <v>82</v>
      </c>
      <c r="D227" s="7" t="s">
        <v>73</v>
      </c>
      <c r="E227" s="7" t="s">
        <v>74</v>
      </c>
      <c r="F227" s="10" t="s">
        <v>423</v>
      </c>
      <c r="G227" s="7"/>
      <c r="H227" s="32">
        <f>SUM(H232+H231+H230+H229+H228)</f>
        <v>3365.6</v>
      </c>
    </row>
    <row r="228" spans="2:8" ht="48" thickBot="1">
      <c r="B228" s="77" t="s">
        <v>28</v>
      </c>
      <c r="C228" s="27" t="s">
        <v>82</v>
      </c>
      <c r="D228" s="6" t="s">
        <v>73</v>
      </c>
      <c r="E228" s="6" t="s">
        <v>74</v>
      </c>
      <c r="F228" s="41" t="s">
        <v>423</v>
      </c>
      <c r="G228" s="6" t="s">
        <v>78</v>
      </c>
      <c r="H228" s="3">
        <v>1722</v>
      </c>
    </row>
    <row r="229" spans="2:8" ht="63.75" thickBot="1">
      <c r="B229" s="76" t="s">
        <v>10</v>
      </c>
      <c r="C229" s="27" t="s">
        <v>82</v>
      </c>
      <c r="D229" s="6" t="s">
        <v>73</v>
      </c>
      <c r="E229" s="6" t="s">
        <v>74</v>
      </c>
      <c r="F229" s="41" t="s">
        <v>423</v>
      </c>
      <c r="G229" s="6">
        <v>119</v>
      </c>
      <c r="H229" s="3">
        <v>520</v>
      </c>
    </row>
    <row r="230" spans="2:8" ht="32.25" thickBot="1">
      <c r="B230" s="37" t="s">
        <v>13</v>
      </c>
      <c r="C230" s="27" t="s">
        <v>82</v>
      </c>
      <c r="D230" s="6" t="s">
        <v>73</v>
      </c>
      <c r="E230" s="6" t="s">
        <v>74</v>
      </c>
      <c r="F230" s="41" t="s">
        <v>423</v>
      </c>
      <c r="G230" s="6">
        <v>244</v>
      </c>
      <c r="H230" s="3">
        <v>648.20000000000005</v>
      </c>
    </row>
    <row r="231" spans="2:8" ht="16.5" thickBot="1">
      <c r="B231" s="37" t="s">
        <v>338</v>
      </c>
      <c r="C231" s="27" t="s">
        <v>82</v>
      </c>
      <c r="D231" s="6" t="s">
        <v>73</v>
      </c>
      <c r="E231" s="6" t="s">
        <v>74</v>
      </c>
      <c r="F231" s="41" t="s">
        <v>423</v>
      </c>
      <c r="G231" s="6" t="s">
        <v>335</v>
      </c>
      <c r="H231" s="3">
        <v>472.4</v>
      </c>
    </row>
    <row r="232" spans="2:8" ht="16.5" thickBot="1">
      <c r="B232" s="77" t="s">
        <v>46</v>
      </c>
      <c r="C232" s="27" t="s">
        <v>82</v>
      </c>
      <c r="D232" s="6" t="s">
        <v>73</v>
      </c>
      <c r="E232" s="6" t="s">
        <v>74</v>
      </c>
      <c r="F232" s="41" t="s">
        <v>423</v>
      </c>
      <c r="G232" s="6">
        <v>850</v>
      </c>
      <c r="H232" s="3">
        <v>3</v>
      </c>
    </row>
    <row r="233" spans="2:8" ht="142.5" thickBot="1">
      <c r="B233" s="79" t="s">
        <v>53</v>
      </c>
      <c r="C233" s="25" t="s">
        <v>82</v>
      </c>
      <c r="D233" s="7" t="s">
        <v>73</v>
      </c>
      <c r="E233" s="7" t="s">
        <v>74</v>
      </c>
      <c r="F233" s="10" t="s">
        <v>424</v>
      </c>
      <c r="G233" s="7"/>
      <c r="H233" s="1">
        <f>SUM(H234:H236)</f>
        <v>3674</v>
      </c>
    </row>
    <row r="234" spans="2:8" ht="48" thickBot="1">
      <c r="B234" s="77" t="s">
        <v>54</v>
      </c>
      <c r="C234" s="27" t="s">
        <v>82</v>
      </c>
      <c r="D234" s="6" t="s">
        <v>73</v>
      </c>
      <c r="E234" s="6" t="s">
        <v>74</v>
      </c>
      <c r="F234" s="41" t="s">
        <v>424</v>
      </c>
      <c r="G234" s="6">
        <v>111</v>
      </c>
      <c r="H234" s="3">
        <v>2729</v>
      </c>
    </row>
    <row r="235" spans="2:8" ht="63.75" thickBot="1">
      <c r="B235" s="76" t="s">
        <v>10</v>
      </c>
      <c r="C235" s="27" t="s">
        <v>82</v>
      </c>
      <c r="D235" s="6" t="s">
        <v>73</v>
      </c>
      <c r="E235" s="6" t="s">
        <v>74</v>
      </c>
      <c r="F235" s="41" t="s">
        <v>424</v>
      </c>
      <c r="G235" s="6">
        <v>119</v>
      </c>
      <c r="H235" s="3">
        <v>824</v>
      </c>
    </row>
    <row r="236" spans="2:8" ht="32.25" thickBot="1">
      <c r="B236" s="37" t="s">
        <v>13</v>
      </c>
      <c r="C236" s="27" t="s">
        <v>82</v>
      </c>
      <c r="D236" s="6" t="s">
        <v>73</v>
      </c>
      <c r="E236" s="6" t="s">
        <v>74</v>
      </c>
      <c r="F236" s="41" t="s">
        <v>424</v>
      </c>
      <c r="G236" s="6">
        <v>244</v>
      </c>
      <c r="H236" s="3">
        <v>121</v>
      </c>
    </row>
    <row r="237" spans="2:8" ht="16.5" thickBot="1">
      <c r="B237" s="79" t="s">
        <v>29</v>
      </c>
      <c r="C237" s="25" t="s">
        <v>82</v>
      </c>
      <c r="D237" s="7">
        <v>10</v>
      </c>
      <c r="E237" s="7"/>
      <c r="F237" s="41"/>
      <c r="G237" s="7"/>
      <c r="H237" s="1">
        <v>101</v>
      </c>
    </row>
    <row r="238" spans="2:8" ht="16.5" thickBot="1">
      <c r="B238" s="79" t="s">
        <v>33</v>
      </c>
      <c r="C238" s="25" t="s">
        <v>82</v>
      </c>
      <c r="D238" s="7">
        <v>10</v>
      </c>
      <c r="E238" s="7" t="s">
        <v>71</v>
      </c>
      <c r="F238" s="7"/>
      <c r="G238" s="7"/>
      <c r="H238" s="1">
        <v>101</v>
      </c>
    </row>
    <row r="239" spans="2:8" ht="48" thickBot="1">
      <c r="B239" s="79" t="s">
        <v>55</v>
      </c>
      <c r="C239" s="25" t="s">
        <v>82</v>
      </c>
      <c r="D239" s="7">
        <v>10</v>
      </c>
      <c r="E239" s="7" t="s">
        <v>71</v>
      </c>
      <c r="F239" s="7" t="s">
        <v>426</v>
      </c>
      <c r="G239" s="7"/>
      <c r="H239" s="1">
        <v>101</v>
      </c>
    </row>
    <row r="240" spans="2:8" ht="32.25" thickBot="1">
      <c r="B240" s="5" t="s">
        <v>32</v>
      </c>
      <c r="C240" s="27" t="s">
        <v>82</v>
      </c>
      <c r="D240" s="6">
        <v>10</v>
      </c>
      <c r="E240" s="6" t="s">
        <v>71</v>
      </c>
      <c r="F240" s="6" t="s">
        <v>426</v>
      </c>
      <c r="G240" s="6">
        <v>313</v>
      </c>
      <c r="H240" s="3">
        <v>101</v>
      </c>
    </row>
    <row r="241" spans="2:8" ht="16.5" thickBot="1">
      <c r="B241" s="120" t="s">
        <v>83</v>
      </c>
      <c r="C241" s="121" t="s">
        <v>84</v>
      </c>
      <c r="D241" s="121"/>
      <c r="E241" s="121"/>
      <c r="F241" s="121"/>
      <c r="G241" s="121"/>
      <c r="H241" s="122">
        <f>SUM(H242+H256+H253)</f>
        <v>16839.400000000001</v>
      </c>
    </row>
    <row r="242" spans="2:8" ht="16.5" thickBot="1">
      <c r="B242" s="79" t="s">
        <v>50</v>
      </c>
      <c r="C242" s="25" t="s">
        <v>84</v>
      </c>
      <c r="D242" s="7" t="s">
        <v>73</v>
      </c>
      <c r="E242" s="7" t="s">
        <v>74</v>
      </c>
      <c r="F242" s="11"/>
      <c r="G242" s="11"/>
      <c r="H242" s="33">
        <f>SUM(H243+H249)</f>
        <v>16205.4</v>
      </c>
    </row>
    <row r="243" spans="2:8" ht="48" thickBot="1">
      <c r="B243" s="79" t="s">
        <v>57</v>
      </c>
      <c r="C243" s="25" t="s">
        <v>84</v>
      </c>
      <c r="D243" s="7" t="s">
        <v>73</v>
      </c>
      <c r="E243" s="7" t="s">
        <v>74</v>
      </c>
      <c r="F243" s="10" t="s">
        <v>423</v>
      </c>
      <c r="G243" s="7"/>
      <c r="H243" s="32">
        <f>SUM(H244+H245+H246+H247+H248)</f>
        <v>5693.4</v>
      </c>
    </row>
    <row r="244" spans="2:8" ht="48" thickBot="1">
      <c r="B244" s="77" t="s">
        <v>28</v>
      </c>
      <c r="C244" s="27" t="s">
        <v>84</v>
      </c>
      <c r="D244" s="6" t="s">
        <v>73</v>
      </c>
      <c r="E244" s="6" t="s">
        <v>74</v>
      </c>
      <c r="F244" s="41" t="s">
        <v>423</v>
      </c>
      <c r="G244" s="6" t="s">
        <v>78</v>
      </c>
      <c r="H244" s="3">
        <v>2059</v>
      </c>
    </row>
    <row r="245" spans="2:8" ht="63.75" thickBot="1">
      <c r="B245" s="76" t="s">
        <v>10</v>
      </c>
      <c r="C245" s="27" t="s">
        <v>84</v>
      </c>
      <c r="D245" s="6" t="s">
        <v>73</v>
      </c>
      <c r="E245" s="6" t="s">
        <v>74</v>
      </c>
      <c r="F245" s="41" t="s">
        <v>423</v>
      </c>
      <c r="G245" s="6">
        <v>119</v>
      </c>
      <c r="H245" s="3">
        <v>621.79999999999995</v>
      </c>
    </row>
    <row r="246" spans="2:8" ht="32.25" thickBot="1">
      <c r="B246" s="37" t="s">
        <v>13</v>
      </c>
      <c r="C246" s="27" t="s">
        <v>84</v>
      </c>
      <c r="D246" s="6" t="s">
        <v>73</v>
      </c>
      <c r="E246" s="6" t="s">
        <v>74</v>
      </c>
      <c r="F246" s="41" t="s">
        <v>423</v>
      </c>
      <c r="G246" s="6">
        <v>244</v>
      </c>
      <c r="H246" s="3">
        <v>2207.6</v>
      </c>
    </row>
    <row r="247" spans="2:8" ht="16.5" thickBot="1">
      <c r="B247" s="37" t="s">
        <v>338</v>
      </c>
      <c r="C247" s="27" t="s">
        <v>84</v>
      </c>
      <c r="D247" s="6" t="s">
        <v>73</v>
      </c>
      <c r="E247" s="6" t="s">
        <v>74</v>
      </c>
      <c r="F247" s="41" t="s">
        <v>423</v>
      </c>
      <c r="G247" s="6" t="s">
        <v>335</v>
      </c>
      <c r="H247" s="3">
        <v>798</v>
      </c>
    </row>
    <row r="248" spans="2:8" ht="16.5" thickBot="1">
      <c r="B248" s="77" t="s">
        <v>46</v>
      </c>
      <c r="C248" s="27" t="s">
        <v>84</v>
      </c>
      <c r="D248" s="6" t="s">
        <v>73</v>
      </c>
      <c r="E248" s="6" t="s">
        <v>74</v>
      </c>
      <c r="F248" s="41" t="s">
        <v>423</v>
      </c>
      <c r="G248" s="6">
        <v>850</v>
      </c>
      <c r="H248" s="3">
        <v>7</v>
      </c>
    </row>
    <row r="249" spans="2:8" ht="142.5" thickBot="1">
      <c r="B249" s="79" t="s">
        <v>53</v>
      </c>
      <c r="C249" s="25" t="s">
        <v>84</v>
      </c>
      <c r="D249" s="7" t="s">
        <v>73</v>
      </c>
      <c r="E249" s="7" t="s">
        <v>74</v>
      </c>
      <c r="F249" s="10" t="s">
        <v>424</v>
      </c>
      <c r="G249" s="7"/>
      <c r="H249" s="1">
        <f>SUM(H250:H252)</f>
        <v>10512</v>
      </c>
    </row>
    <row r="250" spans="2:8" ht="48" thickBot="1">
      <c r="B250" s="77" t="s">
        <v>54</v>
      </c>
      <c r="C250" s="27" t="s">
        <v>84</v>
      </c>
      <c r="D250" s="6" t="s">
        <v>73</v>
      </c>
      <c r="E250" s="6" t="s">
        <v>74</v>
      </c>
      <c r="F250" s="41" t="s">
        <v>424</v>
      </c>
      <c r="G250" s="6">
        <v>111</v>
      </c>
      <c r="H250" s="3">
        <v>7796</v>
      </c>
    </row>
    <row r="251" spans="2:8" ht="63.75" thickBot="1">
      <c r="B251" s="76" t="s">
        <v>10</v>
      </c>
      <c r="C251" s="27" t="s">
        <v>84</v>
      </c>
      <c r="D251" s="6" t="s">
        <v>73</v>
      </c>
      <c r="E251" s="6" t="s">
        <v>74</v>
      </c>
      <c r="F251" s="41" t="s">
        <v>424</v>
      </c>
      <c r="G251" s="6">
        <v>119</v>
      </c>
      <c r="H251" s="3">
        <v>2353</v>
      </c>
    </row>
    <row r="252" spans="2:8" ht="32.25" thickBot="1">
      <c r="B252" s="37" t="s">
        <v>13</v>
      </c>
      <c r="C252" s="27" t="s">
        <v>84</v>
      </c>
      <c r="D252" s="6" t="s">
        <v>73</v>
      </c>
      <c r="E252" s="6" t="s">
        <v>74</v>
      </c>
      <c r="F252" s="41" t="s">
        <v>424</v>
      </c>
      <c r="G252" s="6">
        <v>244</v>
      </c>
      <c r="H252" s="3">
        <v>363</v>
      </c>
    </row>
    <row r="253" spans="2:8" ht="16.5" thickBot="1">
      <c r="B253" s="213" t="s">
        <v>359</v>
      </c>
      <c r="C253" s="7" t="s">
        <v>84</v>
      </c>
      <c r="D253" s="7" t="s">
        <v>73</v>
      </c>
      <c r="E253" s="7" t="s">
        <v>109</v>
      </c>
      <c r="F253" s="41"/>
      <c r="G253" s="7"/>
      <c r="H253" s="3">
        <f>SUM(H254:H255)</f>
        <v>114</v>
      </c>
    </row>
    <row r="254" spans="2:8" ht="48" thickBot="1">
      <c r="B254" s="207" t="s">
        <v>54</v>
      </c>
      <c r="C254" s="6" t="s">
        <v>84</v>
      </c>
      <c r="D254" s="6" t="s">
        <v>73</v>
      </c>
      <c r="E254" s="6" t="s">
        <v>109</v>
      </c>
      <c r="F254" s="41" t="s">
        <v>425</v>
      </c>
      <c r="G254" s="6" t="s">
        <v>78</v>
      </c>
      <c r="H254" s="3">
        <v>88</v>
      </c>
    </row>
    <row r="255" spans="2:8" ht="63.75" thickBot="1">
      <c r="B255" s="208" t="s">
        <v>10</v>
      </c>
      <c r="C255" s="6" t="s">
        <v>84</v>
      </c>
      <c r="D255" s="6" t="s">
        <v>73</v>
      </c>
      <c r="E255" s="6" t="s">
        <v>109</v>
      </c>
      <c r="F255" s="41" t="s">
        <v>425</v>
      </c>
      <c r="G255" s="6" t="s">
        <v>325</v>
      </c>
      <c r="H255" s="3">
        <v>26</v>
      </c>
    </row>
    <row r="256" spans="2:8" ht="16.5" thickBot="1">
      <c r="B256" s="79" t="s">
        <v>29</v>
      </c>
      <c r="C256" s="25" t="s">
        <v>84</v>
      </c>
      <c r="D256" s="7">
        <v>10</v>
      </c>
      <c r="E256" s="7"/>
      <c r="F256" s="7"/>
      <c r="G256" s="7"/>
      <c r="H256" s="1">
        <v>520</v>
      </c>
    </row>
    <row r="257" spans="2:8" ht="16.5" thickBot="1">
      <c r="B257" s="79" t="s">
        <v>33</v>
      </c>
      <c r="C257" s="25" t="s">
        <v>84</v>
      </c>
      <c r="D257" s="7">
        <v>10</v>
      </c>
      <c r="E257" s="7" t="s">
        <v>71</v>
      </c>
      <c r="F257" s="7"/>
      <c r="G257" s="7"/>
      <c r="H257" s="1">
        <v>520</v>
      </c>
    </row>
    <row r="258" spans="2:8" ht="48" thickBot="1">
      <c r="B258" s="79" t="s">
        <v>55</v>
      </c>
      <c r="C258" s="25" t="s">
        <v>84</v>
      </c>
      <c r="D258" s="7">
        <v>10</v>
      </c>
      <c r="E258" s="7" t="s">
        <v>71</v>
      </c>
      <c r="F258" s="7" t="s">
        <v>426</v>
      </c>
      <c r="G258" s="7"/>
      <c r="H258" s="1">
        <v>520</v>
      </c>
    </row>
    <row r="259" spans="2:8" ht="32.25" thickBot="1">
      <c r="B259" s="5" t="s">
        <v>32</v>
      </c>
      <c r="C259" s="27" t="s">
        <v>84</v>
      </c>
      <c r="D259" s="6">
        <v>10</v>
      </c>
      <c r="E259" s="6" t="s">
        <v>71</v>
      </c>
      <c r="F259" s="6" t="s">
        <v>426</v>
      </c>
      <c r="G259" s="6">
        <v>313</v>
      </c>
      <c r="H259" s="3">
        <v>520</v>
      </c>
    </row>
    <row r="260" spans="2:8" ht="32.25" thickBot="1">
      <c r="B260" s="120" t="s">
        <v>85</v>
      </c>
      <c r="C260" s="121" t="s">
        <v>86</v>
      </c>
      <c r="D260" s="121"/>
      <c r="E260" s="121"/>
      <c r="F260" s="121"/>
      <c r="G260" s="121"/>
      <c r="H260" s="122">
        <f>SUM(H261+H272)</f>
        <v>4158.5</v>
      </c>
    </row>
    <row r="261" spans="2:8" ht="16.5" thickBot="1">
      <c r="B261" s="79" t="s">
        <v>50</v>
      </c>
      <c r="C261" s="25" t="s">
        <v>86</v>
      </c>
      <c r="D261" s="7" t="s">
        <v>73</v>
      </c>
      <c r="E261" s="7" t="s">
        <v>74</v>
      </c>
      <c r="F261" s="11"/>
      <c r="G261" s="11"/>
      <c r="H261" s="33">
        <f>SUM(H262+H268)</f>
        <v>4093.5</v>
      </c>
    </row>
    <row r="262" spans="2:8" ht="48" thickBot="1">
      <c r="B262" s="79" t="s">
        <v>57</v>
      </c>
      <c r="C262" s="25" t="s">
        <v>86</v>
      </c>
      <c r="D262" s="7" t="s">
        <v>73</v>
      </c>
      <c r="E262" s="7" t="s">
        <v>74</v>
      </c>
      <c r="F262" s="10" t="s">
        <v>423</v>
      </c>
      <c r="G262" s="7"/>
      <c r="H262" s="32">
        <f>SUM(H263+H264+H265+H266+H267)</f>
        <v>2182</v>
      </c>
    </row>
    <row r="263" spans="2:8" ht="48" thickBot="1">
      <c r="B263" s="77" t="s">
        <v>28</v>
      </c>
      <c r="C263" s="27" t="s">
        <v>86</v>
      </c>
      <c r="D263" s="6" t="s">
        <v>73</v>
      </c>
      <c r="E263" s="6" t="s">
        <v>74</v>
      </c>
      <c r="F263" s="41" t="s">
        <v>423</v>
      </c>
      <c r="G263" s="6" t="s">
        <v>78</v>
      </c>
      <c r="H263" s="3">
        <v>1251</v>
      </c>
    </row>
    <row r="264" spans="2:8" ht="63.75" thickBot="1">
      <c r="B264" s="76" t="s">
        <v>10</v>
      </c>
      <c r="C264" s="27" t="s">
        <v>86</v>
      </c>
      <c r="D264" s="6" t="s">
        <v>73</v>
      </c>
      <c r="E264" s="6" t="s">
        <v>74</v>
      </c>
      <c r="F264" s="41" t="s">
        <v>423</v>
      </c>
      <c r="G264" s="6">
        <v>119</v>
      </c>
      <c r="H264" s="3">
        <v>377.8</v>
      </c>
    </row>
    <row r="265" spans="2:8" ht="32.25" thickBot="1">
      <c r="B265" s="37" t="s">
        <v>13</v>
      </c>
      <c r="C265" s="27" t="s">
        <v>86</v>
      </c>
      <c r="D265" s="6" t="s">
        <v>73</v>
      </c>
      <c r="E265" s="6" t="s">
        <v>74</v>
      </c>
      <c r="F265" s="41" t="s">
        <v>423</v>
      </c>
      <c r="G265" s="6">
        <v>244</v>
      </c>
      <c r="H265" s="3">
        <v>415.2</v>
      </c>
    </row>
    <row r="266" spans="2:8" ht="16.5" thickBot="1">
      <c r="B266" s="37" t="s">
        <v>338</v>
      </c>
      <c r="C266" s="27" t="s">
        <v>86</v>
      </c>
      <c r="D266" s="6" t="s">
        <v>73</v>
      </c>
      <c r="E266" s="6" t="s">
        <v>74</v>
      </c>
      <c r="F266" s="41" t="s">
        <v>423</v>
      </c>
      <c r="G266" s="6" t="s">
        <v>335</v>
      </c>
      <c r="H266" s="3">
        <v>135</v>
      </c>
    </row>
    <row r="267" spans="2:8" ht="16.5" thickBot="1">
      <c r="B267" s="77" t="s">
        <v>46</v>
      </c>
      <c r="C267" s="27" t="s">
        <v>86</v>
      </c>
      <c r="D267" s="6" t="s">
        <v>73</v>
      </c>
      <c r="E267" s="6" t="s">
        <v>74</v>
      </c>
      <c r="F267" s="41" t="s">
        <v>423</v>
      </c>
      <c r="G267" s="6">
        <v>850</v>
      </c>
      <c r="H267" s="3">
        <v>3</v>
      </c>
    </row>
    <row r="268" spans="2:8" ht="142.5" thickBot="1">
      <c r="B268" s="79" t="s">
        <v>53</v>
      </c>
      <c r="C268" s="25" t="s">
        <v>86</v>
      </c>
      <c r="D268" s="7" t="s">
        <v>73</v>
      </c>
      <c r="E268" s="7" t="s">
        <v>74</v>
      </c>
      <c r="F268" s="10" t="s">
        <v>424</v>
      </c>
      <c r="G268" s="7"/>
      <c r="H268" s="1">
        <f>SUM(H269:H271)</f>
        <v>1911.5</v>
      </c>
    </row>
    <row r="269" spans="2:8" ht="48" thickBot="1">
      <c r="B269" s="77" t="s">
        <v>54</v>
      </c>
      <c r="C269" s="27" t="s">
        <v>86</v>
      </c>
      <c r="D269" s="6" t="s">
        <v>73</v>
      </c>
      <c r="E269" s="6" t="s">
        <v>74</v>
      </c>
      <c r="F269" s="41" t="s">
        <v>424</v>
      </c>
      <c r="G269" s="6">
        <v>111</v>
      </c>
      <c r="H269" s="3">
        <v>1422</v>
      </c>
    </row>
    <row r="270" spans="2:8" ht="63.75" thickBot="1">
      <c r="B270" s="76" t="s">
        <v>10</v>
      </c>
      <c r="C270" s="27" t="s">
        <v>86</v>
      </c>
      <c r="D270" s="6" t="s">
        <v>73</v>
      </c>
      <c r="E270" s="6" t="s">
        <v>74</v>
      </c>
      <c r="F270" s="41" t="s">
        <v>293</v>
      </c>
      <c r="G270" s="6">
        <v>119</v>
      </c>
      <c r="H270" s="3">
        <v>429</v>
      </c>
    </row>
    <row r="271" spans="2:8" ht="32.25" thickBot="1">
      <c r="B271" s="37" t="s">
        <v>13</v>
      </c>
      <c r="C271" s="27" t="s">
        <v>86</v>
      </c>
      <c r="D271" s="6" t="s">
        <v>73</v>
      </c>
      <c r="E271" s="6" t="s">
        <v>74</v>
      </c>
      <c r="F271" s="41" t="s">
        <v>424</v>
      </c>
      <c r="G271" s="6">
        <v>244</v>
      </c>
      <c r="H271" s="3">
        <v>60.5</v>
      </c>
    </row>
    <row r="272" spans="2:8" ht="16.5" thickBot="1">
      <c r="B272" s="79" t="s">
        <v>29</v>
      </c>
      <c r="C272" s="25" t="s">
        <v>86</v>
      </c>
      <c r="D272" s="7">
        <v>10</v>
      </c>
      <c r="E272" s="7"/>
      <c r="F272" s="41"/>
      <c r="G272" s="7"/>
      <c r="H272" s="1">
        <v>65</v>
      </c>
    </row>
    <row r="273" spans="2:8" ht="16.5" thickBot="1">
      <c r="B273" s="79" t="s">
        <v>33</v>
      </c>
      <c r="C273" s="25" t="s">
        <v>86</v>
      </c>
      <c r="D273" s="7">
        <v>10</v>
      </c>
      <c r="E273" s="7" t="s">
        <v>71</v>
      </c>
      <c r="F273" s="7"/>
      <c r="G273" s="7"/>
      <c r="H273" s="1">
        <v>65</v>
      </c>
    </row>
    <row r="274" spans="2:8" ht="48" thickBot="1">
      <c r="B274" s="79" t="s">
        <v>55</v>
      </c>
      <c r="C274" s="25" t="s">
        <v>86</v>
      </c>
      <c r="D274" s="7">
        <v>10</v>
      </c>
      <c r="E274" s="7" t="s">
        <v>71</v>
      </c>
      <c r="F274" s="7" t="s">
        <v>426</v>
      </c>
      <c r="G274" s="7"/>
      <c r="H274" s="1">
        <v>65</v>
      </c>
    </row>
    <row r="275" spans="2:8" ht="32.25" thickBot="1">
      <c r="B275" s="5" t="s">
        <v>32</v>
      </c>
      <c r="C275" s="27" t="s">
        <v>86</v>
      </c>
      <c r="D275" s="6">
        <v>10</v>
      </c>
      <c r="E275" s="6" t="s">
        <v>71</v>
      </c>
      <c r="F275" s="6" t="s">
        <v>426</v>
      </c>
      <c r="G275" s="6">
        <v>313</v>
      </c>
      <c r="H275" s="3">
        <v>65</v>
      </c>
    </row>
    <row r="276" spans="2:8" ht="16.5" thickBot="1">
      <c r="B276" s="120" t="s">
        <v>87</v>
      </c>
      <c r="C276" s="121" t="s">
        <v>88</v>
      </c>
      <c r="D276" s="121"/>
      <c r="E276" s="121"/>
      <c r="F276" s="121"/>
      <c r="G276" s="121"/>
      <c r="H276" s="122">
        <f>SUM(H277+H288)</f>
        <v>6925</v>
      </c>
    </row>
    <row r="277" spans="2:8" ht="16.5" thickBot="1">
      <c r="B277" s="79" t="s">
        <v>50</v>
      </c>
      <c r="C277" s="25" t="s">
        <v>88</v>
      </c>
      <c r="D277" s="7" t="s">
        <v>73</v>
      </c>
      <c r="E277" s="7" t="s">
        <v>74</v>
      </c>
      <c r="F277" s="11"/>
      <c r="G277" s="11"/>
      <c r="H277" s="33">
        <f>SUM(H278+H284)</f>
        <v>6835</v>
      </c>
    </row>
    <row r="278" spans="2:8" ht="48" thickBot="1">
      <c r="B278" s="79" t="s">
        <v>57</v>
      </c>
      <c r="C278" s="25" t="s">
        <v>88</v>
      </c>
      <c r="D278" s="7" t="s">
        <v>73</v>
      </c>
      <c r="E278" s="7" t="s">
        <v>74</v>
      </c>
      <c r="F278" s="10" t="s">
        <v>423</v>
      </c>
      <c r="G278" s="7"/>
      <c r="H278" s="32">
        <f>SUM(H279+H280+H281+H282+H283)</f>
        <v>3145</v>
      </c>
    </row>
    <row r="279" spans="2:8" ht="48" thickBot="1">
      <c r="B279" s="77" t="s">
        <v>28</v>
      </c>
      <c r="C279" s="27" t="s">
        <v>88</v>
      </c>
      <c r="D279" s="6" t="s">
        <v>73</v>
      </c>
      <c r="E279" s="6" t="s">
        <v>74</v>
      </c>
      <c r="F279" s="41" t="s">
        <v>423</v>
      </c>
      <c r="G279" s="6" t="s">
        <v>78</v>
      </c>
      <c r="H279" s="3">
        <v>1722</v>
      </c>
    </row>
    <row r="280" spans="2:8" ht="63.75" thickBot="1">
      <c r="B280" s="76" t="s">
        <v>10</v>
      </c>
      <c r="C280" s="27" t="s">
        <v>88</v>
      </c>
      <c r="D280" s="6" t="s">
        <v>73</v>
      </c>
      <c r="E280" s="6" t="s">
        <v>74</v>
      </c>
      <c r="F280" s="41" t="s">
        <v>423</v>
      </c>
      <c r="G280" s="6">
        <v>119</v>
      </c>
      <c r="H280" s="3">
        <v>520</v>
      </c>
    </row>
    <row r="281" spans="2:8" ht="32.25" thickBot="1">
      <c r="B281" s="37" t="s">
        <v>13</v>
      </c>
      <c r="C281" s="27" t="s">
        <v>88</v>
      </c>
      <c r="D281" s="6" t="s">
        <v>73</v>
      </c>
      <c r="E281" s="6" t="s">
        <v>74</v>
      </c>
      <c r="F281" s="41" t="s">
        <v>423</v>
      </c>
      <c r="G281" s="6">
        <v>244</v>
      </c>
      <c r="H281" s="3">
        <v>546</v>
      </c>
    </row>
    <row r="282" spans="2:8" ht="16.5" thickBot="1">
      <c r="B282" s="37" t="s">
        <v>338</v>
      </c>
      <c r="C282" s="27" t="s">
        <v>88</v>
      </c>
      <c r="D282" s="6" t="s">
        <v>73</v>
      </c>
      <c r="E282" s="6" t="s">
        <v>74</v>
      </c>
      <c r="F282" s="41" t="s">
        <v>423</v>
      </c>
      <c r="G282" s="6" t="s">
        <v>335</v>
      </c>
      <c r="H282" s="3">
        <v>347</v>
      </c>
    </row>
    <row r="283" spans="2:8" ht="16.5" thickBot="1">
      <c r="B283" s="77" t="s">
        <v>46</v>
      </c>
      <c r="C283" s="27" t="s">
        <v>88</v>
      </c>
      <c r="D283" s="6" t="s">
        <v>73</v>
      </c>
      <c r="E283" s="6" t="s">
        <v>74</v>
      </c>
      <c r="F283" s="41" t="s">
        <v>423</v>
      </c>
      <c r="G283" s="6">
        <v>850</v>
      </c>
      <c r="H283" s="3">
        <v>10</v>
      </c>
    </row>
    <row r="284" spans="2:8" ht="142.5" thickBot="1">
      <c r="B284" s="79" t="s">
        <v>53</v>
      </c>
      <c r="C284" s="25" t="s">
        <v>88</v>
      </c>
      <c r="D284" s="7" t="s">
        <v>73</v>
      </c>
      <c r="E284" s="7" t="s">
        <v>74</v>
      </c>
      <c r="F284" s="10" t="s">
        <v>424</v>
      </c>
      <c r="G284" s="7"/>
      <c r="H284" s="1">
        <f>SUM(H285:H287)</f>
        <v>3690</v>
      </c>
    </row>
    <row r="285" spans="2:8" ht="48" thickBot="1">
      <c r="B285" s="77" t="s">
        <v>54</v>
      </c>
      <c r="C285" s="27" t="s">
        <v>88</v>
      </c>
      <c r="D285" s="6" t="s">
        <v>73</v>
      </c>
      <c r="E285" s="6" t="s">
        <v>74</v>
      </c>
      <c r="F285" s="41" t="s">
        <v>424</v>
      </c>
      <c r="G285" s="6">
        <v>111</v>
      </c>
      <c r="H285" s="3">
        <v>2741</v>
      </c>
    </row>
    <row r="286" spans="2:8" ht="63.75" thickBot="1">
      <c r="B286" s="76" t="s">
        <v>10</v>
      </c>
      <c r="C286" s="27" t="s">
        <v>88</v>
      </c>
      <c r="D286" s="6" t="s">
        <v>73</v>
      </c>
      <c r="E286" s="6" t="s">
        <v>74</v>
      </c>
      <c r="F286" s="41" t="s">
        <v>424</v>
      </c>
      <c r="G286" s="6">
        <v>119</v>
      </c>
      <c r="H286" s="3">
        <v>828</v>
      </c>
    </row>
    <row r="287" spans="2:8" ht="32.25" thickBot="1">
      <c r="B287" s="37" t="s">
        <v>13</v>
      </c>
      <c r="C287" s="27" t="s">
        <v>88</v>
      </c>
      <c r="D287" s="6" t="s">
        <v>73</v>
      </c>
      <c r="E287" s="6" t="s">
        <v>74</v>
      </c>
      <c r="F287" s="41" t="s">
        <v>424</v>
      </c>
      <c r="G287" s="6">
        <v>244</v>
      </c>
      <c r="H287" s="3">
        <v>121</v>
      </c>
    </row>
    <row r="288" spans="2:8" ht="16.5" thickBot="1">
      <c r="B288" s="79" t="s">
        <v>29</v>
      </c>
      <c r="C288" s="25" t="s">
        <v>88</v>
      </c>
      <c r="D288" s="7">
        <v>10</v>
      </c>
      <c r="E288" s="7"/>
      <c r="F288" s="41"/>
      <c r="G288" s="7"/>
      <c r="H288" s="1">
        <v>90</v>
      </c>
    </row>
    <row r="289" spans="2:8" ht="16.5" thickBot="1">
      <c r="B289" s="79" t="s">
        <v>33</v>
      </c>
      <c r="C289" s="25" t="s">
        <v>88</v>
      </c>
      <c r="D289" s="7">
        <v>10</v>
      </c>
      <c r="E289" s="7" t="s">
        <v>71</v>
      </c>
      <c r="F289" s="7"/>
      <c r="G289" s="7"/>
      <c r="H289" s="1">
        <v>90</v>
      </c>
    </row>
    <row r="290" spans="2:8" ht="48" thickBot="1">
      <c r="B290" s="79" t="s">
        <v>55</v>
      </c>
      <c r="C290" s="25" t="s">
        <v>88</v>
      </c>
      <c r="D290" s="7">
        <v>10</v>
      </c>
      <c r="E290" s="7" t="s">
        <v>71</v>
      </c>
      <c r="F290" s="7" t="s">
        <v>426</v>
      </c>
      <c r="G290" s="7"/>
      <c r="H290" s="1">
        <v>90</v>
      </c>
    </row>
    <row r="291" spans="2:8" ht="32.25" thickBot="1">
      <c r="B291" s="5" t="s">
        <v>32</v>
      </c>
      <c r="C291" s="27" t="s">
        <v>88</v>
      </c>
      <c r="D291" s="6">
        <v>10</v>
      </c>
      <c r="E291" s="6" t="s">
        <v>71</v>
      </c>
      <c r="F291" s="6" t="s">
        <v>426</v>
      </c>
      <c r="G291" s="6">
        <v>313</v>
      </c>
      <c r="H291" s="3">
        <v>90</v>
      </c>
    </row>
    <row r="292" spans="2:8" ht="16.5" thickBot="1">
      <c r="B292" s="120" t="s">
        <v>89</v>
      </c>
      <c r="C292" s="121" t="s">
        <v>90</v>
      </c>
      <c r="D292" s="121"/>
      <c r="E292" s="121"/>
      <c r="F292" s="121"/>
      <c r="G292" s="121"/>
      <c r="H292" s="122">
        <f>SUM(H293+H304)</f>
        <v>4143.5</v>
      </c>
    </row>
    <row r="293" spans="2:8" ht="16.5" thickBot="1">
      <c r="B293" s="79" t="s">
        <v>50</v>
      </c>
      <c r="C293" s="25" t="s">
        <v>90</v>
      </c>
      <c r="D293" s="7" t="s">
        <v>73</v>
      </c>
      <c r="E293" s="7" t="s">
        <v>74</v>
      </c>
      <c r="F293" s="11"/>
      <c r="G293" s="11"/>
      <c r="H293" s="33">
        <f>SUM(H294+H300)</f>
        <v>4088.5</v>
      </c>
    </row>
    <row r="294" spans="2:8" ht="48" thickBot="1">
      <c r="B294" s="79" t="s">
        <v>57</v>
      </c>
      <c r="C294" s="25" t="s">
        <v>90</v>
      </c>
      <c r="D294" s="7" t="s">
        <v>73</v>
      </c>
      <c r="E294" s="7" t="s">
        <v>74</v>
      </c>
      <c r="F294" s="10" t="s">
        <v>423</v>
      </c>
      <c r="G294" s="7"/>
      <c r="H294" s="32">
        <f>SUM(H295+H296+H297+H298+H299)</f>
        <v>2199</v>
      </c>
    </row>
    <row r="295" spans="2:8" ht="48" thickBot="1">
      <c r="B295" s="77" t="s">
        <v>28</v>
      </c>
      <c r="C295" s="27" t="s">
        <v>90</v>
      </c>
      <c r="D295" s="6" t="s">
        <v>73</v>
      </c>
      <c r="E295" s="6" t="s">
        <v>74</v>
      </c>
      <c r="F295" s="41" t="s">
        <v>423</v>
      </c>
      <c r="G295" s="6" t="s">
        <v>78</v>
      </c>
      <c r="H295" s="3">
        <v>1251</v>
      </c>
    </row>
    <row r="296" spans="2:8" ht="63.75" thickBot="1">
      <c r="B296" s="76" t="s">
        <v>10</v>
      </c>
      <c r="C296" s="27" t="s">
        <v>90</v>
      </c>
      <c r="D296" s="6" t="s">
        <v>73</v>
      </c>
      <c r="E296" s="6" t="s">
        <v>74</v>
      </c>
      <c r="F296" s="41" t="s">
        <v>423</v>
      </c>
      <c r="G296" s="6">
        <v>119</v>
      </c>
      <c r="H296" s="3">
        <v>377.8</v>
      </c>
    </row>
    <row r="297" spans="2:8" ht="32.25" thickBot="1">
      <c r="B297" s="37" t="s">
        <v>13</v>
      </c>
      <c r="C297" s="27" t="s">
        <v>90</v>
      </c>
      <c r="D297" s="6" t="s">
        <v>73</v>
      </c>
      <c r="E297" s="6" t="s">
        <v>74</v>
      </c>
      <c r="F297" s="41" t="s">
        <v>423</v>
      </c>
      <c r="G297" s="6">
        <v>244</v>
      </c>
      <c r="H297" s="3">
        <v>466.2</v>
      </c>
    </row>
    <row r="298" spans="2:8" ht="16.5" thickBot="1">
      <c r="B298" s="37" t="s">
        <v>338</v>
      </c>
      <c r="C298" s="27" t="s">
        <v>90</v>
      </c>
      <c r="D298" s="6" t="s">
        <v>73</v>
      </c>
      <c r="E298" s="6" t="s">
        <v>74</v>
      </c>
      <c r="F298" s="41" t="s">
        <v>423</v>
      </c>
      <c r="G298" s="6" t="s">
        <v>335</v>
      </c>
      <c r="H298" s="3">
        <v>100</v>
      </c>
    </row>
    <row r="299" spans="2:8" ht="16.5" thickBot="1">
      <c r="B299" s="77" t="s">
        <v>46</v>
      </c>
      <c r="C299" s="27" t="s">
        <v>90</v>
      </c>
      <c r="D299" s="6" t="s">
        <v>73</v>
      </c>
      <c r="E299" s="6" t="s">
        <v>74</v>
      </c>
      <c r="F299" s="41" t="s">
        <v>423</v>
      </c>
      <c r="G299" s="6">
        <v>850</v>
      </c>
      <c r="H299" s="3">
        <v>4</v>
      </c>
    </row>
    <row r="300" spans="2:8" ht="142.5" thickBot="1">
      <c r="B300" s="79" t="s">
        <v>53</v>
      </c>
      <c r="C300" s="25" t="s">
        <v>90</v>
      </c>
      <c r="D300" s="7" t="s">
        <v>73</v>
      </c>
      <c r="E300" s="7" t="s">
        <v>74</v>
      </c>
      <c r="F300" s="10" t="s">
        <v>424</v>
      </c>
      <c r="G300" s="7"/>
      <c r="H300" s="1">
        <f>SUM(H301:H303)</f>
        <v>1889.5</v>
      </c>
    </row>
    <row r="301" spans="2:8" ht="48" thickBot="1">
      <c r="B301" s="77" t="s">
        <v>54</v>
      </c>
      <c r="C301" s="27" t="s">
        <v>90</v>
      </c>
      <c r="D301" s="6" t="s">
        <v>73</v>
      </c>
      <c r="E301" s="6" t="s">
        <v>74</v>
      </c>
      <c r="F301" s="41" t="s">
        <v>424</v>
      </c>
      <c r="G301" s="6">
        <v>111</v>
      </c>
      <c r="H301" s="3">
        <v>1405</v>
      </c>
    </row>
    <row r="302" spans="2:8" ht="63.75" thickBot="1">
      <c r="B302" s="76" t="s">
        <v>10</v>
      </c>
      <c r="C302" s="27" t="s">
        <v>90</v>
      </c>
      <c r="D302" s="6" t="s">
        <v>73</v>
      </c>
      <c r="E302" s="6" t="s">
        <v>74</v>
      </c>
      <c r="F302" s="41" t="s">
        <v>424</v>
      </c>
      <c r="G302" s="6">
        <v>119</v>
      </c>
      <c r="H302" s="3">
        <v>424</v>
      </c>
    </row>
    <row r="303" spans="2:8" ht="32.25" thickBot="1">
      <c r="B303" s="37" t="s">
        <v>13</v>
      </c>
      <c r="C303" s="27" t="s">
        <v>90</v>
      </c>
      <c r="D303" s="6" t="s">
        <v>73</v>
      </c>
      <c r="E303" s="6" t="s">
        <v>74</v>
      </c>
      <c r="F303" s="41" t="s">
        <v>424</v>
      </c>
      <c r="G303" s="6">
        <v>244</v>
      </c>
      <c r="H303" s="3">
        <v>60.5</v>
      </c>
    </row>
    <row r="304" spans="2:8" ht="16.5" thickBot="1">
      <c r="B304" s="79" t="s">
        <v>29</v>
      </c>
      <c r="C304" s="25" t="s">
        <v>90</v>
      </c>
      <c r="D304" s="7">
        <v>10</v>
      </c>
      <c r="E304" s="7"/>
      <c r="F304" s="7"/>
      <c r="G304" s="7"/>
      <c r="H304" s="1">
        <v>55</v>
      </c>
    </row>
    <row r="305" spans="2:8" ht="16.5" thickBot="1">
      <c r="B305" s="79" t="s">
        <v>33</v>
      </c>
      <c r="C305" s="25" t="s">
        <v>90</v>
      </c>
      <c r="D305" s="7">
        <v>10</v>
      </c>
      <c r="E305" s="7" t="s">
        <v>71</v>
      </c>
      <c r="F305" s="7"/>
      <c r="G305" s="7"/>
      <c r="H305" s="1">
        <v>55</v>
      </c>
    </row>
    <row r="306" spans="2:8" ht="48" thickBot="1">
      <c r="B306" s="79" t="s">
        <v>55</v>
      </c>
      <c r="C306" s="25" t="s">
        <v>90</v>
      </c>
      <c r="D306" s="7">
        <v>10</v>
      </c>
      <c r="E306" s="7" t="s">
        <v>71</v>
      </c>
      <c r="F306" s="7" t="s">
        <v>426</v>
      </c>
      <c r="G306" s="7"/>
      <c r="H306" s="1">
        <v>55</v>
      </c>
    </row>
    <row r="307" spans="2:8" ht="32.25" thickBot="1">
      <c r="B307" s="5" t="s">
        <v>32</v>
      </c>
      <c r="C307" s="27" t="s">
        <v>90</v>
      </c>
      <c r="D307" s="6">
        <v>10</v>
      </c>
      <c r="E307" s="6" t="s">
        <v>71</v>
      </c>
      <c r="F307" s="6" t="s">
        <v>426</v>
      </c>
      <c r="G307" s="6">
        <v>313</v>
      </c>
      <c r="H307" s="3">
        <v>55</v>
      </c>
    </row>
    <row r="308" spans="2:8" ht="32.25" thickBot="1">
      <c r="B308" s="120" t="s">
        <v>91</v>
      </c>
      <c r="C308" s="121" t="s">
        <v>92</v>
      </c>
      <c r="D308" s="121"/>
      <c r="E308" s="121"/>
      <c r="F308" s="121"/>
      <c r="G308" s="121"/>
      <c r="H308" s="122">
        <f>SUM(H309+H320)</f>
        <v>6344.1</v>
      </c>
    </row>
    <row r="309" spans="2:8" ht="16.5" thickBot="1">
      <c r="B309" s="79" t="s">
        <v>50</v>
      </c>
      <c r="C309" s="25" t="s">
        <v>92</v>
      </c>
      <c r="D309" s="7" t="s">
        <v>73</v>
      </c>
      <c r="E309" s="7" t="s">
        <v>74</v>
      </c>
      <c r="F309" s="11"/>
      <c r="G309" s="11"/>
      <c r="H309" s="33">
        <f>SUM(H310+H316)</f>
        <v>6269.1</v>
      </c>
    </row>
    <row r="310" spans="2:8" ht="48" thickBot="1">
      <c r="B310" s="79" t="s">
        <v>57</v>
      </c>
      <c r="C310" s="25" t="s">
        <v>92</v>
      </c>
      <c r="D310" s="7" t="s">
        <v>73</v>
      </c>
      <c r="E310" s="7" t="s">
        <v>74</v>
      </c>
      <c r="F310" s="10" t="s">
        <v>423</v>
      </c>
      <c r="G310" s="7"/>
      <c r="H310" s="32">
        <f>SUM(H311+H312+H313+H314+H315)</f>
        <v>2884.1</v>
      </c>
    </row>
    <row r="311" spans="2:8" ht="48" thickBot="1">
      <c r="B311" s="77" t="s">
        <v>28</v>
      </c>
      <c r="C311" s="27" t="s">
        <v>92</v>
      </c>
      <c r="D311" s="6" t="s">
        <v>73</v>
      </c>
      <c r="E311" s="6" t="s">
        <v>74</v>
      </c>
      <c r="F311" s="41" t="s">
        <v>423</v>
      </c>
      <c r="G311" s="6" t="s">
        <v>78</v>
      </c>
      <c r="H311" s="3">
        <v>1588</v>
      </c>
    </row>
    <row r="312" spans="2:8" ht="63.75" thickBot="1">
      <c r="B312" s="76" t="s">
        <v>10</v>
      </c>
      <c r="C312" s="27" t="s">
        <v>92</v>
      </c>
      <c r="D312" s="6" t="s">
        <v>73</v>
      </c>
      <c r="E312" s="6" t="s">
        <v>74</v>
      </c>
      <c r="F312" s="41" t="s">
        <v>423</v>
      </c>
      <c r="G312" s="6">
        <v>119</v>
      </c>
      <c r="H312" s="3">
        <v>479.6</v>
      </c>
    </row>
    <row r="313" spans="2:8" ht="32.25" thickBot="1">
      <c r="B313" s="37" t="s">
        <v>13</v>
      </c>
      <c r="C313" s="27" t="s">
        <v>92</v>
      </c>
      <c r="D313" s="6" t="s">
        <v>73</v>
      </c>
      <c r="E313" s="6" t="s">
        <v>74</v>
      </c>
      <c r="F313" s="41" t="s">
        <v>423</v>
      </c>
      <c r="G313" s="6">
        <v>244</v>
      </c>
      <c r="H313" s="3">
        <v>644.5</v>
      </c>
    </row>
    <row r="314" spans="2:8" ht="16.5" thickBot="1">
      <c r="B314" s="37" t="s">
        <v>338</v>
      </c>
      <c r="C314" s="27" t="s">
        <v>92</v>
      </c>
      <c r="D314" s="6" t="s">
        <v>73</v>
      </c>
      <c r="E314" s="6" t="s">
        <v>74</v>
      </c>
      <c r="F314" s="41" t="s">
        <v>423</v>
      </c>
      <c r="G314" s="6" t="s">
        <v>335</v>
      </c>
      <c r="H314" s="3">
        <v>168</v>
      </c>
    </row>
    <row r="315" spans="2:8" ht="16.5" thickBot="1">
      <c r="B315" s="77" t="s">
        <v>46</v>
      </c>
      <c r="C315" s="27" t="s">
        <v>92</v>
      </c>
      <c r="D315" s="6" t="s">
        <v>73</v>
      </c>
      <c r="E315" s="6" t="s">
        <v>74</v>
      </c>
      <c r="F315" s="41" t="s">
        <v>423</v>
      </c>
      <c r="G315" s="6">
        <v>850</v>
      </c>
      <c r="H315" s="3">
        <v>4</v>
      </c>
    </row>
    <row r="316" spans="2:8" ht="142.5" thickBot="1">
      <c r="B316" s="79" t="s">
        <v>53</v>
      </c>
      <c r="C316" s="25" t="s">
        <v>92</v>
      </c>
      <c r="D316" s="7" t="s">
        <v>73</v>
      </c>
      <c r="E316" s="7" t="s">
        <v>74</v>
      </c>
      <c r="F316" s="10" t="s">
        <v>424</v>
      </c>
      <c r="G316" s="7"/>
      <c r="H316" s="1">
        <f>SUM(H317:H319)</f>
        <v>3385</v>
      </c>
    </row>
    <row r="317" spans="2:8" ht="48" thickBot="1">
      <c r="B317" s="77" t="s">
        <v>54</v>
      </c>
      <c r="C317" s="27" t="s">
        <v>92</v>
      </c>
      <c r="D317" s="6" t="s">
        <v>73</v>
      </c>
      <c r="E317" s="6" t="s">
        <v>74</v>
      </c>
      <c r="F317" s="41" t="s">
        <v>424</v>
      </c>
      <c r="G317" s="6">
        <v>111</v>
      </c>
      <c r="H317" s="3">
        <v>2507</v>
      </c>
    </row>
    <row r="318" spans="2:8" ht="63.75" thickBot="1">
      <c r="B318" s="76" t="s">
        <v>10</v>
      </c>
      <c r="C318" s="27" t="s">
        <v>92</v>
      </c>
      <c r="D318" s="6" t="s">
        <v>73</v>
      </c>
      <c r="E318" s="6" t="s">
        <v>74</v>
      </c>
      <c r="F318" s="41" t="s">
        <v>424</v>
      </c>
      <c r="G318" s="6">
        <v>119</v>
      </c>
      <c r="H318" s="3">
        <v>757</v>
      </c>
    </row>
    <row r="319" spans="2:8" ht="32.25" thickBot="1">
      <c r="B319" s="37" t="s">
        <v>13</v>
      </c>
      <c r="C319" s="27" t="s">
        <v>92</v>
      </c>
      <c r="D319" s="6" t="s">
        <v>73</v>
      </c>
      <c r="E319" s="6" t="s">
        <v>74</v>
      </c>
      <c r="F319" s="41" t="s">
        <v>424</v>
      </c>
      <c r="G319" s="6">
        <v>244</v>
      </c>
      <c r="H319" s="3">
        <v>121</v>
      </c>
    </row>
    <row r="320" spans="2:8" ht="16.5" thickBot="1">
      <c r="B320" s="79" t="s">
        <v>29</v>
      </c>
      <c r="C320" s="25" t="s">
        <v>92</v>
      </c>
      <c r="D320" s="7">
        <v>10</v>
      </c>
      <c r="E320" s="7"/>
      <c r="F320" s="7"/>
      <c r="G320" s="7"/>
      <c r="H320" s="1">
        <v>75</v>
      </c>
    </row>
    <row r="321" spans="2:8" ht="16.5" thickBot="1">
      <c r="B321" s="79" t="s">
        <v>33</v>
      </c>
      <c r="C321" s="25" t="s">
        <v>92</v>
      </c>
      <c r="D321" s="7">
        <v>10</v>
      </c>
      <c r="E321" s="7" t="s">
        <v>71</v>
      </c>
      <c r="F321" s="7"/>
      <c r="G321" s="7"/>
      <c r="H321" s="1">
        <v>75</v>
      </c>
    </row>
    <row r="322" spans="2:8" ht="48" thickBot="1">
      <c r="B322" s="79" t="s">
        <v>55</v>
      </c>
      <c r="C322" s="25" t="s">
        <v>92</v>
      </c>
      <c r="D322" s="7">
        <v>10</v>
      </c>
      <c r="E322" s="7" t="s">
        <v>71</v>
      </c>
      <c r="F322" s="7" t="s">
        <v>426</v>
      </c>
      <c r="G322" s="7"/>
      <c r="H322" s="1">
        <v>75</v>
      </c>
    </row>
    <row r="323" spans="2:8" ht="32.25" thickBot="1">
      <c r="B323" s="5" t="s">
        <v>32</v>
      </c>
      <c r="C323" s="27" t="s">
        <v>92</v>
      </c>
      <c r="D323" s="6">
        <v>10</v>
      </c>
      <c r="E323" s="6" t="s">
        <v>71</v>
      </c>
      <c r="F323" s="6" t="s">
        <v>426</v>
      </c>
      <c r="G323" s="6">
        <v>313</v>
      </c>
      <c r="H323" s="3">
        <v>75</v>
      </c>
    </row>
    <row r="324" spans="2:8" ht="16.5" thickBot="1">
      <c r="B324" s="120" t="s">
        <v>94</v>
      </c>
      <c r="C324" s="121" t="s">
        <v>93</v>
      </c>
      <c r="D324" s="121"/>
      <c r="E324" s="121"/>
      <c r="F324" s="121"/>
      <c r="G324" s="121"/>
      <c r="H324" s="122">
        <f>SUM(H325+H336)</f>
        <v>5854.3</v>
      </c>
    </row>
    <row r="325" spans="2:8" ht="16.5" thickBot="1">
      <c r="B325" s="79" t="s">
        <v>50</v>
      </c>
      <c r="C325" s="25" t="s">
        <v>93</v>
      </c>
      <c r="D325" s="7" t="s">
        <v>73</v>
      </c>
      <c r="E325" s="7" t="s">
        <v>74</v>
      </c>
      <c r="F325" s="11"/>
      <c r="G325" s="11"/>
      <c r="H325" s="33">
        <f>SUM(H326+H332)</f>
        <v>5789.3</v>
      </c>
    </row>
    <row r="326" spans="2:8" ht="48" thickBot="1">
      <c r="B326" s="79" t="s">
        <v>57</v>
      </c>
      <c r="C326" s="25" t="s">
        <v>93</v>
      </c>
      <c r="D326" s="7" t="s">
        <v>73</v>
      </c>
      <c r="E326" s="7" t="s">
        <v>74</v>
      </c>
      <c r="F326" s="10" t="s">
        <v>423</v>
      </c>
      <c r="G326" s="7"/>
      <c r="H326" s="32">
        <f>SUM(H331+H330+H329+H328+H327)</f>
        <v>2669.3</v>
      </c>
    </row>
    <row r="327" spans="2:8" ht="48" thickBot="1">
      <c r="B327" s="77" t="s">
        <v>28</v>
      </c>
      <c r="C327" s="27" t="s">
        <v>93</v>
      </c>
      <c r="D327" s="6" t="s">
        <v>73</v>
      </c>
      <c r="E327" s="6" t="s">
        <v>74</v>
      </c>
      <c r="F327" s="41" t="s">
        <v>423</v>
      </c>
      <c r="G327" s="6" t="s">
        <v>78</v>
      </c>
      <c r="H327" s="3">
        <v>1520</v>
      </c>
    </row>
    <row r="328" spans="2:8" ht="63.75" thickBot="1">
      <c r="B328" s="76" t="s">
        <v>10</v>
      </c>
      <c r="C328" s="27" t="s">
        <v>93</v>
      </c>
      <c r="D328" s="6" t="s">
        <v>73</v>
      </c>
      <c r="E328" s="6" t="s">
        <v>74</v>
      </c>
      <c r="F328" s="41" t="s">
        <v>423</v>
      </c>
      <c r="G328" s="6">
        <v>119</v>
      </c>
      <c r="H328" s="3">
        <v>459</v>
      </c>
    </row>
    <row r="329" spans="2:8" ht="32.25" thickBot="1">
      <c r="B329" s="37" t="s">
        <v>13</v>
      </c>
      <c r="C329" s="27" t="s">
        <v>93</v>
      </c>
      <c r="D329" s="6" t="s">
        <v>73</v>
      </c>
      <c r="E329" s="6" t="s">
        <v>74</v>
      </c>
      <c r="F329" s="41" t="s">
        <v>423</v>
      </c>
      <c r="G329" s="6">
        <v>244</v>
      </c>
      <c r="H329" s="3">
        <v>551.29999999999995</v>
      </c>
    </row>
    <row r="330" spans="2:8" ht="16.5" thickBot="1">
      <c r="B330" s="37" t="s">
        <v>338</v>
      </c>
      <c r="C330" s="27" t="s">
        <v>93</v>
      </c>
      <c r="D330" s="6" t="s">
        <v>73</v>
      </c>
      <c r="E330" s="6" t="s">
        <v>74</v>
      </c>
      <c r="F330" s="41" t="s">
        <v>423</v>
      </c>
      <c r="G330" s="6" t="s">
        <v>335</v>
      </c>
      <c r="H330" s="3">
        <v>130</v>
      </c>
    </row>
    <row r="331" spans="2:8" ht="16.5" thickBot="1">
      <c r="B331" s="77" t="s">
        <v>46</v>
      </c>
      <c r="C331" s="27" t="s">
        <v>93</v>
      </c>
      <c r="D331" s="6" t="s">
        <v>73</v>
      </c>
      <c r="E331" s="6" t="s">
        <v>74</v>
      </c>
      <c r="F331" s="41" t="s">
        <v>423</v>
      </c>
      <c r="G331" s="6">
        <v>850</v>
      </c>
      <c r="H331" s="3">
        <v>9</v>
      </c>
    </row>
    <row r="332" spans="2:8" ht="142.5" thickBot="1">
      <c r="B332" s="79" t="s">
        <v>53</v>
      </c>
      <c r="C332" s="25" t="s">
        <v>93</v>
      </c>
      <c r="D332" s="7" t="s">
        <v>73</v>
      </c>
      <c r="E332" s="7" t="s">
        <v>74</v>
      </c>
      <c r="F332" s="10" t="s">
        <v>424</v>
      </c>
      <c r="G332" s="7"/>
      <c r="H332" s="1">
        <f>SUM(H333:H335)</f>
        <v>3120</v>
      </c>
    </row>
    <row r="333" spans="2:8" ht="48" thickBot="1">
      <c r="B333" s="77" t="s">
        <v>54</v>
      </c>
      <c r="C333" s="27" t="s">
        <v>93</v>
      </c>
      <c r="D333" s="6" t="s">
        <v>73</v>
      </c>
      <c r="E333" s="6" t="s">
        <v>74</v>
      </c>
      <c r="F333" s="41" t="s">
        <v>424</v>
      </c>
      <c r="G333" s="6">
        <v>111</v>
      </c>
      <c r="H333" s="3">
        <v>2303</v>
      </c>
    </row>
    <row r="334" spans="2:8" ht="63.75" thickBot="1">
      <c r="B334" s="76" t="s">
        <v>10</v>
      </c>
      <c r="C334" s="27" t="s">
        <v>93</v>
      </c>
      <c r="D334" s="6" t="s">
        <v>73</v>
      </c>
      <c r="E334" s="6" t="s">
        <v>74</v>
      </c>
      <c r="F334" s="41" t="s">
        <v>424</v>
      </c>
      <c r="G334" s="6">
        <v>119</v>
      </c>
      <c r="H334" s="3">
        <v>696</v>
      </c>
    </row>
    <row r="335" spans="2:8" ht="32.25" thickBot="1">
      <c r="B335" s="37" t="s">
        <v>13</v>
      </c>
      <c r="C335" s="27" t="s">
        <v>93</v>
      </c>
      <c r="D335" s="6" t="s">
        <v>73</v>
      </c>
      <c r="E335" s="6" t="s">
        <v>74</v>
      </c>
      <c r="F335" s="41" t="s">
        <v>424</v>
      </c>
      <c r="G335" s="6">
        <v>244</v>
      </c>
      <c r="H335" s="3">
        <v>121</v>
      </c>
    </row>
    <row r="336" spans="2:8" ht="16.5" thickBot="1">
      <c r="B336" s="79" t="s">
        <v>29</v>
      </c>
      <c r="C336" s="25" t="s">
        <v>93</v>
      </c>
      <c r="D336" s="7">
        <v>10</v>
      </c>
      <c r="E336" s="7"/>
      <c r="F336" s="7"/>
      <c r="G336" s="7"/>
      <c r="H336" s="1">
        <v>65</v>
      </c>
    </row>
    <row r="337" spans="2:8" ht="16.5" thickBot="1">
      <c r="B337" s="79" t="s">
        <v>33</v>
      </c>
      <c r="C337" s="25" t="s">
        <v>93</v>
      </c>
      <c r="D337" s="7">
        <v>10</v>
      </c>
      <c r="E337" s="7" t="s">
        <v>71</v>
      </c>
      <c r="F337" s="7"/>
      <c r="G337" s="7"/>
      <c r="H337" s="1">
        <v>65</v>
      </c>
    </row>
    <row r="338" spans="2:8" ht="48" thickBot="1">
      <c r="B338" s="79" t="s">
        <v>55</v>
      </c>
      <c r="C338" s="25" t="s">
        <v>93</v>
      </c>
      <c r="D338" s="7">
        <v>10</v>
      </c>
      <c r="E338" s="7" t="s">
        <v>71</v>
      </c>
      <c r="F338" s="7" t="s">
        <v>426</v>
      </c>
      <c r="G338" s="7"/>
      <c r="H338" s="1">
        <v>65</v>
      </c>
    </row>
    <row r="339" spans="2:8" ht="32.25" thickBot="1">
      <c r="B339" s="5" t="s">
        <v>32</v>
      </c>
      <c r="C339" s="27" t="s">
        <v>93</v>
      </c>
      <c r="D339" s="6">
        <v>10</v>
      </c>
      <c r="E339" s="6" t="s">
        <v>71</v>
      </c>
      <c r="F339" s="6" t="s">
        <v>426</v>
      </c>
      <c r="G339" s="6">
        <v>313</v>
      </c>
      <c r="H339" s="3">
        <v>65</v>
      </c>
    </row>
    <row r="340" spans="2:8" ht="16.5" thickBot="1">
      <c r="B340" s="120" t="s">
        <v>95</v>
      </c>
      <c r="C340" s="121" t="s">
        <v>96</v>
      </c>
      <c r="D340" s="121"/>
      <c r="E340" s="121"/>
      <c r="F340" s="121"/>
      <c r="G340" s="121"/>
      <c r="H340" s="122">
        <f>SUM(H341+H352)</f>
        <v>4214.8</v>
      </c>
    </row>
    <row r="341" spans="2:8" ht="16.5" thickBot="1">
      <c r="B341" s="79" t="s">
        <v>50</v>
      </c>
      <c r="C341" s="25" t="s">
        <v>96</v>
      </c>
      <c r="D341" s="7" t="s">
        <v>73</v>
      </c>
      <c r="E341" s="7" t="s">
        <v>74</v>
      </c>
      <c r="F341" s="11"/>
      <c r="G341" s="11"/>
      <c r="H341" s="33">
        <f>SUM(H342+H348)</f>
        <v>4114.8</v>
      </c>
    </row>
    <row r="342" spans="2:8" ht="48" thickBot="1">
      <c r="B342" s="79" t="s">
        <v>57</v>
      </c>
      <c r="C342" s="25" t="s">
        <v>96</v>
      </c>
      <c r="D342" s="7" t="s">
        <v>73</v>
      </c>
      <c r="E342" s="7" t="s">
        <v>74</v>
      </c>
      <c r="F342" s="10" t="s">
        <v>423</v>
      </c>
      <c r="G342" s="7"/>
      <c r="H342" s="32">
        <f>SUM(H343+H344+H345+H346+H347)</f>
        <v>2124.3000000000002</v>
      </c>
    </row>
    <row r="343" spans="2:8" ht="48" thickBot="1">
      <c r="B343" s="77" t="s">
        <v>28</v>
      </c>
      <c r="C343" s="27" t="s">
        <v>96</v>
      </c>
      <c r="D343" s="6" t="s">
        <v>73</v>
      </c>
      <c r="E343" s="6" t="s">
        <v>74</v>
      </c>
      <c r="F343" s="41" t="s">
        <v>423</v>
      </c>
      <c r="G343" s="6" t="s">
        <v>78</v>
      </c>
      <c r="H343" s="3">
        <v>1251</v>
      </c>
    </row>
    <row r="344" spans="2:8" ht="63.75" thickBot="1">
      <c r="B344" s="76" t="s">
        <v>10</v>
      </c>
      <c r="C344" s="27" t="s">
        <v>96</v>
      </c>
      <c r="D344" s="6" t="s">
        <v>73</v>
      </c>
      <c r="E344" s="6" t="s">
        <v>74</v>
      </c>
      <c r="F344" s="41" t="s">
        <v>423</v>
      </c>
      <c r="G344" s="6">
        <v>119</v>
      </c>
      <c r="H344" s="3">
        <v>377.8</v>
      </c>
    </row>
    <row r="345" spans="2:8" ht="32.25" thickBot="1">
      <c r="B345" s="37" t="s">
        <v>13</v>
      </c>
      <c r="C345" s="27" t="s">
        <v>96</v>
      </c>
      <c r="D345" s="6" t="s">
        <v>73</v>
      </c>
      <c r="E345" s="6" t="s">
        <v>74</v>
      </c>
      <c r="F345" s="41" t="s">
        <v>423</v>
      </c>
      <c r="G345" s="6">
        <v>244</v>
      </c>
      <c r="H345" s="3">
        <v>407.5</v>
      </c>
    </row>
    <row r="346" spans="2:8" ht="16.5" thickBot="1">
      <c r="B346" s="37" t="s">
        <v>338</v>
      </c>
      <c r="C346" s="27" t="s">
        <v>96</v>
      </c>
      <c r="D346" s="6" t="s">
        <v>73</v>
      </c>
      <c r="E346" s="6" t="s">
        <v>74</v>
      </c>
      <c r="F346" s="41" t="s">
        <v>423</v>
      </c>
      <c r="G346" s="6" t="s">
        <v>335</v>
      </c>
      <c r="H346" s="3">
        <v>85</v>
      </c>
    </row>
    <row r="347" spans="2:8" ht="16.5" thickBot="1">
      <c r="B347" s="77" t="s">
        <v>46</v>
      </c>
      <c r="C347" s="27" t="s">
        <v>96</v>
      </c>
      <c r="D347" s="6" t="s">
        <v>73</v>
      </c>
      <c r="E347" s="6" t="s">
        <v>74</v>
      </c>
      <c r="F347" s="41" t="s">
        <v>423</v>
      </c>
      <c r="G347" s="6">
        <v>850</v>
      </c>
      <c r="H347" s="3">
        <v>3</v>
      </c>
    </row>
    <row r="348" spans="2:8" ht="142.5" thickBot="1">
      <c r="B348" s="79" t="s">
        <v>53</v>
      </c>
      <c r="C348" s="25" t="s">
        <v>96</v>
      </c>
      <c r="D348" s="7" t="s">
        <v>73</v>
      </c>
      <c r="E348" s="7" t="s">
        <v>74</v>
      </c>
      <c r="F348" s="10" t="s">
        <v>424</v>
      </c>
      <c r="G348" s="7"/>
      <c r="H348" s="1">
        <f>SUM(H349:H351)</f>
        <v>1990.5</v>
      </c>
    </row>
    <row r="349" spans="2:8" ht="48" thickBot="1">
      <c r="B349" s="77" t="s">
        <v>54</v>
      </c>
      <c r="C349" s="27" t="s">
        <v>96</v>
      </c>
      <c r="D349" s="6" t="s">
        <v>73</v>
      </c>
      <c r="E349" s="6" t="s">
        <v>74</v>
      </c>
      <c r="F349" s="41" t="s">
        <v>424</v>
      </c>
      <c r="G349" s="6">
        <v>111</v>
      </c>
      <c r="H349" s="3">
        <v>1482</v>
      </c>
    </row>
    <row r="350" spans="2:8" ht="63.75" thickBot="1">
      <c r="B350" s="76" t="s">
        <v>10</v>
      </c>
      <c r="C350" s="27" t="s">
        <v>96</v>
      </c>
      <c r="D350" s="6" t="s">
        <v>73</v>
      </c>
      <c r="E350" s="6" t="s">
        <v>74</v>
      </c>
      <c r="F350" s="41" t="s">
        <v>424</v>
      </c>
      <c r="G350" s="6">
        <v>119</v>
      </c>
      <c r="H350" s="3">
        <v>448</v>
      </c>
    </row>
    <row r="351" spans="2:8" ht="32.25" thickBot="1">
      <c r="B351" s="37" t="s">
        <v>13</v>
      </c>
      <c r="C351" s="27" t="s">
        <v>96</v>
      </c>
      <c r="D351" s="6" t="s">
        <v>73</v>
      </c>
      <c r="E351" s="6" t="s">
        <v>74</v>
      </c>
      <c r="F351" s="41" t="s">
        <v>424</v>
      </c>
      <c r="G351" s="6">
        <v>244</v>
      </c>
      <c r="H351" s="3">
        <v>60.5</v>
      </c>
    </row>
    <row r="352" spans="2:8" ht="16.5" thickBot="1">
      <c r="B352" s="79" t="s">
        <v>29</v>
      </c>
      <c r="C352" s="25" t="s">
        <v>96</v>
      </c>
      <c r="D352" s="7">
        <v>10</v>
      </c>
      <c r="E352" s="7"/>
      <c r="F352" s="7"/>
      <c r="G352" s="7"/>
      <c r="H352" s="1">
        <v>100</v>
      </c>
    </row>
    <row r="353" spans="2:8" ht="16.5" thickBot="1">
      <c r="B353" s="79" t="s">
        <v>33</v>
      </c>
      <c r="C353" s="25" t="s">
        <v>96</v>
      </c>
      <c r="D353" s="7">
        <v>10</v>
      </c>
      <c r="E353" s="7" t="s">
        <v>71</v>
      </c>
      <c r="F353" s="7"/>
      <c r="G353" s="7"/>
      <c r="H353" s="1">
        <v>100</v>
      </c>
    </row>
    <row r="354" spans="2:8" ht="48" thickBot="1">
      <c r="B354" s="79" t="s">
        <v>55</v>
      </c>
      <c r="C354" s="25" t="s">
        <v>96</v>
      </c>
      <c r="D354" s="7">
        <v>10</v>
      </c>
      <c r="E354" s="7" t="s">
        <v>71</v>
      </c>
      <c r="F354" s="7" t="s">
        <v>426</v>
      </c>
      <c r="G354" s="7"/>
      <c r="H354" s="1">
        <v>100</v>
      </c>
    </row>
    <row r="355" spans="2:8" ht="32.25" thickBot="1">
      <c r="B355" s="5" t="s">
        <v>32</v>
      </c>
      <c r="C355" s="27" t="s">
        <v>96</v>
      </c>
      <c r="D355" s="6">
        <v>10</v>
      </c>
      <c r="E355" s="6" t="s">
        <v>71</v>
      </c>
      <c r="F355" s="6" t="s">
        <v>426</v>
      </c>
      <c r="G355" s="6">
        <v>313</v>
      </c>
      <c r="H355" s="3">
        <v>100</v>
      </c>
    </row>
    <row r="356" spans="2:8" ht="16.5" thickBot="1">
      <c r="B356" s="120" t="s">
        <v>97</v>
      </c>
      <c r="C356" s="121" t="s">
        <v>98</v>
      </c>
      <c r="D356" s="121"/>
      <c r="E356" s="121"/>
      <c r="F356" s="121"/>
      <c r="G356" s="121"/>
      <c r="H356" s="122">
        <f>SUM(H357+H369)</f>
        <v>66794.399999999994</v>
      </c>
    </row>
    <row r="357" spans="2:8" ht="16.5" thickBot="1">
      <c r="B357" s="79" t="s">
        <v>50</v>
      </c>
      <c r="C357" s="25" t="s">
        <v>98</v>
      </c>
      <c r="D357" s="7" t="s">
        <v>73</v>
      </c>
      <c r="E357" s="7" t="s">
        <v>74</v>
      </c>
      <c r="F357" s="11"/>
      <c r="G357" s="11"/>
      <c r="H357" s="33">
        <f>SUM(H358+H365)</f>
        <v>66693.399999999994</v>
      </c>
    </row>
    <row r="358" spans="2:8" ht="48" thickBot="1">
      <c r="B358" s="79" t="s">
        <v>57</v>
      </c>
      <c r="C358" s="25" t="s">
        <v>98</v>
      </c>
      <c r="D358" s="7" t="s">
        <v>73</v>
      </c>
      <c r="E358" s="7" t="s">
        <v>74</v>
      </c>
      <c r="F358" s="10" t="s">
        <v>423</v>
      </c>
      <c r="G358" s="7"/>
      <c r="H358" s="32">
        <f>SUM(H359+H360+H362+H363+H364+H361)</f>
        <v>61918.400000000001</v>
      </c>
    </row>
    <row r="359" spans="2:8" ht="48" thickBot="1">
      <c r="B359" s="77" t="s">
        <v>28</v>
      </c>
      <c r="C359" s="27" t="s">
        <v>98</v>
      </c>
      <c r="D359" s="6" t="s">
        <v>73</v>
      </c>
      <c r="E359" s="6" t="s">
        <v>74</v>
      </c>
      <c r="F359" s="41" t="s">
        <v>423</v>
      </c>
      <c r="G359" s="6" t="s">
        <v>78</v>
      </c>
      <c r="H359" s="3">
        <v>937.2</v>
      </c>
    </row>
    <row r="360" spans="2:8" ht="63.75" thickBot="1">
      <c r="B360" s="76" t="s">
        <v>10</v>
      </c>
      <c r="C360" s="27" t="s">
        <v>98</v>
      </c>
      <c r="D360" s="6" t="s">
        <v>73</v>
      </c>
      <c r="E360" s="6" t="s">
        <v>74</v>
      </c>
      <c r="F360" s="41" t="s">
        <v>423</v>
      </c>
      <c r="G360" s="6">
        <v>119</v>
      </c>
      <c r="H360" s="3">
        <v>283.39999999999998</v>
      </c>
    </row>
    <row r="361" spans="2:8" ht="48" thickBot="1">
      <c r="B361" s="37" t="s">
        <v>495</v>
      </c>
      <c r="C361" s="27" t="s">
        <v>98</v>
      </c>
      <c r="D361" s="6" t="s">
        <v>73</v>
      </c>
      <c r="E361" s="6" t="s">
        <v>74</v>
      </c>
      <c r="F361" s="41" t="s">
        <v>423</v>
      </c>
      <c r="G361" s="6" t="s">
        <v>482</v>
      </c>
      <c r="H361" s="3">
        <v>59647</v>
      </c>
    </row>
    <row r="362" spans="2:8" ht="32.25" thickBot="1">
      <c r="B362" s="37" t="s">
        <v>13</v>
      </c>
      <c r="C362" s="27" t="s">
        <v>98</v>
      </c>
      <c r="D362" s="6" t="s">
        <v>73</v>
      </c>
      <c r="E362" s="6" t="s">
        <v>74</v>
      </c>
      <c r="F362" s="41" t="s">
        <v>423</v>
      </c>
      <c r="G362" s="6">
        <v>244</v>
      </c>
      <c r="H362" s="3">
        <v>856.8</v>
      </c>
    </row>
    <row r="363" spans="2:8" ht="16.5" thickBot="1">
      <c r="B363" s="37" t="s">
        <v>338</v>
      </c>
      <c r="C363" s="27" t="s">
        <v>98</v>
      </c>
      <c r="D363" s="6" t="s">
        <v>73</v>
      </c>
      <c r="E363" s="6" t="s">
        <v>74</v>
      </c>
      <c r="F363" s="41" t="s">
        <v>423</v>
      </c>
      <c r="G363" s="6" t="s">
        <v>335</v>
      </c>
      <c r="H363" s="3">
        <v>191</v>
      </c>
    </row>
    <row r="364" spans="2:8" ht="16.5" thickBot="1">
      <c r="B364" s="77" t="s">
        <v>46</v>
      </c>
      <c r="C364" s="27" t="s">
        <v>98</v>
      </c>
      <c r="D364" s="6" t="s">
        <v>73</v>
      </c>
      <c r="E364" s="6" t="s">
        <v>74</v>
      </c>
      <c r="F364" s="41" t="s">
        <v>423</v>
      </c>
      <c r="G364" s="6">
        <v>850</v>
      </c>
      <c r="H364" s="3">
        <v>3</v>
      </c>
    </row>
    <row r="365" spans="2:8" ht="142.5" thickBot="1">
      <c r="B365" s="79" t="s">
        <v>53</v>
      </c>
      <c r="C365" s="25" t="s">
        <v>98</v>
      </c>
      <c r="D365" s="7" t="s">
        <v>73</v>
      </c>
      <c r="E365" s="7" t="s">
        <v>74</v>
      </c>
      <c r="F365" s="10" t="s">
        <v>424</v>
      </c>
      <c r="G365" s="7"/>
      <c r="H365" s="1">
        <f>SUM(H366:H368)</f>
        <v>4775</v>
      </c>
    </row>
    <row r="366" spans="2:8" ht="48" thickBot="1">
      <c r="B366" s="77" t="s">
        <v>54</v>
      </c>
      <c r="C366" s="27" t="s">
        <v>98</v>
      </c>
      <c r="D366" s="6" t="s">
        <v>73</v>
      </c>
      <c r="E366" s="6" t="s">
        <v>74</v>
      </c>
      <c r="F366" s="41" t="s">
        <v>424</v>
      </c>
      <c r="G366" s="6">
        <v>111</v>
      </c>
      <c r="H366" s="3">
        <v>3528</v>
      </c>
    </row>
    <row r="367" spans="2:8" ht="63.75" thickBot="1">
      <c r="B367" s="76" t="s">
        <v>10</v>
      </c>
      <c r="C367" s="27" t="s">
        <v>98</v>
      </c>
      <c r="D367" s="6" t="s">
        <v>73</v>
      </c>
      <c r="E367" s="6" t="s">
        <v>74</v>
      </c>
      <c r="F367" s="41" t="s">
        <v>424</v>
      </c>
      <c r="G367" s="6">
        <v>119</v>
      </c>
      <c r="H367" s="3">
        <v>1066</v>
      </c>
    </row>
    <row r="368" spans="2:8" ht="32.25" thickBot="1">
      <c r="B368" s="37" t="s">
        <v>13</v>
      </c>
      <c r="C368" s="27" t="s">
        <v>98</v>
      </c>
      <c r="D368" s="6" t="s">
        <v>73</v>
      </c>
      <c r="E368" s="6" t="s">
        <v>74</v>
      </c>
      <c r="F368" s="41" t="s">
        <v>424</v>
      </c>
      <c r="G368" s="6">
        <v>244</v>
      </c>
      <c r="H368" s="3">
        <v>181</v>
      </c>
    </row>
    <row r="369" spans="2:8" ht="16.5" thickBot="1">
      <c r="B369" s="79" t="s">
        <v>29</v>
      </c>
      <c r="C369" s="25" t="s">
        <v>98</v>
      </c>
      <c r="D369" s="7">
        <v>10</v>
      </c>
      <c r="E369" s="7"/>
      <c r="F369" s="7"/>
      <c r="G369" s="7"/>
      <c r="H369" s="1">
        <v>101</v>
      </c>
    </row>
    <row r="370" spans="2:8" ht="16.5" thickBot="1">
      <c r="B370" s="79" t="s">
        <v>33</v>
      </c>
      <c r="C370" s="25" t="s">
        <v>98</v>
      </c>
      <c r="D370" s="7">
        <v>10</v>
      </c>
      <c r="E370" s="7" t="s">
        <v>71</v>
      </c>
      <c r="F370" s="7"/>
      <c r="G370" s="7"/>
      <c r="H370" s="1">
        <v>101</v>
      </c>
    </row>
    <row r="371" spans="2:8" ht="48" thickBot="1">
      <c r="B371" s="79" t="s">
        <v>55</v>
      </c>
      <c r="C371" s="25" t="s">
        <v>98</v>
      </c>
      <c r="D371" s="7">
        <v>10</v>
      </c>
      <c r="E371" s="7" t="s">
        <v>71</v>
      </c>
      <c r="F371" s="7" t="s">
        <v>426</v>
      </c>
      <c r="G371" s="7"/>
      <c r="H371" s="1">
        <v>101</v>
      </c>
    </row>
    <row r="372" spans="2:8" ht="32.25" thickBot="1">
      <c r="B372" s="5" t="s">
        <v>32</v>
      </c>
      <c r="C372" s="27" t="s">
        <v>98</v>
      </c>
      <c r="D372" s="6">
        <v>10</v>
      </c>
      <c r="E372" s="6" t="s">
        <v>71</v>
      </c>
      <c r="F372" s="6" t="s">
        <v>426</v>
      </c>
      <c r="G372" s="6">
        <v>313</v>
      </c>
      <c r="H372" s="3">
        <v>101</v>
      </c>
    </row>
    <row r="373" spans="2:8" ht="16.5" thickBot="1">
      <c r="B373" s="120" t="s">
        <v>99</v>
      </c>
      <c r="C373" s="121" t="s">
        <v>100</v>
      </c>
      <c r="D373" s="121" t="s">
        <v>73</v>
      </c>
      <c r="E373" s="121"/>
      <c r="F373" s="121"/>
      <c r="G373" s="121"/>
      <c r="H373" s="122">
        <f>SUM(H374+H385)</f>
        <v>4323.2</v>
      </c>
    </row>
    <row r="374" spans="2:8" ht="16.5" thickBot="1">
      <c r="B374" s="79" t="s">
        <v>50</v>
      </c>
      <c r="C374" s="25" t="s">
        <v>100</v>
      </c>
      <c r="D374" s="7" t="s">
        <v>73</v>
      </c>
      <c r="E374" s="7" t="s">
        <v>74</v>
      </c>
      <c r="F374" s="11"/>
      <c r="G374" s="11"/>
      <c r="H374" s="33">
        <f>SUM(H375+H381)</f>
        <v>4198.2</v>
      </c>
    </row>
    <row r="375" spans="2:8" ht="48" thickBot="1">
      <c r="B375" s="79" t="s">
        <v>57</v>
      </c>
      <c r="C375" s="25" t="s">
        <v>100</v>
      </c>
      <c r="D375" s="7" t="s">
        <v>73</v>
      </c>
      <c r="E375" s="7" t="s">
        <v>74</v>
      </c>
      <c r="F375" s="10" t="s">
        <v>423</v>
      </c>
      <c r="G375" s="7"/>
      <c r="H375" s="32">
        <f>SUM(H376+H377+H378+H379+H380)</f>
        <v>2364.6999999999998</v>
      </c>
    </row>
    <row r="376" spans="2:8" ht="48" thickBot="1">
      <c r="B376" s="77" t="s">
        <v>28</v>
      </c>
      <c r="C376" s="27" t="s">
        <v>100</v>
      </c>
      <c r="D376" s="6" t="s">
        <v>73</v>
      </c>
      <c r="E376" s="6" t="s">
        <v>74</v>
      </c>
      <c r="F376" s="41" t="s">
        <v>423</v>
      </c>
      <c r="G376" s="6" t="s">
        <v>78</v>
      </c>
      <c r="H376" s="3">
        <v>1251</v>
      </c>
    </row>
    <row r="377" spans="2:8" ht="63.75" thickBot="1">
      <c r="B377" s="76" t="s">
        <v>10</v>
      </c>
      <c r="C377" s="27" t="s">
        <v>100</v>
      </c>
      <c r="D377" s="6" t="s">
        <v>73</v>
      </c>
      <c r="E377" s="6" t="s">
        <v>74</v>
      </c>
      <c r="F377" s="41" t="s">
        <v>423</v>
      </c>
      <c r="G377" s="6">
        <v>119</v>
      </c>
      <c r="H377" s="3">
        <v>377.8</v>
      </c>
    </row>
    <row r="378" spans="2:8" ht="32.25" thickBot="1">
      <c r="B378" s="37" t="s">
        <v>13</v>
      </c>
      <c r="C378" s="27" t="s">
        <v>100</v>
      </c>
      <c r="D378" s="6" t="s">
        <v>73</v>
      </c>
      <c r="E378" s="6" t="s">
        <v>74</v>
      </c>
      <c r="F378" s="41" t="s">
        <v>423</v>
      </c>
      <c r="G378" s="6">
        <v>244</v>
      </c>
      <c r="H378" s="3">
        <v>690.9</v>
      </c>
    </row>
    <row r="379" spans="2:8" ht="16.5" thickBot="1">
      <c r="B379" s="37" t="s">
        <v>338</v>
      </c>
      <c r="C379" s="27" t="s">
        <v>100</v>
      </c>
      <c r="D379" s="6" t="s">
        <v>73</v>
      </c>
      <c r="E379" s="6" t="s">
        <v>74</v>
      </c>
      <c r="F379" s="41" t="s">
        <v>423</v>
      </c>
      <c r="G379" s="6" t="s">
        <v>335</v>
      </c>
      <c r="H379" s="3">
        <v>45</v>
      </c>
    </row>
    <row r="380" spans="2:8" ht="16.5" thickBot="1">
      <c r="B380" s="77" t="s">
        <v>46</v>
      </c>
      <c r="C380" s="27" t="s">
        <v>100</v>
      </c>
      <c r="D380" s="6" t="s">
        <v>73</v>
      </c>
      <c r="E380" s="6" t="s">
        <v>74</v>
      </c>
      <c r="F380" s="41" t="s">
        <v>423</v>
      </c>
      <c r="G380" s="6">
        <v>850</v>
      </c>
      <c r="H380" s="3"/>
    </row>
    <row r="381" spans="2:8" ht="142.5" thickBot="1">
      <c r="B381" s="79" t="s">
        <v>53</v>
      </c>
      <c r="C381" s="25" t="s">
        <v>100</v>
      </c>
      <c r="D381" s="7" t="s">
        <v>73</v>
      </c>
      <c r="E381" s="7" t="s">
        <v>74</v>
      </c>
      <c r="F381" s="10" t="s">
        <v>424</v>
      </c>
      <c r="G381" s="7"/>
      <c r="H381" s="1">
        <f>SUM(H382:H384)</f>
        <v>1833.5</v>
      </c>
    </row>
    <row r="382" spans="2:8" ht="48" thickBot="1">
      <c r="B382" s="77" t="s">
        <v>54</v>
      </c>
      <c r="C382" s="27" t="s">
        <v>100</v>
      </c>
      <c r="D382" s="6" t="s">
        <v>73</v>
      </c>
      <c r="E382" s="6" t="s">
        <v>74</v>
      </c>
      <c r="F382" s="41" t="s">
        <v>424</v>
      </c>
      <c r="G382" s="6">
        <v>111</v>
      </c>
      <c r="H382" s="3">
        <v>1362</v>
      </c>
    </row>
    <row r="383" spans="2:8" ht="63.75" thickBot="1">
      <c r="B383" s="76" t="s">
        <v>10</v>
      </c>
      <c r="C383" s="27" t="s">
        <v>100</v>
      </c>
      <c r="D383" s="6" t="s">
        <v>73</v>
      </c>
      <c r="E383" s="6" t="s">
        <v>74</v>
      </c>
      <c r="F383" s="41" t="s">
        <v>424</v>
      </c>
      <c r="G383" s="6">
        <v>119</v>
      </c>
      <c r="H383" s="3">
        <v>411</v>
      </c>
    </row>
    <row r="384" spans="2:8" ht="32.25" thickBot="1">
      <c r="B384" s="37" t="s">
        <v>13</v>
      </c>
      <c r="C384" s="27" t="s">
        <v>100</v>
      </c>
      <c r="D384" s="6" t="s">
        <v>73</v>
      </c>
      <c r="E384" s="6" t="s">
        <v>74</v>
      </c>
      <c r="F384" s="41" t="s">
        <v>424</v>
      </c>
      <c r="G384" s="6">
        <v>244</v>
      </c>
      <c r="H384" s="3">
        <v>60.5</v>
      </c>
    </row>
    <row r="385" spans="2:8" ht="16.5" thickBot="1">
      <c r="B385" s="79" t="s">
        <v>29</v>
      </c>
      <c r="C385" s="25" t="s">
        <v>100</v>
      </c>
      <c r="D385" s="7">
        <v>10</v>
      </c>
      <c r="E385" s="7"/>
      <c r="F385" s="7"/>
      <c r="G385" s="7"/>
      <c r="H385" s="1">
        <v>125</v>
      </c>
    </row>
    <row r="386" spans="2:8" ht="16.5" thickBot="1">
      <c r="B386" s="79" t="s">
        <v>33</v>
      </c>
      <c r="C386" s="25" t="s">
        <v>100</v>
      </c>
      <c r="D386" s="7">
        <v>10</v>
      </c>
      <c r="E386" s="7" t="s">
        <v>71</v>
      </c>
      <c r="F386" s="7"/>
      <c r="G386" s="7"/>
      <c r="H386" s="1">
        <v>125</v>
      </c>
    </row>
    <row r="387" spans="2:8" ht="48" thickBot="1">
      <c r="B387" s="79" t="s">
        <v>55</v>
      </c>
      <c r="C387" s="25" t="s">
        <v>100</v>
      </c>
      <c r="D387" s="7">
        <v>10</v>
      </c>
      <c r="E387" s="7" t="s">
        <v>71</v>
      </c>
      <c r="F387" s="7" t="s">
        <v>426</v>
      </c>
      <c r="G387" s="7"/>
      <c r="H387" s="1">
        <v>125</v>
      </c>
    </row>
    <row r="388" spans="2:8" ht="32.25" thickBot="1">
      <c r="B388" s="5" t="s">
        <v>32</v>
      </c>
      <c r="C388" s="27" t="s">
        <v>100</v>
      </c>
      <c r="D388" s="6">
        <v>10</v>
      </c>
      <c r="E388" s="6" t="s">
        <v>71</v>
      </c>
      <c r="F388" s="6" t="s">
        <v>426</v>
      </c>
      <c r="G388" s="6">
        <v>313</v>
      </c>
      <c r="H388" s="3">
        <v>125</v>
      </c>
    </row>
    <row r="389" spans="2:8" ht="16.5" thickBot="1">
      <c r="B389" s="120" t="s">
        <v>101</v>
      </c>
      <c r="C389" s="121" t="s">
        <v>102</v>
      </c>
      <c r="D389" s="121" t="s">
        <v>73</v>
      </c>
      <c r="E389" s="121"/>
      <c r="F389" s="121"/>
      <c r="G389" s="121"/>
      <c r="H389" s="122">
        <f>SUM(H390+H401)</f>
        <v>4106.8</v>
      </c>
    </row>
    <row r="390" spans="2:8" ht="16.5" thickBot="1">
      <c r="B390" s="79" t="s">
        <v>50</v>
      </c>
      <c r="C390" s="25" t="s">
        <v>102</v>
      </c>
      <c r="D390" s="7" t="s">
        <v>73</v>
      </c>
      <c r="E390" s="7" t="s">
        <v>74</v>
      </c>
      <c r="F390" s="11"/>
      <c r="G390" s="11"/>
      <c r="H390" s="33">
        <f>SUM(H391+H397)</f>
        <v>4053.8</v>
      </c>
    </row>
    <row r="391" spans="2:8" ht="48" thickBot="1">
      <c r="B391" s="79" t="s">
        <v>57</v>
      </c>
      <c r="C391" s="25" t="s">
        <v>102</v>
      </c>
      <c r="D391" s="7" t="s">
        <v>73</v>
      </c>
      <c r="E391" s="7" t="s">
        <v>74</v>
      </c>
      <c r="F391" s="10" t="s">
        <v>423</v>
      </c>
      <c r="G391" s="7"/>
      <c r="H391" s="32">
        <f>SUM(H392+H393+H394+H395+H396)</f>
        <v>2157.8000000000002</v>
      </c>
    </row>
    <row r="392" spans="2:8" ht="48" thickBot="1">
      <c r="B392" s="77" t="s">
        <v>28</v>
      </c>
      <c r="C392" s="27" t="s">
        <v>102</v>
      </c>
      <c r="D392" s="6" t="s">
        <v>73</v>
      </c>
      <c r="E392" s="6" t="s">
        <v>74</v>
      </c>
      <c r="F392" s="41" t="s">
        <v>423</v>
      </c>
      <c r="G392" s="6" t="s">
        <v>78</v>
      </c>
      <c r="H392" s="3">
        <v>1251</v>
      </c>
    </row>
    <row r="393" spans="2:8" ht="63.75" thickBot="1">
      <c r="B393" s="76" t="s">
        <v>10</v>
      </c>
      <c r="C393" s="27" t="s">
        <v>102</v>
      </c>
      <c r="D393" s="6" t="s">
        <v>73</v>
      </c>
      <c r="E393" s="6" t="s">
        <v>74</v>
      </c>
      <c r="F393" s="41" t="s">
        <v>423</v>
      </c>
      <c r="G393" s="6">
        <v>119</v>
      </c>
      <c r="H393" s="3">
        <v>377.8</v>
      </c>
    </row>
    <row r="394" spans="2:8" ht="32.25" thickBot="1">
      <c r="B394" s="37" t="s">
        <v>13</v>
      </c>
      <c r="C394" s="27" t="s">
        <v>102</v>
      </c>
      <c r="D394" s="6" t="s">
        <v>73</v>
      </c>
      <c r="E394" s="6" t="s">
        <v>74</v>
      </c>
      <c r="F394" s="41" t="s">
        <v>423</v>
      </c>
      <c r="G394" s="6">
        <v>244</v>
      </c>
      <c r="H394" s="3">
        <v>384</v>
      </c>
    </row>
    <row r="395" spans="2:8" ht="16.5" thickBot="1">
      <c r="B395" s="37" t="s">
        <v>338</v>
      </c>
      <c r="C395" s="27" t="s">
        <v>102</v>
      </c>
      <c r="D395" s="6" t="s">
        <v>73</v>
      </c>
      <c r="E395" s="6" t="s">
        <v>74</v>
      </c>
      <c r="F395" s="41" t="s">
        <v>423</v>
      </c>
      <c r="G395" s="6" t="s">
        <v>335</v>
      </c>
      <c r="H395" s="3">
        <v>140</v>
      </c>
    </row>
    <row r="396" spans="2:8" ht="16.5" thickBot="1">
      <c r="B396" s="77" t="s">
        <v>46</v>
      </c>
      <c r="C396" s="27" t="s">
        <v>102</v>
      </c>
      <c r="D396" s="6" t="s">
        <v>73</v>
      </c>
      <c r="E396" s="6" t="s">
        <v>74</v>
      </c>
      <c r="F396" s="41" t="s">
        <v>423</v>
      </c>
      <c r="G396" s="6">
        <v>850</v>
      </c>
      <c r="H396" s="3">
        <v>5</v>
      </c>
    </row>
    <row r="397" spans="2:8" ht="142.5" thickBot="1">
      <c r="B397" s="79" t="s">
        <v>53</v>
      </c>
      <c r="C397" s="25" t="s">
        <v>102</v>
      </c>
      <c r="D397" s="7" t="s">
        <v>73</v>
      </c>
      <c r="E397" s="7" t="s">
        <v>74</v>
      </c>
      <c r="F397" s="10" t="s">
        <v>424</v>
      </c>
      <c r="G397" s="7"/>
      <c r="H397" s="1">
        <f>SUM(H398:H400)</f>
        <v>1896</v>
      </c>
    </row>
    <row r="398" spans="2:8" ht="48" thickBot="1">
      <c r="B398" s="77" t="s">
        <v>54</v>
      </c>
      <c r="C398" s="27" t="s">
        <v>102</v>
      </c>
      <c r="D398" s="6" t="s">
        <v>73</v>
      </c>
      <c r="E398" s="6" t="s">
        <v>74</v>
      </c>
      <c r="F398" s="41" t="s">
        <v>424</v>
      </c>
      <c r="G398" s="6">
        <v>111</v>
      </c>
      <c r="H398" s="3">
        <v>1410</v>
      </c>
    </row>
    <row r="399" spans="2:8" ht="63.75" thickBot="1">
      <c r="B399" s="76" t="s">
        <v>10</v>
      </c>
      <c r="C399" s="27" t="s">
        <v>102</v>
      </c>
      <c r="D399" s="6" t="s">
        <v>73</v>
      </c>
      <c r="E399" s="6" t="s">
        <v>74</v>
      </c>
      <c r="F399" s="41" t="s">
        <v>424</v>
      </c>
      <c r="G399" s="6">
        <v>119</v>
      </c>
      <c r="H399" s="3">
        <v>426</v>
      </c>
    </row>
    <row r="400" spans="2:8" ht="32.25" thickBot="1">
      <c r="B400" s="37" t="s">
        <v>13</v>
      </c>
      <c r="C400" s="27" t="s">
        <v>102</v>
      </c>
      <c r="D400" s="6" t="s">
        <v>73</v>
      </c>
      <c r="E400" s="6" t="s">
        <v>74</v>
      </c>
      <c r="F400" s="41" t="s">
        <v>424</v>
      </c>
      <c r="G400" s="6">
        <v>244</v>
      </c>
      <c r="H400" s="3">
        <v>60</v>
      </c>
    </row>
    <row r="401" spans="2:8" ht="16.5" thickBot="1">
      <c r="B401" s="79" t="s">
        <v>29</v>
      </c>
      <c r="C401" s="25" t="s">
        <v>102</v>
      </c>
      <c r="D401" s="7">
        <v>10</v>
      </c>
      <c r="E401" s="7"/>
      <c r="F401" s="7"/>
      <c r="G401" s="7"/>
      <c r="H401" s="1">
        <v>53</v>
      </c>
    </row>
    <row r="402" spans="2:8" ht="16.5" thickBot="1">
      <c r="B402" s="79" t="s">
        <v>33</v>
      </c>
      <c r="C402" s="25" t="s">
        <v>102</v>
      </c>
      <c r="D402" s="7">
        <v>10</v>
      </c>
      <c r="E402" s="7" t="s">
        <v>71</v>
      </c>
      <c r="F402" s="7"/>
      <c r="G402" s="7"/>
      <c r="H402" s="1">
        <v>53</v>
      </c>
    </row>
    <row r="403" spans="2:8" ht="48" thickBot="1">
      <c r="B403" s="79" t="s">
        <v>55</v>
      </c>
      <c r="C403" s="25" t="s">
        <v>102</v>
      </c>
      <c r="D403" s="7">
        <v>10</v>
      </c>
      <c r="E403" s="7" t="s">
        <v>71</v>
      </c>
      <c r="F403" s="7" t="s">
        <v>426</v>
      </c>
      <c r="G403" s="7"/>
      <c r="H403" s="1">
        <v>53</v>
      </c>
    </row>
    <row r="404" spans="2:8" ht="32.25" thickBot="1">
      <c r="B404" s="5" t="s">
        <v>32</v>
      </c>
      <c r="C404" s="27" t="s">
        <v>102</v>
      </c>
      <c r="D404" s="6">
        <v>10</v>
      </c>
      <c r="E404" s="6" t="s">
        <v>71</v>
      </c>
      <c r="F404" s="6" t="s">
        <v>426</v>
      </c>
      <c r="G404" s="6">
        <v>313</v>
      </c>
      <c r="H404" s="3">
        <v>53</v>
      </c>
    </row>
    <row r="405" spans="2:8" ht="32.25" thickBot="1">
      <c r="B405" s="120" t="s">
        <v>103</v>
      </c>
      <c r="C405" s="121" t="s">
        <v>104</v>
      </c>
      <c r="D405" s="121" t="s">
        <v>73</v>
      </c>
      <c r="E405" s="121"/>
      <c r="F405" s="121"/>
      <c r="G405" s="121"/>
      <c r="H405" s="122">
        <f>SUM(H406+H417)</f>
        <v>6079.2</v>
      </c>
    </row>
    <row r="406" spans="2:8" ht="16.5" thickBot="1">
      <c r="B406" s="79" t="s">
        <v>50</v>
      </c>
      <c r="C406" s="25" t="s">
        <v>104</v>
      </c>
      <c r="D406" s="7" t="s">
        <v>73</v>
      </c>
      <c r="E406" s="7" t="s">
        <v>74</v>
      </c>
      <c r="F406" s="11"/>
      <c r="G406" s="11"/>
      <c r="H406" s="33">
        <f>SUM(H407+H413)</f>
        <v>6001.2</v>
      </c>
    </row>
    <row r="407" spans="2:8" ht="48" thickBot="1">
      <c r="B407" s="79" t="s">
        <v>57</v>
      </c>
      <c r="C407" s="25" t="s">
        <v>104</v>
      </c>
      <c r="D407" s="7" t="s">
        <v>73</v>
      </c>
      <c r="E407" s="7" t="s">
        <v>74</v>
      </c>
      <c r="F407" s="10" t="s">
        <v>423</v>
      </c>
      <c r="G407" s="7"/>
      <c r="H407" s="32">
        <f>SUM(H408+H409+H410+H411+H412)</f>
        <v>2527.1999999999998</v>
      </c>
    </row>
    <row r="408" spans="2:8" ht="48" thickBot="1">
      <c r="B408" s="77" t="s">
        <v>28</v>
      </c>
      <c r="C408" s="27" t="s">
        <v>104</v>
      </c>
      <c r="D408" s="6" t="s">
        <v>73</v>
      </c>
      <c r="E408" s="6" t="s">
        <v>74</v>
      </c>
      <c r="F408" s="41" t="s">
        <v>423</v>
      </c>
      <c r="G408" s="6" t="s">
        <v>78</v>
      </c>
      <c r="H408" s="3">
        <v>1453</v>
      </c>
    </row>
    <row r="409" spans="2:8" ht="63.75" thickBot="1">
      <c r="B409" s="76" t="s">
        <v>10</v>
      </c>
      <c r="C409" s="27" t="s">
        <v>104</v>
      </c>
      <c r="D409" s="6" t="s">
        <v>73</v>
      </c>
      <c r="E409" s="6" t="s">
        <v>74</v>
      </c>
      <c r="F409" s="41" t="s">
        <v>423</v>
      </c>
      <c r="G409" s="6">
        <v>119</v>
      </c>
      <c r="H409" s="3">
        <v>438.8</v>
      </c>
    </row>
    <row r="410" spans="2:8" ht="32.25" thickBot="1">
      <c r="B410" s="37" t="s">
        <v>13</v>
      </c>
      <c r="C410" s="27" t="s">
        <v>104</v>
      </c>
      <c r="D410" s="6" t="s">
        <v>73</v>
      </c>
      <c r="E410" s="6" t="s">
        <v>74</v>
      </c>
      <c r="F410" s="41" t="s">
        <v>423</v>
      </c>
      <c r="G410" s="6">
        <v>244</v>
      </c>
      <c r="H410" s="3">
        <v>545.4</v>
      </c>
    </row>
    <row r="411" spans="2:8" ht="16.5" thickBot="1">
      <c r="B411" s="37" t="s">
        <v>338</v>
      </c>
      <c r="C411" s="27" t="s">
        <v>104</v>
      </c>
      <c r="D411" s="6" t="s">
        <v>73</v>
      </c>
      <c r="E411" s="6" t="s">
        <v>74</v>
      </c>
      <c r="F411" s="41" t="s">
        <v>423</v>
      </c>
      <c r="G411" s="6" t="s">
        <v>335</v>
      </c>
      <c r="H411" s="3">
        <v>90</v>
      </c>
    </row>
    <row r="412" spans="2:8" ht="16.5" thickBot="1">
      <c r="B412" s="77" t="s">
        <v>46</v>
      </c>
      <c r="C412" s="27" t="s">
        <v>104</v>
      </c>
      <c r="D412" s="6" t="s">
        <v>73</v>
      </c>
      <c r="E412" s="6" t="s">
        <v>74</v>
      </c>
      <c r="F412" s="41" t="s">
        <v>423</v>
      </c>
      <c r="G412" s="6">
        <v>850</v>
      </c>
      <c r="H412" s="3"/>
    </row>
    <row r="413" spans="2:8" ht="142.5" thickBot="1">
      <c r="B413" s="79" t="s">
        <v>53</v>
      </c>
      <c r="C413" s="25" t="s">
        <v>104</v>
      </c>
      <c r="D413" s="7" t="s">
        <v>73</v>
      </c>
      <c r="E413" s="7" t="s">
        <v>74</v>
      </c>
      <c r="F413" s="10" t="s">
        <v>424</v>
      </c>
      <c r="G413" s="7"/>
      <c r="H413" s="1">
        <f>SUM(H414:H416)</f>
        <v>3474</v>
      </c>
    </row>
    <row r="414" spans="2:8" ht="48" thickBot="1">
      <c r="B414" s="77" t="s">
        <v>54</v>
      </c>
      <c r="C414" s="27" t="s">
        <v>104</v>
      </c>
      <c r="D414" s="6" t="s">
        <v>73</v>
      </c>
      <c r="E414" s="6" t="s">
        <v>74</v>
      </c>
      <c r="F414" s="41" t="s">
        <v>424</v>
      </c>
      <c r="G414" s="6">
        <v>111</v>
      </c>
      <c r="H414" s="3">
        <v>2575</v>
      </c>
    </row>
    <row r="415" spans="2:8" ht="63.75" thickBot="1">
      <c r="B415" s="76" t="s">
        <v>10</v>
      </c>
      <c r="C415" s="27" t="s">
        <v>104</v>
      </c>
      <c r="D415" s="6" t="s">
        <v>73</v>
      </c>
      <c r="E415" s="6" t="s">
        <v>74</v>
      </c>
      <c r="F415" s="41" t="s">
        <v>424</v>
      </c>
      <c r="G415" s="6">
        <v>119</v>
      </c>
      <c r="H415" s="3">
        <v>778</v>
      </c>
    </row>
    <row r="416" spans="2:8" ht="32.25" thickBot="1">
      <c r="B416" s="37" t="s">
        <v>13</v>
      </c>
      <c r="C416" s="27" t="s">
        <v>104</v>
      </c>
      <c r="D416" s="6" t="s">
        <v>73</v>
      </c>
      <c r="E416" s="6" t="s">
        <v>74</v>
      </c>
      <c r="F416" s="41" t="s">
        <v>424</v>
      </c>
      <c r="G416" s="6">
        <v>244</v>
      </c>
      <c r="H416" s="3">
        <v>121</v>
      </c>
    </row>
    <row r="417" spans="2:8" ht="16.5" thickBot="1">
      <c r="B417" s="79" t="s">
        <v>29</v>
      </c>
      <c r="C417" s="25" t="s">
        <v>104</v>
      </c>
      <c r="D417" s="7">
        <v>10</v>
      </c>
      <c r="E417" s="7"/>
      <c r="F417" s="7"/>
      <c r="G417" s="7"/>
      <c r="H417" s="1">
        <v>78</v>
      </c>
    </row>
    <row r="418" spans="2:8" ht="16.5" thickBot="1">
      <c r="B418" s="79" t="s">
        <v>33</v>
      </c>
      <c r="C418" s="25" t="s">
        <v>104</v>
      </c>
      <c r="D418" s="7">
        <v>10</v>
      </c>
      <c r="E418" s="7" t="s">
        <v>71</v>
      </c>
      <c r="F418" s="7"/>
      <c r="G418" s="7"/>
      <c r="H418" s="1">
        <v>78</v>
      </c>
    </row>
    <row r="419" spans="2:8" ht="48" thickBot="1">
      <c r="B419" s="79" t="s">
        <v>55</v>
      </c>
      <c r="C419" s="25" t="s">
        <v>104</v>
      </c>
      <c r="D419" s="7">
        <v>10</v>
      </c>
      <c r="E419" s="7" t="s">
        <v>71</v>
      </c>
      <c r="F419" s="7" t="s">
        <v>426</v>
      </c>
      <c r="G419" s="7"/>
      <c r="H419" s="1">
        <v>78</v>
      </c>
    </row>
    <row r="420" spans="2:8" ht="32.25" thickBot="1">
      <c r="B420" s="5" t="s">
        <v>32</v>
      </c>
      <c r="C420" s="27" t="s">
        <v>104</v>
      </c>
      <c r="D420" s="6">
        <v>10</v>
      </c>
      <c r="E420" s="6" t="s">
        <v>71</v>
      </c>
      <c r="F420" s="6" t="s">
        <v>426</v>
      </c>
      <c r="G420" s="6">
        <v>313</v>
      </c>
      <c r="H420" s="3">
        <v>78</v>
      </c>
    </row>
    <row r="421" spans="2:8" ht="16.5" thickBot="1">
      <c r="B421" s="120" t="s">
        <v>105</v>
      </c>
      <c r="C421" s="121" t="s">
        <v>106</v>
      </c>
      <c r="D421" s="121" t="s">
        <v>73</v>
      </c>
      <c r="E421" s="121"/>
      <c r="F421" s="121"/>
      <c r="G421" s="121"/>
      <c r="H421" s="122">
        <f>SUM(H422+H433)</f>
        <v>5780.8</v>
      </c>
    </row>
    <row r="422" spans="2:8" ht="16.5" thickBot="1">
      <c r="B422" s="79" t="s">
        <v>50</v>
      </c>
      <c r="C422" s="25" t="s">
        <v>106</v>
      </c>
      <c r="D422" s="7" t="s">
        <v>73</v>
      </c>
      <c r="E422" s="7" t="s">
        <v>74</v>
      </c>
      <c r="F422" s="11"/>
      <c r="G422" s="11"/>
      <c r="H422" s="33">
        <f>SUM(H423+H429)</f>
        <v>5706.8</v>
      </c>
    </row>
    <row r="423" spans="2:8" ht="48" thickBot="1">
      <c r="B423" s="79" t="s">
        <v>57</v>
      </c>
      <c r="C423" s="25" t="s">
        <v>106</v>
      </c>
      <c r="D423" s="7" t="s">
        <v>73</v>
      </c>
      <c r="E423" s="7" t="s">
        <v>74</v>
      </c>
      <c r="F423" s="10" t="s">
        <v>423</v>
      </c>
      <c r="G423" s="7"/>
      <c r="H423" s="32">
        <f>SUM(H424+H425+H426+H427+H428)</f>
        <v>2485.8000000000002</v>
      </c>
    </row>
    <row r="424" spans="2:8" ht="48" thickBot="1">
      <c r="B424" s="77" t="s">
        <v>28</v>
      </c>
      <c r="C424" s="27" t="s">
        <v>106</v>
      </c>
      <c r="D424" s="6" t="s">
        <v>73</v>
      </c>
      <c r="E424" s="6" t="s">
        <v>74</v>
      </c>
      <c r="F424" s="41" t="s">
        <v>423</v>
      </c>
      <c r="G424" s="6" t="s">
        <v>78</v>
      </c>
      <c r="H424" s="3">
        <v>1386</v>
      </c>
    </row>
    <row r="425" spans="2:8" ht="63.75" thickBot="1">
      <c r="B425" s="76" t="s">
        <v>10</v>
      </c>
      <c r="C425" s="27" t="s">
        <v>106</v>
      </c>
      <c r="D425" s="6" t="s">
        <v>73</v>
      </c>
      <c r="E425" s="6" t="s">
        <v>74</v>
      </c>
      <c r="F425" s="41" t="s">
        <v>423</v>
      </c>
      <c r="G425" s="6">
        <v>119</v>
      </c>
      <c r="H425" s="3">
        <v>418.6</v>
      </c>
    </row>
    <row r="426" spans="2:8" ht="32.25" thickBot="1">
      <c r="B426" s="37" t="s">
        <v>13</v>
      </c>
      <c r="C426" s="27" t="s">
        <v>106</v>
      </c>
      <c r="D426" s="6" t="s">
        <v>73</v>
      </c>
      <c r="E426" s="6" t="s">
        <v>74</v>
      </c>
      <c r="F426" s="41" t="s">
        <v>423</v>
      </c>
      <c r="G426" s="6">
        <v>244</v>
      </c>
      <c r="H426" s="3">
        <v>633.20000000000005</v>
      </c>
    </row>
    <row r="427" spans="2:8" ht="16.5" thickBot="1">
      <c r="B427" s="37" t="s">
        <v>338</v>
      </c>
      <c r="C427" s="27" t="s">
        <v>106</v>
      </c>
      <c r="D427" s="6" t="s">
        <v>73</v>
      </c>
      <c r="E427" s="6" t="s">
        <v>74</v>
      </c>
      <c r="F427" s="41" t="s">
        <v>423</v>
      </c>
      <c r="G427" s="6" t="s">
        <v>335</v>
      </c>
      <c r="H427" s="3">
        <v>45</v>
      </c>
    </row>
    <row r="428" spans="2:8" ht="16.5" thickBot="1">
      <c r="B428" s="77" t="s">
        <v>46</v>
      </c>
      <c r="C428" s="27" t="s">
        <v>106</v>
      </c>
      <c r="D428" s="6" t="s">
        <v>73</v>
      </c>
      <c r="E428" s="6" t="s">
        <v>74</v>
      </c>
      <c r="F428" s="41" t="s">
        <v>423</v>
      </c>
      <c r="G428" s="6">
        <v>850</v>
      </c>
      <c r="H428" s="3">
        <v>3</v>
      </c>
    </row>
    <row r="429" spans="2:8" ht="142.5" thickBot="1">
      <c r="B429" s="79" t="s">
        <v>53</v>
      </c>
      <c r="C429" s="25" t="s">
        <v>106</v>
      </c>
      <c r="D429" s="7" t="s">
        <v>73</v>
      </c>
      <c r="E429" s="7" t="s">
        <v>74</v>
      </c>
      <c r="F429" s="10" t="s">
        <v>424</v>
      </c>
      <c r="G429" s="7"/>
      <c r="H429" s="1">
        <f>SUM(H430:H432)</f>
        <v>3221</v>
      </c>
    </row>
    <row r="430" spans="2:8" ht="48" thickBot="1">
      <c r="B430" s="77" t="s">
        <v>54</v>
      </c>
      <c r="C430" s="27" t="s">
        <v>106</v>
      </c>
      <c r="D430" s="6" t="s">
        <v>73</v>
      </c>
      <c r="E430" s="6" t="s">
        <v>74</v>
      </c>
      <c r="F430" s="41" t="s">
        <v>424</v>
      </c>
      <c r="G430" s="6">
        <v>111</v>
      </c>
      <c r="H430" s="3">
        <v>2381</v>
      </c>
    </row>
    <row r="431" spans="2:8" ht="63.75" thickBot="1">
      <c r="B431" s="76" t="s">
        <v>10</v>
      </c>
      <c r="C431" s="27" t="s">
        <v>106</v>
      </c>
      <c r="D431" s="6" t="s">
        <v>73</v>
      </c>
      <c r="E431" s="6" t="s">
        <v>74</v>
      </c>
      <c r="F431" s="41" t="s">
        <v>424</v>
      </c>
      <c r="G431" s="6">
        <v>119</v>
      </c>
      <c r="H431" s="3">
        <v>719</v>
      </c>
    </row>
    <row r="432" spans="2:8" ht="32.25" thickBot="1">
      <c r="B432" s="37" t="s">
        <v>13</v>
      </c>
      <c r="C432" s="27" t="s">
        <v>106</v>
      </c>
      <c r="D432" s="6" t="s">
        <v>73</v>
      </c>
      <c r="E432" s="6" t="s">
        <v>74</v>
      </c>
      <c r="F432" s="41" t="s">
        <v>424</v>
      </c>
      <c r="G432" s="6">
        <v>244</v>
      </c>
      <c r="H432" s="3">
        <v>121</v>
      </c>
    </row>
    <row r="433" spans="2:8" ht="16.5" thickBot="1">
      <c r="B433" s="79" t="s">
        <v>29</v>
      </c>
      <c r="C433" s="25" t="s">
        <v>106</v>
      </c>
      <c r="D433" s="7">
        <v>10</v>
      </c>
      <c r="E433" s="7"/>
      <c r="F433" s="7"/>
      <c r="G433" s="7"/>
      <c r="H433" s="1">
        <v>74</v>
      </c>
    </row>
    <row r="434" spans="2:8" ht="16.5" thickBot="1">
      <c r="B434" s="79" t="s">
        <v>33</v>
      </c>
      <c r="C434" s="25" t="s">
        <v>106</v>
      </c>
      <c r="D434" s="7">
        <v>10</v>
      </c>
      <c r="E434" s="7" t="s">
        <v>71</v>
      </c>
      <c r="F434" s="7"/>
      <c r="G434" s="7"/>
      <c r="H434" s="1">
        <v>74</v>
      </c>
    </row>
    <row r="435" spans="2:8" ht="48" thickBot="1">
      <c r="B435" s="79" t="s">
        <v>55</v>
      </c>
      <c r="C435" s="25" t="s">
        <v>106</v>
      </c>
      <c r="D435" s="7">
        <v>10</v>
      </c>
      <c r="E435" s="7" t="s">
        <v>71</v>
      </c>
      <c r="F435" s="7" t="s">
        <v>426</v>
      </c>
      <c r="G435" s="7"/>
      <c r="H435" s="1">
        <v>74</v>
      </c>
    </row>
    <row r="436" spans="2:8" ht="32.25" thickBot="1">
      <c r="B436" s="5" t="s">
        <v>32</v>
      </c>
      <c r="C436" s="27" t="s">
        <v>106</v>
      </c>
      <c r="D436" s="6">
        <v>10</v>
      </c>
      <c r="E436" s="6" t="s">
        <v>71</v>
      </c>
      <c r="F436" s="6" t="s">
        <v>426</v>
      </c>
      <c r="G436" s="6">
        <v>313</v>
      </c>
      <c r="H436" s="3">
        <v>74</v>
      </c>
    </row>
    <row r="437" spans="2:8" ht="16.5" thickBot="1">
      <c r="B437" s="120" t="s">
        <v>107</v>
      </c>
      <c r="C437" s="121" t="s">
        <v>108</v>
      </c>
      <c r="D437" s="121" t="s">
        <v>73</v>
      </c>
      <c r="E437" s="121"/>
      <c r="F437" s="121"/>
      <c r="G437" s="121"/>
      <c r="H437" s="123">
        <f>SUM(H438+H452+H449)</f>
        <v>25883.716</v>
      </c>
    </row>
    <row r="438" spans="2:8" ht="16.5" thickBot="1">
      <c r="B438" s="79" t="s">
        <v>50</v>
      </c>
      <c r="C438" s="25" t="s">
        <v>108</v>
      </c>
      <c r="D438" s="7" t="s">
        <v>73</v>
      </c>
      <c r="E438" s="7" t="s">
        <v>74</v>
      </c>
      <c r="F438" s="11"/>
      <c r="G438" s="11"/>
      <c r="H438" s="33">
        <f>SUM(H439+H445)</f>
        <v>24990.7</v>
      </c>
    </row>
    <row r="439" spans="2:8" ht="48" thickBot="1">
      <c r="B439" s="79" t="s">
        <v>57</v>
      </c>
      <c r="C439" s="25" t="s">
        <v>108</v>
      </c>
      <c r="D439" s="7" t="s">
        <v>73</v>
      </c>
      <c r="E439" s="7" t="s">
        <v>74</v>
      </c>
      <c r="F439" s="10" t="s">
        <v>423</v>
      </c>
      <c r="G439" s="7"/>
      <c r="H439" s="32">
        <f>SUM(H440:H444)</f>
        <v>9282.7000000000007</v>
      </c>
    </row>
    <row r="440" spans="2:8" ht="48" thickBot="1">
      <c r="B440" s="77" t="s">
        <v>28</v>
      </c>
      <c r="C440" s="27" t="s">
        <v>108</v>
      </c>
      <c r="D440" s="6" t="s">
        <v>73</v>
      </c>
      <c r="E440" s="6" t="s">
        <v>74</v>
      </c>
      <c r="F440" s="41" t="s">
        <v>423</v>
      </c>
      <c r="G440" s="6" t="s">
        <v>78</v>
      </c>
      <c r="H440" s="3">
        <v>3675</v>
      </c>
    </row>
    <row r="441" spans="2:8" ht="63.75" thickBot="1">
      <c r="B441" s="76" t="s">
        <v>10</v>
      </c>
      <c r="C441" s="27" t="s">
        <v>108</v>
      </c>
      <c r="D441" s="6" t="s">
        <v>73</v>
      </c>
      <c r="E441" s="6" t="s">
        <v>74</v>
      </c>
      <c r="F441" s="41" t="s">
        <v>423</v>
      </c>
      <c r="G441" s="6">
        <v>119</v>
      </c>
      <c r="H441" s="3">
        <v>1109.8</v>
      </c>
    </row>
    <row r="442" spans="2:8" ht="32.25" thickBot="1">
      <c r="B442" s="37" t="s">
        <v>13</v>
      </c>
      <c r="C442" s="27" t="s">
        <v>108</v>
      </c>
      <c r="D442" s="6" t="s">
        <v>73</v>
      </c>
      <c r="E442" s="6" t="s">
        <v>74</v>
      </c>
      <c r="F442" s="41" t="s">
        <v>423</v>
      </c>
      <c r="G442" s="6">
        <v>244</v>
      </c>
      <c r="H442" s="3">
        <v>3381.9</v>
      </c>
    </row>
    <row r="443" spans="2:8" ht="16.5" thickBot="1">
      <c r="B443" s="37" t="s">
        <v>338</v>
      </c>
      <c r="C443" s="27" t="s">
        <v>108</v>
      </c>
      <c r="D443" s="6" t="s">
        <v>73</v>
      </c>
      <c r="E443" s="6" t="s">
        <v>74</v>
      </c>
      <c r="F443" s="41" t="s">
        <v>423</v>
      </c>
      <c r="G443" s="6" t="s">
        <v>335</v>
      </c>
      <c r="H443" s="3">
        <v>1102</v>
      </c>
    </row>
    <row r="444" spans="2:8" ht="16.5" thickBot="1">
      <c r="B444" s="77" t="s">
        <v>46</v>
      </c>
      <c r="C444" s="27" t="s">
        <v>108</v>
      </c>
      <c r="D444" s="6" t="s">
        <v>73</v>
      </c>
      <c r="E444" s="6" t="s">
        <v>74</v>
      </c>
      <c r="F444" s="41" t="s">
        <v>423</v>
      </c>
      <c r="G444" s="6">
        <v>850</v>
      </c>
      <c r="H444" s="3">
        <v>14</v>
      </c>
    </row>
    <row r="445" spans="2:8" ht="142.5" thickBot="1">
      <c r="B445" s="79" t="s">
        <v>53</v>
      </c>
      <c r="C445" s="25" t="s">
        <v>108</v>
      </c>
      <c r="D445" s="7" t="s">
        <v>73</v>
      </c>
      <c r="E445" s="7" t="s">
        <v>74</v>
      </c>
      <c r="F445" s="10" t="s">
        <v>424</v>
      </c>
      <c r="G445" s="7"/>
      <c r="H445" s="1">
        <f>SUM(H446:H448)</f>
        <v>15708</v>
      </c>
    </row>
    <row r="446" spans="2:8" ht="48" thickBot="1">
      <c r="B446" s="77" t="s">
        <v>54</v>
      </c>
      <c r="C446" s="27" t="s">
        <v>108</v>
      </c>
      <c r="D446" s="6" t="s">
        <v>73</v>
      </c>
      <c r="E446" s="6" t="s">
        <v>74</v>
      </c>
      <c r="F446" s="41" t="s">
        <v>424</v>
      </c>
      <c r="G446" s="6">
        <v>111</v>
      </c>
      <c r="H446" s="3">
        <v>11693</v>
      </c>
    </row>
    <row r="447" spans="2:8" ht="63.75" thickBot="1">
      <c r="B447" s="76" t="s">
        <v>10</v>
      </c>
      <c r="C447" s="27" t="s">
        <v>108</v>
      </c>
      <c r="D447" s="6" t="s">
        <v>73</v>
      </c>
      <c r="E447" s="6" t="s">
        <v>74</v>
      </c>
      <c r="F447" s="41" t="s">
        <v>424</v>
      </c>
      <c r="G447" s="6">
        <v>119</v>
      </c>
      <c r="H447" s="3">
        <v>3531</v>
      </c>
    </row>
    <row r="448" spans="2:8" ht="32.25" thickBot="1">
      <c r="B448" s="37" t="s">
        <v>13</v>
      </c>
      <c r="C448" s="27" t="s">
        <v>108</v>
      </c>
      <c r="D448" s="6" t="s">
        <v>73</v>
      </c>
      <c r="E448" s="6" t="s">
        <v>74</v>
      </c>
      <c r="F448" s="41" t="s">
        <v>424</v>
      </c>
      <c r="G448" s="6">
        <v>244</v>
      </c>
      <c r="H448" s="3">
        <v>484</v>
      </c>
    </row>
    <row r="449" spans="2:8" ht="16.5" thickBot="1">
      <c r="B449" s="213" t="s">
        <v>359</v>
      </c>
      <c r="C449" s="7" t="s">
        <v>108</v>
      </c>
      <c r="D449" s="7" t="s">
        <v>73</v>
      </c>
      <c r="E449" s="7" t="s">
        <v>109</v>
      </c>
      <c r="F449" s="10"/>
      <c r="G449" s="7"/>
      <c r="H449" s="3">
        <f>SUM(H450:H451)</f>
        <v>458</v>
      </c>
    </row>
    <row r="450" spans="2:8" ht="48" thickBot="1">
      <c r="B450" s="207" t="s">
        <v>54</v>
      </c>
      <c r="C450" s="6" t="s">
        <v>108</v>
      </c>
      <c r="D450" s="6" t="s">
        <v>73</v>
      </c>
      <c r="E450" s="6" t="s">
        <v>109</v>
      </c>
      <c r="F450" s="41" t="s">
        <v>425</v>
      </c>
      <c r="G450" s="6" t="s">
        <v>78</v>
      </c>
      <c r="H450" s="3">
        <v>352</v>
      </c>
    </row>
    <row r="451" spans="2:8" ht="63.75" thickBot="1">
      <c r="B451" s="208" t="s">
        <v>10</v>
      </c>
      <c r="C451" s="6" t="s">
        <v>108</v>
      </c>
      <c r="D451" s="6" t="s">
        <v>73</v>
      </c>
      <c r="E451" s="6" t="s">
        <v>109</v>
      </c>
      <c r="F451" s="41" t="s">
        <v>425</v>
      </c>
      <c r="G451" s="6" t="s">
        <v>325</v>
      </c>
      <c r="H451" s="3">
        <v>106</v>
      </c>
    </row>
    <row r="452" spans="2:8" ht="16.5" thickBot="1">
      <c r="B452" s="79" t="s">
        <v>29</v>
      </c>
      <c r="C452" s="25" t="s">
        <v>108</v>
      </c>
      <c r="D452" s="7">
        <v>10</v>
      </c>
      <c r="E452" s="7"/>
      <c r="F452" s="7"/>
      <c r="G452" s="7"/>
      <c r="H452" s="1">
        <v>435.01600000000002</v>
      </c>
    </row>
    <row r="453" spans="2:8" ht="16.5" thickBot="1">
      <c r="B453" s="79" t="s">
        <v>33</v>
      </c>
      <c r="C453" s="25" t="s">
        <v>108</v>
      </c>
      <c r="D453" s="7">
        <v>10</v>
      </c>
      <c r="E453" s="7" t="s">
        <v>71</v>
      </c>
      <c r="F453" s="7"/>
      <c r="G453" s="7"/>
      <c r="H453" s="1">
        <v>435.01600000000002</v>
      </c>
    </row>
    <row r="454" spans="2:8" ht="48" thickBot="1">
      <c r="B454" s="79" t="s">
        <v>55</v>
      </c>
      <c r="C454" s="25" t="s">
        <v>108</v>
      </c>
      <c r="D454" s="7">
        <v>10</v>
      </c>
      <c r="E454" s="7" t="s">
        <v>71</v>
      </c>
      <c r="F454" s="7" t="s">
        <v>426</v>
      </c>
      <c r="G454" s="7"/>
      <c r="H454" s="1">
        <v>435.01600000000002</v>
      </c>
    </row>
    <row r="455" spans="2:8" ht="32.25" thickBot="1">
      <c r="B455" s="5" t="s">
        <v>32</v>
      </c>
      <c r="C455" s="27" t="s">
        <v>108</v>
      </c>
      <c r="D455" s="6">
        <v>10</v>
      </c>
      <c r="E455" s="6" t="s">
        <v>71</v>
      </c>
      <c r="F455" s="6" t="s">
        <v>426</v>
      </c>
      <c r="G455" s="6">
        <v>313</v>
      </c>
      <c r="H455" s="3">
        <v>435.01600000000002</v>
      </c>
    </row>
    <row r="456" spans="2:8" ht="16.5" thickBot="1">
      <c r="B456" s="120" t="s">
        <v>319</v>
      </c>
      <c r="C456" s="121" t="s">
        <v>328</v>
      </c>
      <c r="D456" s="121" t="s">
        <v>73</v>
      </c>
      <c r="E456" s="121"/>
      <c r="F456" s="121"/>
      <c r="G456" s="121"/>
      <c r="H456" s="123">
        <f>SUM(H457+H468)</f>
        <v>16943.400000000001</v>
      </c>
    </row>
    <row r="457" spans="2:8" ht="16.5" thickBot="1">
      <c r="B457" s="79" t="s">
        <v>50</v>
      </c>
      <c r="C457" s="25" t="s">
        <v>328</v>
      </c>
      <c r="D457" s="7" t="s">
        <v>73</v>
      </c>
      <c r="E457" s="7" t="s">
        <v>74</v>
      </c>
      <c r="F457" s="11"/>
      <c r="G457" s="11"/>
      <c r="H457" s="124">
        <f>SUM(H458+H464)</f>
        <v>16690.400000000001</v>
      </c>
    </row>
    <row r="458" spans="2:8" ht="48" thickBot="1">
      <c r="B458" s="79" t="s">
        <v>57</v>
      </c>
      <c r="C458" s="25" t="s">
        <v>328</v>
      </c>
      <c r="D458" s="7" t="s">
        <v>73</v>
      </c>
      <c r="E458" s="7" t="s">
        <v>74</v>
      </c>
      <c r="F458" s="10" t="s">
        <v>423</v>
      </c>
      <c r="G458" s="7"/>
      <c r="H458" s="56">
        <f>SUM(H459:H463)</f>
        <v>5320.4</v>
      </c>
    </row>
    <row r="459" spans="2:8" ht="48" thickBot="1">
      <c r="B459" s="77" t="s">
        <v>28</v>
      </c>
      <c r="C459" s="27" t="s">
        <v>328</v>
      </c>
      <c r="D459" s="6" t="s">
        <v>73</v>
      </c>
      <c r="E459" s="6" t="s">
        <v>74</v>
      </c>
      <c r="F459" s="41" t="s">
        <v>423</v>
      </c>
      <c r="G459" s="6" t="s">
        <v>78</v>
      </c>
      <c r="H459" s="3">
        <v>2396</v>
      </c>
    </row>
    <row r="460" spans="2:8" ht="63.75" thickBot="1">
      <c r="B460" s="76" t="s">
        <v>10</v>
      </c>
      <c r="C460" s="27" t="s">
        <v>328</v>
      </c>
      <c r="D460" s="6" t="s">
        <v>73</v>
      </c>
      <c r="E460" s="6" t="s">
        <v>74</v>
      </c>
      <c r="F460" s="41" t="s">
        <v>423</v>
      </c>
      <c r="G460" s="6">
        <v>119</v>
      </c>
      <c r="H460" s="3">
        <v>723.5</v>
      </c>
    </row>
    <row r="461" spans="2:8" ht="32.25" thickBot="1">
      <c r="B461" s="37" t="s">
        <v>13</v>
      </c>
      <c r="C461" s="27" t="s">
        <v>328</v>
      </c>
      <c r="D461" s="6" t="s">
        <v>73</v>
      </c>
      <c r="E461" s="6" t="s">
        <v>74</v>
      </c>
      <c r="F461" s="41" t="s">
        <v>423</v>
      </c>
      <c r="G461" s="6">
        <v>244</v>
      </c>
      <c r="H461" s="3">
        <v>1639.9</v>
      </c>
    </row>
    <row r="462" spans="2:8" ht="16.5" thickBot="1">
      <c r="B462" s="37" t="s">
        <v>338</v>
      </c>
      <c r="C462" s="27" t="s">
        <v>328</v>
      </c>
      <c r="D462" s="6" t="s">
        <v>73</v>
      </c>
      <c r="E462" s="6" t="s">
        <v>74</v>
      </c>
      <c r="F462" s="41" t="s">
        <v>423</v>
      </c>
      <c r="G462" s="6" t="s">
        <v>335</v>
      </c>
      <c r="H462" s="3">
        <v>530</v>
      </c>
    </row>
    <row r="463" spans="2:8" ht="16.5" thickBot="1">
      <c r="B463" s="77" t="s">
        <v>46</v>
      </c>
      <c r="C463" s="27" t="s">
        <v>328</v>
      </c>
      <c r="D463" s="6" t="s">
        <v>73</v>
      </c>
      <c r="E463" s="6" t="s">
        <v>74</v>
      </c>
      <c r="F463" s="41" t="s">
        <v>423</v>
      </c>
      <c r="G463" s="6">
        <v>850</v>
      </c>
      <c r="H463" s="3">
        <v>31</v>
      </c>
    </row>
    <row r="464" spans="2:8" ht="142.5" thickBot="1">
      <c r="B464" s="79" t="s">
        <v>53</v>
      </c>
      <c r="C464" s="27" t="s">
        <v>328</v>
      </c>
      <c r="D464" s="7" t="s">
        <v>73</v>
      </c>
      <c r="E464" s="7" t="s">
        <v>74</v>
      </c>
      <c r="F464" s="10" t="s">
        <v>424</v>
      </c>
      <c r="G464" s="7"/>
      <c r="H464" s="1">
        <f>SUM(H465:H467)</f>
        <v>11370</v>
      </c>
    </row>
    <row r="465" spans="2:10" ht="48" thickBot="1">
      <c r="B465" s="77" t="s">
        <v>54</v>
      </c>
      <c r="C465" s="27" t="s">
        <v>328</v>
      </c>
      <c r="D465" s="6" t="s">
        <v>73</v>
      </c>
      <c r="E465" s="6" t="s">
        <v>74</v>
      </c>
      <c r="F465" s="41" t="s">
        <v>424</v>
      </c>
      <c r="G465" s="6">
        <v>111</v>
      </c>
      <c r="H465" s="3">
        <v>8454</v>
      </c>
    </row>
    <row r="466" spans="2:10" ht="63.75" thickBot="1">
      <c r="B466" s="76" t="s">
        <v>10</v>
      </c>
      <c r="C466" s="27" t="s">
        <v>328</v>
      </c>
      <c r="D466" s="6" t="s">
        <v>73</v>
      </c>
      <c r="E466" s="6" t="s">
        <v>74</v>
      </c>
      <c r="F466" s="41" t="s">
        <v>424</v>
      </c>
      <c r="G466" s="6">
        <v>119</v>
      </c>
      <c r="H466" s="3">
        <v>2553</v>
      </c>
    </row>
    <row r="467" spans="2:10" ht="32.25" thickBot="1">
      <c r="B467" s="37" t="s">
        <v>13</v>
      </c>
      <c r="C467" s="27" t="s">
        <v>328</v>
      </c>
      <c r="D467" s="6" t="s">
        <v>73</v>
      </c>
      <c r="E467" s="6" t="s">
        <v>74</v>
      </c>
      <c r="F467" s="41" t="s">
        <v>424</v>
      </c>
      <c r="G467" s="6">
        <v>244</v>
      </c>
      <c r="H467" s="3">
        <v>363</v>
      </c>
    </row>
    <row r="468" spans="2:10" ht="16.5" thickBot="1">
      <c r="B468" s="79" t="s">
        <v>29</v>
      </c>
      <c r="C468" s="27" t="s">
        <v>328</v>
      </c>
      <c r="D468" s="7">
        <v>10</v>
      </c>
      <c r="E468" s="7"/>
      <c r="F468" s="7"/>
      <c r="G468" s="7"/>
      <c r="H468" s="1">
        <v>253</v>
      </c>
    </row>
    <row r="469" spans="2:10" ht="16.5" thickBot="1">
      <c r="B469" s="79" t="s">
        <v>33</v>
      </c>
      <c r="C469" s="27" t="s">
        <v>328</v>
      </c>
      <c r="D469" s="7">
        <v>10</v>
      </c>
      <c r="E469" s="7" t="s">
        <v>71</v>
      </c>
      <c r="F469" s="7"/>
      <c r="G469" s="7"/>
      <c r="H469" s="1">
        <v>253</v>
      </c>
    </row>
    <row r="470" spans="2:10" ht="48" thickBot="1">
      <c r="B470" s="79" t="s">
        <v>55</v>
      </c>
      <c r="C470" s="27" t="s">
        <v>328</v>
      </c>
      <c r="D470" s="7">
        <v>10</v>
      </c>
      <c r="E470" s="7" t="s">
        <v>71</v>
      </c>
      <c r="F470" s="7" t="s">
        <v>426</v>
      </c>
      <c r="G470" s="7"/>
      <c r="H470" s="1">
        <v>253</v>
      </c>
    </row>
    <row r="471" spans="2:10" ht="32.25" thickBot="1">
      <c r="B471" s="5" t="s">
        <v>32</v>
      </c>
      <c r="C471" s="27" t="s">
        <v>328</v>
      </c>
      <c r="D471" s="6">
        <v>10</v>
      </c>
      <c r="E471" s="6" t="s">
        <v>71</v>
      </c>
      <c r="F471" s="6" t="s">
        <v>426</v>
      </c>
      <c r="G471" s="6">
        <v>313</v>
      </c>
      <c r="H471" s="3">
        <v>253</v>
      </c>
    </row>
    <row r="472" spans="2:10" ht="16.5" thickBot="1">
      <c r="B472" s="125" t="s">
        <v>61</v>
      </c>
      <c r="C472" s="121" t="s">
        <v>176</v>
      </c>
      <c r="D472" s="121" t="s">
        <v>73</v>
      </c>
      <c r="E472" s="121" t="s">
        <v>115</v>
      </c>
      <c r="F472" s="121"/>
      <c r="G472" s="121"/>
      <c r="H472" s="215">
        <f>SUM(H473+H504+H543+H572+H593+H612+H631+H652+H672+H701+H723+H752+H771+H806+H825+H844+H873+H894+H920+H940+H960+H987)</f>
        <v>517395.44145000004</v>
      </c>
    </row>
    <row r="473" spans="2:10" ht="24" customHeight="1" thickBot="1">
      <c r="B473" s="125" t="s">
        <v>304</v>
      </c>
      <c r="C473" s="121" t="s">
        <v>117</v>
      </c>
      <c r="D473" s="121" t="s">
        <v>73</v>
      </c>
      <c r="E473" s="121"/>
      <c r="F473" s="121"/>
      <c r="G473" s="121"/>
      <c r="H473" s="215">
        <f>SUM(H474+H480+H483+H487+H490+H493+H495+H497+H500+H481)</f>
        <v>55781.51172000001</v>
      </c>
      <c r="J473" s="216"/>
    </row>
    <row r="474" spans="2:10" ht="16.5" thickBot="1">
      <c r="B474" s="30"/>
      <c r="C474" s="25" t="s">
        <v>117</v>
      </c>
      <c r="D474" s="25" t="s">
        <v>73</v>
      </c>
      <c r="E474" s="25" t="s">
        <v>115</v>
      </c>
      <c r="F474" s="54">
        <v>1940200592</v>
      </c>
      <c r="G474" s="25"/>
      <c r="H474" s="176">
        <f>SUM(H475:H479)</f>
        <v>3178.6000000000004</v>
      </c>
    </row>
    <row r="475" spans="2:10" ht="48" thickBot="1">
      <c r="B475" s="5" t="s">
        <v>54</v>
      </c>
      <c r="C475" s="27" t="s">
        <v>117</v>
      </c>
      <c r="D475" s="6" t="s">
        <v>73</v>
      </c>
      <c r="E475" s="6" t="s">
        <v>115</v>
      </c>
      <c r="F475" s="35">
        <v>1940200592</v>
      </c>
      <c r="G475" s="6" t="s">
        <v>78</v>
      </c>
      <c r="H475" s="71">
        <v>1347</v>
      </c>
    </row>
    <row r="476" spans="2:10" ht="63.75" thickBot="1">
      <c r="B476" s="37" t="s">
        <v>10</v>
      </c>
      <c r="C476" s="27" t="s">
        <v>117</v>
      </c>
      <c r="D476" s="6" t="s">
        <v>73</v>
      </c>
      <c r="E476" s="6" t="s">
        <v>115</v>
      </c>
      <c r="F476" s="35">
        <v>1940200592</v>
      </c>
      <c r="G476" s="6" t="s">
        <v>325</v>
      </c>
      <c r="H476" s="71">
        <v>407</v>
      </c>
    </row>
    <row r="477" spans="2:10" ht="32.25" thickBot="1">
      <c r="B477" s="37" t="s">
        <v>13</v>
      </c>
      <c r="C477" s="27" t="s">
        <v>117</v>
      </c>
      <c r="D477" s="6" t="s">
        <v>73</v>
      </c>
      <c r="E477" s="6" t="s">
        <v>115</v>
      </c>
      <c r="F477" s="35">
        <v>1940200592</v>
      </c>
      <c r="G477" s="6" t="s">
        <v>119</v>
      </c>
      <c r="H477" s="3">
        <v>386.8</v>
      </c>
    </row>
    <row r="478" spans="2:10" ht="16.5" thickBot="1">
      <c r="B478" s="37" t="s">
        <v>338</v>
      </c>
      <c r="C478" s="27" t="s">
        <v>117</v>
      </c>
      <c r="D478" s="6" t="s">
        <v>73</v>
      </c>
      <c r="E478" s="6" t="s">
        <v>115</v>
      </c>
      <c r="F478" s="35">
        <v>1940200592</v>
      </c>
      <c r="G478" s="6" t="s">
        <v>335</v>
      </c>
      <c r="H478" s="3">
        <v>912.8</v>
      </c>
    </row>
    <row r="479" spans="2:10" ht="16.5" thickBot="1">
      <c r="B479" s="77" t="s">
        <v>46</v>
      </c>
      <c r="C479" s="27" t="s">
        <v>117</v>
      </c>
      <c r="D479" s="6" t="s">
        <v>73</v>
      </c>
      <c r="E479" s="6" t="s">
        <v>115</v>
      </c>
      <c r="F479" s="35">
        <v>1940200592</v>
      </c>
      <c r="G479" s="6" t="s">
        <v>118</v>
      </c>
      <c r="H479" s="3">
        <v>125</v>
      </c>
    </row>
    <row r="480" spans="2:10" ht="48" thickBot="1">
      <c r="B480" s="89" t="s">
        <v>332</v>
      </c>
      <c r="C480" s="186" t="s">
        <v>117</v>
      </c>
      <c r="D480" s="90" t="s">
        <v>73</v>
      </c>
      <c r="E480" s="90" t="s">
        <v>115</v>
      </c>
      <c r="F480" s="105" t="s">
        <v>427</v>
      </c>
      <c r="G480" s="90" t="s">
        <v>333</v>
      </c>
      <c r="H480" s="95">
        <v>180.5402</v>
      </c>
    </row>
    <row r="481" spans="2:8" ht="60" customHeight="1" thickBot="1">
      <c r="B481" s="89" t="s">
        <v>446</v>
      </c>
      <c r="C481" s="186" t="s">
        <v>117</v>
      </c>
      <c r="D481" s="141" t="s">
        <v>73</v>
      </c>
      <c r="E481" s="141" t="s">
        <v>115</v>
      </c>
      <c r="F481" s="145" t="s">
        <v>472</v>
      </c>
      <c r="G481" s="145"/>
      <c r="H481" s="95">
        <v>43.509</v>
      </c>
    </row>
    <row r="482" spans="2:8" ht="48" thickBot="1">
      <c r="B482" s="37" t="s">
        <v>216</v>
      </c>
      <c r="C482" s="27" t="s">
        <v>117</v>
      </c>
      <c r="D482" s="151" t="s">
        <v>73</v>
      </c>
      <c r="E482" s="151" t="s">
        <v>115</v>
      </c>
      <c r="F482" s="116" t="s">
        <v>472</v>
      </c>
      <c r="G482" s="116">
        <v>244</v>
      </c>
      <c r="H482" s="19">
        <v>43.509</v>
      </c>
    </row>
    <row r="483" spans="2:8" ht="126.75" thickBot="1">
      <c r="B483" s="79" t="s">
        <v>62</v>
      </c>
      <c r="C483" s="25" t="s">
        <v>117</v>
      </c>
      <c r="D483" s="7" t="s">
        <v>73</v>
      </c>
      <c r="E483" s="7" t="s">
        <v>115</v>
      </c>
      <c r="F483" s="4" t="s">
        <v>428</v>
      </c>
      <c r="G483" s="2"/>
      <c r="H483" s="1">
        <f>SUM(H484:H486)</f>
        <v>44864</v>
      </c>
    </row>
    <row r="484" spans="2:8" ht="48" thickBot="1">
      <c r="B484" s="5" t="s">
        <v>54</v>
      </c>
      <c r="C484" s="27" t="s">
        <v>117</v>
      </c>
      <c r="D484" s="6" t="s">
        <v>73</v>
      </c>
      <c r="E484" s="6" t="s">
        <v>115</v>
      </c>
      <c r="F484" s="3" t="s">
        <v>428</v>
      </c>
      <c r="G484" s="3">
        <v>111</v>
      </c>
      <c r="H484" s="3">
        <v>33548</v>
      </c>
    </row>
    <row r="485" spans="2:8" ht="63.75" thickBot="1">
      <c r="B485" s="37" t="s">
        <v>10</v>
      </c>
      <c r="C485" s="27" t="s">
        <v>117</v>
      </c>
      <c r="D485" s="6" t="s">
        <v>73</v>
      </c>
      <c r="E485" s="6" t="s">
        <v>115</v>
      </c>
      <c r="F485" s="3" t="s">
        <v>428</v>
      </c>
      <c r="G485" s="3">
        <v>119</v>
      </c>
      <c r="H485" s="3">
        <v>10131</v>
      </c>
    </row>
    <row r="486" spans="2:8" ht="32.25" thickBot="1">
      <c r="B486" s="37" t="s">
        <v>13</v>
      </c>
      <c r="C486" s="27" t="s">
        <v>117</v>
      </c>
      <c r="D486" s="6" t="s">
        <v>73</v>
      </c>
      <c r="E486" s="6" t="s">
        <v>115</v>
      </c>
      <c r="F486" s="3" t="s">
        <v>428</v>
      </c>
      <c r="G486" s="3">
        <v>244</v>
      </c>
      <c r="H486" s="3">
        <v>1185</v>
      </c>
    </row>
    <row r="487" spans="2:8" ht="79.5" thickBot="1">
      <c r="B487" s="185" t="s">
        <v>339</v>
      </c>
      <c r="C487" s="186" t="s">
        <v>117</v>
      </c>
      <c r="D487" s="90" t="s">
        <v>73</v>
      </c>
      <c r="E487" s="90" t="s">
        <v>115</v>
      </c>
      <c r="F487" s="145" t="s">
        <v>430</v>
      </c>
      <c r="G487" s="95"/>
      <c r="H487" s="95">
        <f>SUM(H488:H489)</f>
        <v>4218.4799999999996</v>
      </c>
    </row>
    <row r="488" spans="2:8" ht="48" thickBot="1">
      <c r="B488" s="37" t="s">
        <v>219</v>
      </c>
      <c r="C488" s="27" t="s">
        <v>117</v>
      </c>
      <c r="D488" s="6" t="s">
        <v>73</v>
      </c>
      <c r="E488" s="6" t="s">
        <v>115</v>
      </c>
      <c r="F488" s="116" t="s">
        <v>430</v>
      </c>
      <c r="G488" s="3">
        <v>111</v>
      </c>
      <c r="H488" s="3">
        <v>3240</v>
      </c>
    </row>
    <row r="489" spans="2:8" ht="63.75" thickBot="1">
      <c r="B489" s="37" t="s">
        <v>10</v>
      </c>
      <c r="C489" s="27" t="s">
        <v>117</v>
      </c>
      <c r="D489" s="6" t="s">
        <v>73</v>
      </c>
      <c r="E489" s="6" t="s">
        <v>115</v>
      </c>
      <c r="F489" s="116" t="s">
        <v>430</v>
      </c>
      <c r="G489" s="3">
        <v>119</v>
      </c>
      <c r="H489" s="3">
        <v>978.48</v>
      </c>
    </row>
    <row r="490" spans="2:8" ht="48" thickBot="1">
      <c r="B490" s="195" t="s">
        <v>345</v>
      </c>
      <c r="C490" s="127" t="s">
        <v>117</v>
      </c>
      <c r="D490" s="104" t="s">
        <v>73</v>
      </c>
      <c r="E490" s="104" t="s">
        <v>110</v>
      </c>
      <c r="F490" s="145" t="s">
        <v>483</v>
      </c>
      <c r="G490" s="103"/>
      <c r="H490" s="103">
        <f>SUM(H491:H492)</f>
        <v>198.446</v>
      </c>
    </row>
    <row r="491" spans="2:8" ht="48" thickBot="1">
      <c r="B491" s="37" t="s">
        <v>219</v>
      </c>
      <c r="C491" s="27" t="s">
        <v>117</v>
      </c>
      <c r="D491" s="6" t="s">
        <v>73</v>
      </c>
      <c r="E491" s="6" t="s">
        <v>110</v>
      </c>
      <c r="F491" s="196" t="s">
        <v>483</v>
      </c>
      <c r="G491" s="3">
        <v>111</v>
      </c>
      <c r="H491" s="3">
        <v>152.416</v>
      </c>
    </row>
    <row r="492" spans="2:8" ht="63.75" thickBot="1">
      <c r="B492" s="37" t="s">
        <v>10</v>
      </c>
      <c r="C492" s="27" t="s">
        <v>117</v>
      </c>
      <c r="D492" s="6" t="s">
        <v>73</v>
      </c>
      <c r="E492" s="6" t="s">
        <v>110</v>
      </c>
      <c r="F492" s="225" t="s">
        <v>483</v>
      </c>
      <c r="G492" s="3">
        <v>119</v>
      </c>
      <c r="H492" s="3">
        <v>46.03</v>
      </c>
    </row>
    <row r="493" spans="2:8" ht="79.5" thickBot="1">
      <c r="B493" s="93" t="s">
        <v>340</v>
      </c>
      <c r="C493" s="186" t="s">
        <v>117</v>
      </c>
      <c r="D493" s="186" t="s">
        <v>73</v>
      </c>
      <c r="E493" s="186" t="s">
        <v>115</v>
      </c>
      <c r="F493" s="113" t="s">
        <v>431</v>
      </c>
      <c r="G493" s="187"/>
      <c r="H493" s="187">
        <v>2453.3165199999999</v>
      </c>
    </row>
    <row r="494" spans="2:8" ht="32.25" thickBot="1">
      <c r="B494" s="37" t="s">
        <v>13</v>
      </c>
      <c r="C494" s="27" t="s">
        <v>117</v>
      </c>
      <c r="D494" s="6" t="s">
        <v>73</v>
      </c>
      <c r="E494" s="6" t="s">
        <v>115</v>
      </c>
      <c r="F494" s="116" t="s">
        <v>431</v>
      </c>
      <c r="G494" s="3">
        <v>244</v>
      </c>
      <c r="H494" s="188">
        <v>2453.3165199999999</v>
      </c>
    </row>
    <row r="495" spans="2:8" ht="32.25" hidden="1" thickBot="1">
      <c r="B495" s="197" t="s">
        <v>352</v>
      </c>
      <c r="C495" s="127" t="s">
        <v>117</v>
      </c>
      <c r="D495" s="104" t="s">
        <v>73</v>
      </c>
      <c r="E495" s="104" t="s">
        <v>115</v>
      </c>
      <c r="F495" s="113" t="s">
        <v>353</v>
      </c>
      <c r="G495" s="103"/>
      <c r="H495" s="199"/>
    </row>
    <row r="496" spans="2:8" ht="32.25" hidden="1" thickBot="1">
      <c r="B496" s="37" t="s">
        <v>13</v>
      </c>
      <c r="C496" s="27" t="s">
        <v>117</v>
      </c>
      <c r="D496" s="6" t="s">
        <v>73</v>
      </c>
      <c r="E496" s="6" t="s">
        <v>115</v>
      </c>
      <c r="F496" s="116" t="s">
        <v>353</v>
      </c>
      <c r="G496" s="3">
        <v>243</v>
      </c>
      <c r="H496" s="188"/>
    </row>
    <row r="497" spans="2:8" ht="32.25" thickBot="1">
      <c r="B497" s="210" t="s">
        <v>357</v>
      </c>
      <c r="C497" s="25" t="s">
        <v>117</v>
      </c>
      <c r="D497" s="7" t="s">
        <v>73</v>
      </c>
      <c r="E497" s="7" t="s">
        <v>109</v>
      </c>
      <c r="F497" s="112"/>
      <c r="G497" s="1"/>
      <c r="H497" s="214">
        <f>SUM(H498:H499)</f>
        <v>566.5</v>
      </c>
    </row>
    <row r="498" spans="2:8" ht="48" thickBot="1">
      <c r="B498" s="48" t="s">
        <v>28</v>
      </c>
      <c r="C498" s="27" t="s">
        <v>117</v>
      </c>
      <c r="D498" s="6" t="s">
        <v>73</v>
      </c>
      <c r="E498" s="6" t="s">
        <v>109</v>
      </c>
      <c r="F498" s="35">
        <v>1940300593</v>
      </c>
      <c r="G498" s="6" t="s">
        <v>78</v>
      </c>
      <c r="H498" s="188">
        <v>435</v>
      </c>
    </row>
    <row r="499" spans="2:8" ht="63.75" thickBot="1">
      <c r="B499" s="37" t="s">
        <v>10</v>
      </c>
      <c r="C499" s="27" t="s">
        <v>117</v>
      </c>
      <c r="D499" s="6" t="s">
        <v>73</v>
      </c>
      <c r="E499" s="6" t="s">
        <v>109</v>
      </c>
      <c r="F499" s="35">
        <v>1940300593</v>
      </c>
      <c r="G499" s="6" t="s">
        <v>325</v>
      </c>
      <c r="H499" s="188">
        <v>131.5</v>
      </c>
    </row>
    <row r="500" spans="2:8" ht="16.5" thickBot="1">
      <c r="B500" s="236" t="s">
        <v>27</v>
      </c>
      <c r="C500" s="186" t="s">
        <v>117</v>
      </c>
      <c r="D500" s="90" t="s">
        <v>73</v>
      </c>
      <c r="E500" s="90" t="s">
        <v>110</v>
      </c>
      <c r="F500" s="105"/>
      <c r="G500" s="90"/>
      <c r="H500" s="187">
        <f>SUM(H502:H503)</f>
        <v>78.12</v>
      </c>
    </row>
    <row r="501" spans="2:8" ht="32.25" thickBot="1">
      <c r="B501" s="89" t="s">
        <v>444</v>
      </c>
      <c r="C501" s="186" t="s">
        <v>117</v>
      </c>
      <c r="D501" s="90" t="s">
        <v>73</v>
      </c>
      <c r="E501" s="90" t="s">
        <v>110</v>
      </c>
      <c r="F501" s="105"/>
      <c r="G501" s="90"/>
      <c r="H501" s="187">
        <f>SUM(H502:H503)</f>
        <v>78.12</v>
      </c>
    </row>
    <row r="502" spans="2:8" ht="48" thickBot="1">
      <c r="B502" s="222" t="s">
        <v>191</v>
      </c>
      <c r="C502" s="27" t="s">
        <v>117</v>
      </c>
      <c r="D502" s="6" t="s">
        <v>73</v>
      </c>
      <c r="E502" s="6" t="s">
        <v>110</v>
      </c>
      <c r="F502" s="35">
        <v>1940250500</v>
      </c>
      <c r="G502" s="6" t="s">
        <v>78</v>
      </c>
      <c r="H502" s="188">
        <v>60</v>
      </c>
    </row>
    <row r="503" spans="2:8" ht="63.75" thickBot="1">
      <c r="B503" s="37" t="s">
        <v>10</v>
      </c>
      <c r="C503" s="27" t="s">
        <v>117</v>
      </c>
      <c r="D503" s="6" t="s">
        <v>73</v>
      </c>
      <c r="E503" s="6" t="s">
        <v>110</v>
      </c>
      <c r="F503" s="35">
        <v>1940250500</v>
      </c>
      <c r="G503" s="6" t="s">
        <v>325</v>
      </c>
      <c r="H503" s="188">
        <v>18.12</v>
      </c>
    </row>
    <row r="504" spans="2:8" ht="26.25" customHeight="1" thickBot="1">
      <c r="B504" s="70" t="s">
        <v>305</v>
      </c>
      <c r="C504" s="69" t="s">
        <v>121</v>
      </c>
      <c r="D504" s="69" t="s">
        <v>73</v>
      </c>
      <c r="E504" s="69"/>
      <c r="F504" s="69"/>
      <c r="G504" s="69"/>
      <c r="H504" s="220">
        <f>SUM(H505+H512+H515+H522+H525+H532+H534+H536+H539+H513+H519+H528)</f>
        <v>83962.069070000012</v>
      </c>
    </row>
    <row r="505" spans="2:8" ht="33.75" customHeight="1" thickBot="1">
      <c r="B505" s="30"/>
      <c r="C505" s="25" t="s">
        <v>121</v>
      </c>
      <c r="D505" s="14" t="s">
        <v>73</v>
      </c>
      <c r="E505" s="14" t="s">
        <v>115</v>
      </c>
      <c r="F505" s="54">
        <v>1940200592</v>
      </c>
      <c r="G505" s="26"/>
      <c r="H505" s="266">
        <f>SUM(H506:H511)</f>
        <v>12219.057370000002</v>
      </c>
    </row>
    <row r="506" spans="2:8" ht="48" thickBot="1">
      <c r="B506" s="5" t="s">
        <v>54</v>
      </c>
      <c r="C506" s="27" t="s">
        <v>121</v>
      </c>
      <c r="D506" s="6" t="s">
        <v>73</v>
      </c>
      <c r="E506" s="6" t="s">
        <v>115</v>
      </c>
      <c r="F506" s="35">
        <v>1940200592</v>
      </c>
      <c r="G506" s="27" t="s">
        <v>78</v>
      </c>
      <c r="H506" s="167">
        <v>1885</v>
      </c>
    </row>
    <row r="507" spans="2:8" ht="63.75" thickBot="1">
      <c r="B507" s="37" t="s">
        <v>10</v>
      </c>
      <c r="C507" s="27" t="s">
        <v>121</v>
      </c>
      <c r="D507" s="6" t="s">
        <v>73</v>
      </c>
      <c r="E507" s="6" t="s">
        <v>115</v>
      </c>
      <c r="F507" s="35">
        <v>1940200592</v>
      </c>
      <c r="G507" s="27" t="s">
        <v>325</v>
      </c>
      <c r="H507" s="71">
        <v>569</v>
      </c>
    </row>
    <row r="508" spans="2:8" ht="48" thickBot="1">
      <c r="B508" s="222" t="s">
        <v>303</v>
      </c>
      <c r="C508" s="27" t="s">
        <v>121</v>
      </c>
      <c r="D508" s="6" t="s">
        <v>73</v>
      </c>
      <c r="E508" s="6" t="s">
        <v>115</v>
      </c>
      <c r="F508" s="35">
        <v>1940200592</v>
      </c>
      <c r="G508" s="27" t="s">
        <v>482</v>
      </c>
      <c r="H508" s="71">
        <v>3769.5146100000002</v>
      </c>
    </row>
    <row r="509" spans="2:8" ht="32.25" thickBot="1">
      <c r="B509" s="37" t="s">
        <v>13</v>
      </c>
      <c r="C509" s="27" t="s">
        <v>121</v>
      </c>
      <c r="D509" s="6" t="s">
        <v>73</v>
      </c>
      <c r="E509" s="6" t="s">
        <v>115</v>
      </c>
      <c r="F509" s="35">
        <v>1940200592</v>
      </c>
      <c r="G509" s="6" t="s">
        <v>119</v>
      </c>
      <c r="H509" s="3">
        <v>4507.3427600000005</v>
      </c>
    </row>
    <row r="510" spans="2:8" ht="16.5" thickBot="1">
      <c r="B510" s="37" t="s">
        <v>338</v>
      </c>
      <c r="C510" s="27" t="s">
        <v>121</v>
      </c>
      <c r="D510" s="6" t="s">
        <v>73</v>
      </c>
      <c r="E510" s="6" t="s">
        <v>115</v>
      </c>
      <c r="F510" s="35">
        <v>1940200592</v>
      </c>
      <c r="G510" s="6" t="s">
        <v>335</v>
      </c>
      <c r="H510" s="3">
        <v>1425</v>
      </c>
    </row>
    <row r="511" spans="2:8" ht="16.5" thickBot="1">
      <c r="B511" s="77" t="s">
        <v>46</v>
      </c>
      <c r="C511" s="27" t="s">
        <v>121</v>
      </c>
      <c r="D511" s="6" t="s">
        <v>73</v>
      </c>
      <c r="E511" s="6" t="s">
        <v>115</v>
      </c>
      <c r="F511" s="35">
        <v>1940200592</v>
      </c>
      <c r="G511" s="6" t="s">
        <v>118</v>
      </c>
      <c r="H511" s="3">
        <v>63.2</v>
      </c>
    </row>
    <row r="512" spans="2:8" ht="48" thickBot="1">
      <c r="B512" s="89" t="s">
        <v>332</v>
      </c>
      <c r="C512" s="186" t="s">
        <v>121</v>
      </c>
      <c r="D512" s="90" t="s">
        <v>73</v>
      </c>
      <c r="E512" s="90" t="s">
        <v>115</v>
      </c>
      <c r="F512" s="105" t="s">
        <v>427</v>
      </c>
      <c r="G512" s="90" t="s">
        <v>333</v>
      </c>
      <c r="H512" s="95">
        <v>180.5402</v>
      </c>
    </row>
    <row r="513" spans="2:8" ht="48" thickBot="1">
      <c r="B513" s="89" t="s">
        <v>446</v>
      </c>
      <c r="C513" s="186" t="s">
        <v>121</v>
      </c>
      <c r="D513" s="141" t="s">
        <v>73</v>
      </c>
      <c r="E513" s="141" t="s">
        <v>115</v>
      </c>
      <c r="F513" s="145" t="s">
        <v>472</v>
      </c>
      <c r="G513" s="145"/>
      <c r="H513" s="95">
        <v>46.804000000000002</v>
      </c>
    </row>
    <row r="514" spans="2:8" ht="48" thickBot="1">
      <c r="B514" s="37" t="s">
        <v>216</v>
      </c>
      <c r="C514" s="27" t="s">
        <v>121</v>
      </c>
      <c r="D514" s="151" t="s">
        <v>73</v>
      </c>
      <c r="E514" s="151" t="s">
        <v>115</v>
      </c>
      <c r="F514" s="116" t="s">
        <v>472</v>
      </c>
      <c r="G514" s="116">
        <v>244</v>
      </c>
      <c r="H514" s="19">
        <v>46.804000000000002</v>
      </c>
    </row>
    <row r="515" spans="2:8" ht="126.75" thickBot="1">
      <c r="B515" s="79" t="s">
        <v>62</v>
      </c>
      <c r="C515" s="25" t="s">
        <v>121</v>
      </c>
      <c r="D515" s="7" t="s">
        <v>73</v>
      </c>
      <c r="E515" s="7" t="s">
        <v>115</v>
      </c>
      <c r="F515" s="4" t="s">
        <v>428</v>
      </c>
      <c r="G515" s="2"/>
      <c r="H515" s="1">
        <f>SUM(H516:H518)</f>
        <v>57949</v>
      </c>
    </row>
    <row r="516" spans="2:8" ht="48" thickBot="1">
      <c r="B516" s="5" t="s">
        <v>54</v>
      </c>
      <c r="C516" s="27" t="s">
        <v>121</v>
      </c>
      <c r="D516" s="6" t="s">
        <v>73</v>
      </c>
      <c r="E516" s="6" t="s">
        <v>115</v>
      </c>
      <c r="F516" s="3" t="s">
        <v>428</v>
      </c>
      <c r="G516" s="3">
        <v>111</v>
      </c>
      <c r="H516" s="3">
        <v>43236</v>
      </c>
    </row>
    <row r="517" spans="2:8" ht="63.75" thickBot="1">
      <c r="B517" s="37" t="s">
        <v>10</v>
      </c>
      <c r="C517" s="27" t="s">
        <v>121</v>
      </c>
      <c r="D517" s="6" t="s">
        <v>73</v>
      </c>
      <c r="E517" s="6" t="s">
        <v>115</v>
      </c>
      <c r="F517" s="3" t="s">
        <v>428</v>
      </c>
      <c r="G517" s="3">
        <v>119</v>
      </c>
      <c r="H517" s="3">
        <v>13057</v>
      </c>
    </row>
    <row r="518" spans="2:8" ht="32.25" thickBot="1">
      <c r="B518" s="37" t="s">
        <v>13</v>
      </c>
      <c r="C518" s="27" t="s">
        <v>121</v>
      </c>
      <c r="D518" s="6" t="s">
        <v>73</v>
      </c>
      <c r="E518" s="6" t="s">
        <v>115</v>
      </c>
      <c r="F518" s="3" t="s">
        <v>428</v>
      </c>
      <c r="G518" s="3">
        <v>244</v>
      </c>
      <c r="H518" s="3">
        <v>1656</v>
      </c>
    </row>
    <row r="519" spans="2:8" ht="63.75" thickBot="1">
      <c r="B519" s="89" t="s">
        <v>451</v>
      </c>
      <c r="C519" s="186" t="s">
        <v>121</v>
      </c>
      <c r="D519" s="90" t="s">
        <v>73</v>
      </c>
      <c r="E519" s="90" t="s">
        <v>115</v>
      </c>
      <c r="F519" s="95" t="s">
        <v>440</v>
      </c>
      <c r="G519" s="95"/>
      <c r="H519" s="95">
        <f>SUM(H520:H521)</f>
        <v>299.85399999999998</v>
      </c>
    </row>
    <row r="520" spans="2:8" ht="29.25" thickBot="1">
      <c r="B520" s="234" t="s">
        <v>441</v>
      </c>
      <c r="C520" s="27" t="s">
        <v>121</v>
      </c>
      <c r="D520" s="6" t="s">
        <v>73</v>
      </c>
      <c r="E520" s="6" t="s">
        <v>115</v>
      </c>
      <c r="F520" s="3" t="s">
        <v>440</v>
      </c>
      <c r="G520" s="3">
        <v>113</v>
      </c>
      <c r="H520" s="3">
        <v>230.303</v>
      </c>
    </row>
    <row r="521" spans="2:8" ht="63.75" thickBot="1">
      <c r="B521" s="37" t="s">
        <v>10</v>
      </c>
      <c r="C521" s="27" t="s">
        <v>121</v>
      </c>
      <c r="D521" s="6" t="s">
        <v>73</v>
      </c>
      <c r="E521" s="6" t="s">
        <v>115</v>
      </c>
      <c r="F521" s="3" t="s">
        <v>440</v>
      </c>
      <c r="G521" s="3">
        <v>119</v>
      </c>
      <c r="H521" s="3">
        <v>69.551000000000002</v>
      </c>
    </row>
    <row r="522" spans="2:8" ht="79.5" thickBot="1">
      <c r="B522" s="185" t="s">
        <v>339</v>
      </c>
      <c r="C522" s="186" t="s">
        <v>121</v>
      </c>
      <c r="D522" s="90" t="s">
        <v>73</v>
      </c>
      <c r="E522" s="90" t="s">
        <v>115</v>
      </c>
      <c r="F522" s="145" t="s">
        <v>430</v>
      </c>
      <c r="G522" s="95"/>
      <c r="H522" s="95">
        <f>SUM(H523:H524)</f>
        <v>7030.8</v>
      </c>
    </row>
    <row r="523" spans="2:8" ht="48" thickBot="1">
      <c r="B523" s="37" t="s">
        <v>219</v>
      </c>
      <c r="C523" s="27" t="s">
        <v>121</v>
      </c>
      <c r="D523" s="6" t="s">
        <v>73</v>
      </c>
      <c r="E523" s="6" t="s">
        <v>115</v>
      </c>
      <c r="F523" s="116" t="s">
        <v>430</v>
      </c>
      <c r="G523" s="3">
        <v>111</v>
      </c>
      <c r="H523" s="3">
        <v>5400</v>
      </c>
    </row>
    <row r="524" spans="2:8" ht="63.75" thickBot="1">
      <c r="B524" s="37" t="s">
        <v>10</v>
      </c>
      <c r="C524" s="27" t="s">
        <v>121</v>
      </c>
      <c r="D524" s="6" t="s">
        <v>73</v>
      </c>
      <c r="E524" s="6" t="s">
        <v>115</v>
      </c>
      <c r="F524" s="116" t="s">
        <v>430</v>
      </c>
      <c r="G524" s="3">
        <v>119</v>
      </c>
      <c r="H524" s="3">
        <v>1630.8</v>
      </c>
    </row>
    <row r="525" spans="2:8" ht="48" thickBot="1">
      <c r="B525" s="195" t="s">
        <v>345</v>
      </c>
      <c r="C525" s="127" t="s">
        <v>121</v>
      </c>
      <c r="D525" s="104" t="s">
        <v>73</v>
      </c>
      <c r="E525" s="104" t="s">
        <v>110</v>
      </c>
      <c r="F525" s="145" t="s">
        <v>483</v>
      </c>
      <c r="G525" s="103"/>
      <c r="H525" s="103">
        <f>SUM(H526:H527)</f>
        <v>396.89099999999996</v>
      </c>
    </row>
    <row r="526" spans="2:8" ht="48" thickBot="1">
      <c r="B526" s="37" t="s">
        <v>219</v>
      </c>
      <c r="C526" s="27" t="s">
        <v>121</v>
      </c>
      <c r="D526" s="6" t="s">
        <v>73</v>
      </c>
      <c r="E526" s="6" t="s">
        <v>110</v>
      </c>
      <c r="F526" s="225" t="s">
        <v>483</v>
      </c>
      <c r="G526" s="3">
        <v>111</v>
      </c>
      <c r="H526" s="3">
        <v>304.83199999999999</v>
      </c>
    </row>
    <row r="527" spans="2:8" ht="63.75" thickBot="1">
      <c r="B527" s="37" t="s">
        <v>10</v>
      </c>
      <c r="C527" s="27" t="s">
        <v>121</v>
      </c>
      <c r="D527" s="6" t="s">
        <v>73</v>
      </c>
      <c r="E527" s="6" t="s">
        <v>110</v>
      </c>
      <c r="F527" s="225" t="s">
        <v>483</v>
      </c>
      <c r="G527" s="3">
        <v>119</v>
      </c>
      <c r="H527" s="3">
        <v>92.058999999999997</v>
      </c>
    </row>
    <row r="528" spans="2:8" ht="48" thickBot="1">
      <c r="B528" s="230" t="s">
        <v>434</v>
      </c>
      <c r="C528" s="27" t="s">
        <v>121</v>
      </c>
      <c r="D528" s="6" t="s">
        <v>73</v>
      </c>
      <c r="E528" s="6" t="s">
        <v>110</v>
      </c>
      <c r="F528" s="116">
        <v>19</v>
      </c>
      <c r="G528" s="3"/>
      <c r="H528" s="3">
        <v>2.73</v>
      </c>
    </row>
    <row r="529" spans="2:8" ht="48" thickBot="1">
      <c r="B529" s="44" t="s">
        <v>388</v>
      </c>
      <c r="C529" s="27" t="s">
        <v>121</v>
      </c>
      <c r="D529" s="6" t="s">
        <v>73</v>
      </c>
      <c r="E529" s="6" t="s">
        <v>110</v>
      </c>
      <c r="F529" s="116" t="s">
        <v>385</v>
      </c>
      <c r="G529" s="3"/>
      <c r="H529" s="3">
        <v>2.73</v>
      </c>
    </row>
    <row r="530" spans="2:8" ht="32.25" thickBot="1">
      <c r="B530" s="44" t="s">
        <v>387</v>
      </c>
      <c r="C530" s="27" t="s">
        <v>121</v>
      </c>
      <c r="D530" s="6" t="s">
        <v>73</v>
      </c>
      <c r="E530" s="6" t="s">
        <v>110</v>
      </c>
      <c r="F530" s="19" t="s">
        <v>433</v>
      </c>
      <c r="G530" s="3"/>
      <c r="H530" s="3">
        <v>2.73</v>
      </c>
    </row>
    <row r="531" spans="2:8" ht="32.25" thickBot="1">
      <c r="B531" s="37" t="s">
        <v>13</v>
      </c>
      <c r="C531" s="27" t="s">
        <v>121</v>
      </c>
      <c r="D531" s="6" t="s">
        <v>73</v>
      </c>
      <c r="E531" s="6" t="s">
        <v>110</v>
      </c>
      <c r="F531" s="19" t="s">
        <v>433</v>
      </c>
      <c r="G531" s="3">
        <v>244</v>
      </c>
      <c r="H531" s="3">
        <v>2.73</v>
      </c>
    </row>
    <row r="532" spans="2:8" ht="79.5" thickBot="1">
      <c r="B532" s="93" t="s">
        <v>340</v>
      </c>
      <c r="C532" s="186" t="s">
        <v>121</v>
      </c>
      <c r="D532" s="186" t="s">
        <v>73</v>
      </c>
      <c r="E532" s="186" t="s">
        <v>115</v>
      </c>
      <c r="F532" s="113" t="s">
        <v>431</v>
      </c>
      <c r="G532" s="187"/>
      <c r="H532" s="187">
        <v>5208.7725</v>
      </c>
    </row>
    <row r="533" spans="2:8" ht="35.25" customHeight="1" thickBot="1">
      <c r="B533" s="37" t="s">
        <v>13</v>
      </c>
      <c r="C533" s="27" t="s">
        <v>121</v>
      </c>
      <c r="D533" s="6" t="s">
        <v>73</v>
      </c>
      <c r="E533" s="6" t="s">
        <v>115</v>
      </c>
      <c r="F533" s="116" t="s">
        <v>431</v>
      </c>
      <c r="G533" s="3">
        <v>244</v>
      </c>
      <c r="H533" s="188">
        <v>5208.7725</v>
      </c>
    </row>
    <row r="534" spans="2:8" ht="32.25" hidden="1" thickBot="1">
      <c r="B534" s="210" t="s">
        <v>352</v>
      </c>
      <c r="C534" s="186" t="s">
        <v>125</v>
      </c>
      <c r="D534" s="90" t="s">
        <v>73</v>
      </c>
      <c r="E534" s="90" t="s">
        <v>115</v>
      </c>
      <c r="F534" s="145" t="s">
        <v>432</v>
      </c>
      <c r="G534" s="95"/>
      <c r="H534" s="187"/>
    </row>
    <row r="535" spans="2:8" ht="32.25" hidden="1" thickBot="1">
      <c r="B535" s="37" t="s">
        <v>13</v>
      </c>
      <c r="C535" s="27" t="s">
        <v>125</v>
      </c>
      <c r="D535" s="6" t="s">
        <v>73</v>
      </c>
      <c r="E535" s="6" t="s">
        <v>115</v>
      </c>
      <c r="F535" s="116" t="s">
        <v>432</v>
      </c>
      <c r="G535" s="3">
        <v>244</v>
      </c>
      <c r="H535" s="188"/>
    </row>
    <row r="536" spans="2:8" ht="32.25" thickBot="1">
      <c r="B536" s="210" t="s">
        <v>357</v>
      </c>
      <c r="C536" s="186" t="s">
        <v>121</v>
      </c>
      <c r="D536" s="90" t="s">
        <v>73</v>
      </c>
      <c r="E536" s="90" t="s">
        <v>109</v>
      </c>
      <c r="F536" s="145"/>
      <c r="G536" s="95"/>
      <c r="H536" s="187">
        <f>SUM(H537:H538)</f>
        <v>549.5</v>
      </c>
    </row>
    <row r="537" spans="2:8" ht="48" thickBot="1">
      <c r="B537" s="48" t="s">
        <v>28</v>
      </c>
      <c r="C537" s="27" t="s">
        <v>121</v>
      </c>
      <c r="D537" s="6" t="s">
        <v>73</v>
      </c>
      <c r="E537" s="6" t="s">
        <v>109</v>
      </c>
      <c r="F537" s="35">
        <v>1940300593</v>
      </c>
      <c r="G537" s="6" t="s">
        <v>78</v>
      </c>
      <c r="H537" s="188">
        <v>422</v>
      </c>
    </row>
    <row r="538" spans="2:8" ht="63.75" thickBot="1">
      <c r="B538" s="37" t="s">
        <v>10</v>
      </c>
      <c r="C538" s="27" t="s">
        <v>121</v>
      </c>
      <c r="D538" s="6" t="s">
        <v>73</v>
      </c>
      <c r="E538" s="6" t="s">
        <v>109</v>
      </c>
      <c r="F538" s="35">
        <v>1940300593</v>
      </c>
      <c r="G538" s="6" t="s">
        <v>325</v>
      </c>
      <c r="H538" s="188">
        <v>127.5</v>
      </c>
    </row>
    <row r="539" spans="2:8" ht="16.5" thickBot="1">
      <c r="B539" s="236" t="s">
        <v>27</v>
      </c>
      <c r="C539" s="186" t="s">
        <v>121</v>
      </c>
      <c r="D539" s="90" t="s">
        <v>73</v>
      </c>
      <c r="E539" s="90" t="s">
        <v>110</v>
      </c>
      <c r="F539" s="105"/>
      <c r="G539" s="90"/>
      <c r="H539" s="187">
        <f>SUM(H541:H542)</f>
        <v>78.12</v>
      </c>
    </row>
    <row r="540" spans="2:8" ht="32.25" thickBot="1">
      <c r="B540" s="89" t="s">
        <v>444</v>
      </c>
      <c r="C540" s="186" t="s">
        <v>121</v>
      </c>
      <c r="D540" s="90" t="s">
        <v>73</v>
      </c>
      <c r="E540" s="90" t="s">
        <v>110</v>
      </c>
      <c r="F540" s="105"/>
      <c r="G540" s="90"/>
      <c r="H540" s="187">
        <f>SUM(H541:H542)</f>
        <v>78.12</v>
      </c>
    </row>
    <row r="541" spans="2:8" ht="48" thickBot="1">
      <c r="B541" s="222" t="s">
        <v>191</v>
      </c>
      <c r="C541" s="27" t="s">
        <v>121</v>
      </c>
      <c r="D541" s="6" t="s">
        <v>73</v>
      </c>
      <c r="E541" s="6" t="s">
        <v>110</v>
      </c>
      <c r="F541" s="35">
        <v>1940250500</v>
      </c>
      <c r="G541" s="6" t="s">
        <v>78</v>
      </c>
      <c r="H541" s="188">
        <v>60</v>
      </c>
    </row>
    <row r="542" spans="2:8" ht="63.75" thickBot="1">
      <c r="B542" s="37" t="s">
        <v>10</v>
      </c>
      <c r="C542" s="27" t="s">
        <v>121</v>
      </c>
      <c r="D542" s="6" t="s">
        <v>73</v>
      </c>
      <c r="E542" s="6" t="s">
        <v>110</v>
      </c>
      <c r="F542" s="35">
        <v>1940250500</v>
      </c>
      <c r="G542" s="6" t="s">
        <v>325</v>
      </c>
      <c r="H542" s="188">
        <v>18.12</v>
      </c>
    </row>
    <row r="543" spans="2:8" ht="24.75" customHeight="1" thickBot="1">
      <c r="B543" s="70" t="s">
        <v>122</v>
      </c>
      <c r="C543" s="69" t="s">
        <v>123</v>
      </c>
      <c r="D543" s="69" t="s">
        <v>73</v>
      </c>
      <c r="E543" s="69"/>
      <c r="F543" s="69"/>
      <c r="G543" s="69"/>
      <c r="H543" s="220">
        <f>SUM(H544+H550+H553+H557+H560+H563+H565+H568+H551)</f>
        <v>48602.187810000003</v>
      </c>
    </row>
    <row r="544" spans="2:8" ht="16.5" thickBot="1">
      <c r="B544" s="30"/>
      <c r="C544" s="25" t="s">
        <v>123</v>
      </c>
      <c r="D544" s="14" t="s">
        <v>73</v>
      </c>
      <c r="E544" s="14" t="s">
        <v>115</v>
      </c>
      <c r="F544" s="54">
        <v>1940200592</v>
      </c>
      <c r="G544" s="26"/>
      <c r="H544" s="176">
        <f>SUM(H545:H549)</f>
        <v>2918.5</v>
      </c>
    </row>
    <row r="545" spans="2:8" ht="48" thickBot="1">
      <c r="B545" s="5" t="s">
        <v>54</v>
      </c>
      <c r="C545" s="27" t="s">
        <v>123</v>
      </c>
      <c r="D545" s="18" t="s">
        <v>73</v>
      </c>
      <c r="E545" s="18" t="s">
        <v>115</v>
      </c>
      <c r="F545" s="35">
        <v>1940200592</v>
      </c>
      <c r="G545" s="27" t="s">
        <v>78</v>
      </c>
      <c r="H545" s="71">
        <v>1347</v>
      </c>
    </row>
    <row r="546" spans="2:8" ht="63.75" thickBot="1">
      <c r="B546" s="37" t="s">
        <v>10</v>
      </c>
      <c r="C546" s="27" t="s">
        <v>123</v>
      </c>
      <c r="D546" s="18" t="s">
        <v>73</v>
      </c>
      <c r="E546" s="18" t="s">
        <v>115</v>
      </c>
      <c r="F546" s="35">
        <v>1940200592</v>
      </c>
      <c r="G546" s="27" t="s">
        <v>325</v>
      </c>
      <c r="H546" s="71">
        <v>407</v>
      </c>
    </row>
    <row r="547" spans="2:8" ht="32.25" thickBot="1">
      <c r="B547" s="37" t="s">
        <v>13</v>
      </c>
      <c r="C547" s="27" t="s">
        <v>123</v>
      </c>
      <c r="D547" s="6" t="s">
        <v>73</v>
      </c>
      <c r="E547" s="6" t="s">
        <v>115</v>
      </c>
      <c r="F547" s="35">
        <v>1940200592</v>
      </c>
      <c r="G547" s="6" t="s">
        <v>119</v>
      </c>
      <c r="H547" s="3">
        <v>381.4</v>
      </c>
    </row>
    <row r="548" spans="2:8" ht="16.5" thickBot="1">
      <c r="B548" s="37" t="s">
        <v>338</v>
      </c>
      <c r="C548" s="27" t="s">
        <v>123</v>
      </c>
      <c r="D548" s="6" t="s">
        <v>73</v>
      </c>
      <c r="E548" s="6" t="s">
        <v>115</v>
      </c>
      <c r="F548" s="35">
        <v>1940200592</v>
      </c>
      <c r="G548" s="6" t="s">
        <v>335</v>
      </c>
      <c r="H548" s="3">
        <v>731</v>
      </c>
    </row>
    <row r="549" spans="2:8" ht="16.5" thickBot="1">
      <c r="B549" s="77" t="s">
        <v>46</v>
      </c>
      <c r="C549" s="27" t="s">
        <v>123</v>
      </c>
      <c r="D549" s="6" t="s">
        <v>73</v>
      </c>
      <c r="E549" s="6" t="s">
        <v>115</v>
      </c>
      <c r="F549" s="35">
        <v>1940200592</v>
      </c>
      <c r="G549" s="6" t="s">
        <v>118</v>
      </c>
      <c r="H549" s="3">
        <v>52.1</v>
      </c>
    </row>
    <row r="550" spans="2:8" ht="48" thickBot="1">
      <c r="B550" s="89" t="s">
        <v>332</v>
      </c>
      <c r="C550" s="186" t="s">
        <v>123</v>
      </c>
      <c r="D550" s="90" t="s">
        <v>73</v>
      </c>
      <c r="E550" s="90" t="s">
        <v>115</v>
      </c>
      <c r="F550" s="105" t="s">
        <v>427</v>
      </c>
      <c r="G550" s="90" t="s">
        <v>333</v>
      </c>
      <c r="H550" s="95">
        <v>438.4545</v>
      </c>
    </row>
    <row r="551" spans="2:8" ht="79.5" thickBot="1">
      <c r="B551" s="89" t="s">
        <v>449</v>
      </c>
      <c r="C551" s="186" t="s">
        <v>123</v>
      </c>
      <c r="D551" s="90" t="s">
        <v>73</v>
      </c>
      <c r="E551" s="90" t="s">
        <v>115</v>
      </c>
      <c r="F551" s="105" t="s">
        <v>473</v>
      </c>
      <c r="G551" s="90"/>
      <c r="H551" s="95">
        <v>51.618000000000002</v>
      </c>
    </row>
    <row r="552" spans="2:8" ht="48" thickBot="1">
      <c r="B552" s="37" t="s">
        <v>216</v>
      </c>
      <c r="C552" s="27" t="s">
        <v>123</v>
      </c>
      <c r="D552" s="18" t="s">
        <v>73</v>
      </c>
      <c r="E552" s="18" t="s">
        <v>115</v>
      </c>
      <c r="F552" s="245" t="s">
        <v>473</v>
      </c>
      <c r="G552" s="18" t="s">
        <v>119</v>
      </c>
      <c r="H552" s="19">
        <v>51.618000000000002</v>
      </c>
    </row>
    <row r="553" spans="2:8" ht="126.75" thickBot="1">
      <c r="B553" s="79" t="s">
        <v>62</v>
      </c>
      <c r="C553" s="25" t="s">
        <v>123</v>
      </c>
      <c r="D553" s="7" t="s">
        <v>73</v>
      </c>
      <c r="E553" s="7" t="s">
        <v>115</v>
      </c>
      <c r="F553" s="4" t="s">
        <v>428</v>
      </c>
      <c r="G553" s="2"/>
      <c r="H553" s="1">
        <f>SUM(H554:H556)</f>
        <v>37797</v>
      </c>
    </row>
    <row r="554" spans="2:8" ht="48" thickBot="1">
      <c r="B554" s="5" t="s">
        <v>54</v>
      </c>
      <c r="C554" s="27" t="s">
        <v>123</v>
      </c>
      <c r="D554" s="6" t="s">
        <v>73</v>
      </c>
      <c r="E554" s="6" t="s">
        <v>115</v>
      </c>
      <c r="F554" s="3" t="s">
        <v>428</v>
      </c>
      <c r="G554" s="3">
        <v>111</v>
      </c>
      <c r="H554" s="3">
        <v>28168</v>
      </c>
    </row>
    <row r="555" spans="2:8" ht="63.75" thickBot="1">
      <c r="B555" s="37" t="s">
        <v>10</v>
      </c>
      <c r="C555" s="27" t="s">
        <v>123</v>
      </c>
      <c r="D555" s="6" t="s">
        <v>73</v>
      </c>
      <c r="E555" s="6" t="s">
        <v>115</v>
      </c>
      <c r="F555" s="3" t="s">
        <v>428</v>
      </c>
      <c r="G555" s="3">
        <v>119</v>
      </c>
      <c r="H555" s="3">
        <v>8507</v>
      </c>
    </row>
    <row r="556" spans="2:8" ht="32.25" thickBot="1">
      <c r="B556" s="37" t="s">
        <v>13</v>
      </c>
      <c r="C556" s="27" t="s">
        <v>123</v>
      </c>
      <c r="D556" s="6" t="s">
        <v>73</v>
      </c>
      <c r="E556" s="6" t="s">
        <v>115</v>
      </c>
      <c r="F556" s="3" t="s">
        <v>428</v>
      </c>
      <c r="G556" s="3">
        <v>244</v>
      </c>
      <c r="H556" s="3">
        <v>1122</v>
      </c>
    </row>
    <row r="557" spans="2:8" ht="79.5" thickBot="1">
      <c r="B557" s="185" t="s">
        <v>339</v>
      </c>
      <c r="C557" s="186" t="s">
        <v>123</v>
      </c>
      <c r="D557" s="90" t="s">
        <v>73</v>
      </c>
      <c r="E557" s="90" t="s">
        <v>115</v>
      </c>
      <c r="F557" s="145" t="s">
        <v>430</v>
      </c>
      <c r="G557" s="95"/>
      <c r="H557" s="95">
        <f>SUM(H558:H559)</f>
        <v>3749.76</v>
      </c>
    </row>
    <row r="558" spans="2:8" ht="48" thickBot="1">
      <c r="B558" s="37" t="s">
        <v>219</v>
      </c>
      <c r="C558" s="27" t="s">
        <v>123</v>
      </c>
      <c r="D558" s="6" t="s">
        <v>73</v>
      </c>
      <c r="E558" s="6" t="s">
        <v>115</v>
      </c>
      <c r="F558" s="116" t="s">
        <v>430</v>
      </c>
      <c r="G558" s="3">
        <v>111</v>
      </c>
      <c r="H558" s="3">
        <v>2880</v>
      </c>
    </row>
    <row r="559" spans="2:8" ht="63.75" thickBot="1">
      <c r="B559" s="37" t="s">
        <v>10</v>
      </c>
      <c r="C559" s="27" t="s">
        <v>123</v>
      </c>
      <c r="D559" s="6" t="s">
        <v>73</v>
      </c>
      <c r="E559" s="6" t="s">
        <v>115</v>
      </c>
      <c r="F559" s="116" t="s">
        <v>430</v>
      </c>
      <c r="G559" s="3">
        <v>119</v>
      </c>
      <c r="H559" s="3">
        <v>869.76</v>
      </c>
    </row>
    <row r="560" spans="2:8" ht="48" thickBot="1">
      <c r="B560" s="195" t="s">
        <v>345</v>
      </c>
      <c r="C560" s="127" t="s">
        <v>121</v>
      </c>
      <c r="D560" s="104" t="s">
        <v>73</v>
      </c>
      <c r="E560" s="104" t="s">
        <v>110</v>
      </c>
      <c r="F560" s="145" t="s">
        <v>483</v>
      </c>
      <c r="G560" s="103"/>
      <c r="H560" s="103">
        <f>SUM(H561:H562)</f>
        <v>198.44499999999999</v>
      </c>
    </row>
    <row r="561" spans="2:8" ht="48" thickBot="1">
      <c r="B561" s="37" t="s">
        <v>219</v>
      </c>
      <c r="C561" s="27" t="s">
        <v>121</v>
      </c>
      <c r="D561" s="6" t="s">
        <v>73</v>
      </c>
      <c r="E561" s="6" t="s">
        <v>110</v>
      </c>
      <c r="F561" s="235" t="s">
        <v>483</v>
      </c>
      <c r="G561" s="3">
        <v>111</v>
      </c>
      <c r="H561" s="3">
        <v>152.416</v>
      </c>
    </row>
    <row r="562" spans="2:8" ht="63.75" thickBot="1">
      <c r="B562" s="37" t="s">
        <v>10</v>
      </c>
      <c r="C562" s="27" t="s">
        <v>121</v>
      </c>
      <c r="D562" s="6" t="s">
        <v>73</v>
      </c>
      <c r="E562" s="6" t="s">
        <v>110</v>
      </c>
      <c r="F562" s="235" t="s">
        <v>483</v>
      </c>
      <c r="G562" s="3">
        <v>119</v>
      </c>
      <c r="H562" s="3">
        <v>46.029000000000003</v>
      </c>
    </row>
    <row r="563" spans="2:8" ht="79.5" thickBot="1">
      <c r="B563" s="93" t="s">
        <v>340</v>
      </c>
      <c r="C563" s="186" t="s">
        <v>123</v>
      </c>
      <c r="D563" s="186" t="s">
        <v>73</v>
      </c>
      <c r="E563" s="186" t="s">
        <v>115</v>
      </c>
      <c r="F563" s="113" t="s">
        <v>431</v>
      </c>
      <c r="G563" s="187"/>
      <c r="H563" s="187">
        <v>2803.7903099999999</v>
      </c>
    </row>
    <row r="564" spans="2:8" ht="32.25" thickBot="1">
      <c r="B564" s="37" t="s">
        <v>13</v>
      </c>
      <c r="C564" s="27" t="s">
        <v>123</v>
      </c>
      <c r="D564" s="6" t="s">
        <v>73</v>
      </c>
      <c r="E564" s="6" t="s">
        <v>115</v>
      </c>
      <c r="F564" s="116" t="s">
        <v>431</v>
      </c>
      <c r="G564" s="3">
        <v>244</v>
      </c>
      <c r="H564" s="188">
        <v>2803.7903099999999</v>
      </c>
    </row>
    <row r="565" spans="2:8" ht="32.25" thickBot="1">
      <c r="B565" s="210" t="s">
        <v>357</v>
      </c>
      <c r="C565" s="186" t="s">
        <v>123</v>
      </c>
      <c r="D565" s="90" t="s">
        <v>73</v>
      </c>
      <c r="E565" s="90" t="s">
        <v>109</v>
      </c>
      <c r="F565" s="145"/>
      <c r="G565" s="95"/>
      <c r="H565" s="187">
        <f>SUM(H566:H567)</f>
        <v>566.5</v>
      </c>
    </row>
    <row r="566" spans="2:8" ht="48" thickBot="1">
      <c r="B566" s="48" t="s">
        <v>28</v>
      </c>
      <c r="C566" s="27" t="s">
        <v>123</v>
      </c>
      <c r="D566" s="6" t="s">
        <v>73</v>
      </c>
      <c r="E566" s="6" t="s">
        <v>109</v>
      </c>
      <c r="F566" s="35">
        <v>1940300593</v>
      </c>
      <c r="G566" s="6" t="s">
        <v>78</v>
      </c>
      <c r="H566" s="188">
        <v>435</v>
      </c>
    </row>
    <row r="567" spans="2:8" ht="63.75" thickBot="1">
      <c r="B567" s="37" t="s">
        <v>10</v>
      </c>
      <c r="C567" s="27" t="s">
        <v>123</v>
      </c>
      <c r="D567" s="6" t="s">
        <v>73</v>
      </c>
      <c r="E567" s="6" t="s">
        <v>109</v>
      </c>
      <c r="F567" s="35">
        <v>1940300593</v>
      </c>
      <c r="G567" s="6" t="s">
        <v>325</v>
      </c>
      <c r="H567" s="188">
        <v>131.5</v>
      </c>
    </row>
    <row r="568" spans="2:8" ht="16.5" thickBot="1">
      <c r="B568" s="236" t="s">
        <v>27</v>
      </c>
      <c r="C568" s="186" t="s">
        <v>123</v>
      </c>
      <c r="D568" s="90" t="s">
        <v>73</v>
      </c>
      <c r="E568" s="90" t="s">
        <v>110</v>
      </c>
      <c r="F568" s="105"/>
      <c r="G568" s="90"/>
      <c r="H568" s="187">
        <f>SUM(H570:H571)</f>
        <v>78.12</v>
      </c>
    </row>
    <row r="569" spans="2:8" ht="32.25" thickBot="1">
      <c r="B569" s="89" t="s">
        <v>444</v>
      </c>
      <c r="C569" s="186" t="s">
        <v>123</v>
      </c>
      <c r="D569" s="90" t="s">
        <v>73</v>
      </c>
      <c r="E569" s="90" t="s">
        <v>110</v>
      </c>
      <c r="F569" s="105"/>
      <c r="G569" s="90"/>
      <c r="H569" s="187">
        <f>SUM(H570:H571)</f>
        <v>78.12</v>
      </c>
    </row>
    <row r="570" spans="2:8" ht="48" thickBot="1">
      <c r="B570" s="222" t="s">
        <v>191</v>
      </c>
      <c r="C570" s="27" t="s">
        <v>123</v>
      </c>
      <c r="D570" s="6" t="s">
        <v>73</v>
      </c>
      <c r="E570" s="6" t="s">
        <v>110</v>
      </c>
      <c r="F570" s="35">
        <v>1940250500</v>
      </c>
      <c r="G570" s="6" t="s">
        <v>78</v>
      </c>
      <c r="H570" s="188">
        <v>60</v>
      </c>
    </row>
    <row r="571" spans="2:8" ht="63.75" thickBot="1">
      <c r="B571" s="37" t="s">
        <v>10</v>
      </c>
      <c r="C571" s="27" t="s">
        <v>123</v>
      </c>
      <c r="D571" s="6" t="s">
        <v>73</v>
      </c>
      <c r="E571" s="6" t="s">
        <v>110</v>
      </c>
      <c r="F571" s="35">
        <v>1940250500</v>
      </c>
      <c r="G571" s="6" t="s">
        <v>325</v>
      </c>
      <c r="H571" s="188">
        <v>18.12</v>
      </c>
    </row>
    <row r="572" spans="2:8" ht="16.5" thickBot="1">
      <c r="B572" s="70" t="s">
        <v>124</v>
      </c>
      <c r="C572" s="69" t="s">
        <v>125</v>
      </c>
      <c r="D572" s="69" t="s">
        <v>73</v>
      </c>
      <c r="E572" s="69"/>
      <c r="F572" s="69"/>
      <c r="G572" s="69"/>
      <c r="H572" s="220">
        <f>SUM(H586+H579+H573+H583+H588+H590)</f>
        <v>14564.428030000001</v>
      </c>
    </row>
    <row r="573" spans="2:8" ht="16.5" thickBot="1">
      <c r="B573" s="30"/>
      <c r="C573" s="25" t="s">
        <v>125</v>
      </c>
      <c r="D573" s="14" t="s">
        <v>73</v>
      </c>
      <c r="E573" s="14" t="s">
        <v>115</v>
      </c>
      <c r="F573" s="54">
        <v>1940200592</v>
      </c>
      <c r="G573" s="26"/>
      <c r="H573" s="46">
        <f>SUM(H574:H578)</f>
        <v>827.4</v>
      </c>
    </row>
    <row r="574" spans="2:8" ht="48" thickBot="1">
      <c r="B574" s="5" t="s">
        <v>54</v>
      </c>
      <c r="C574" s="27" t="s">
        <v>125</v>
      </c>
      <c r="D574" s="6" t="s">
        <v>73</v>
      </c>
      <c r="E574" s="6" t="s">
        <v>115</v>
      </c>
      <c r="F574" s="35">
        <v>1940200592</v>
      </c>
      <c r="G574" s="6" t="s">
        <v>78</v>
      </c>
      <c r="H574" s="71">
        <v>404</v>
      </c>
    </row>
    <row r="575" spans="2:8" ht="63.75" thickBot="1">
      <c r="B575" s="37" t="s">
        <v>10</v>
      </c>
      <c r="C575" s="27" t="s">
        <v>125</v>
      </c>
      <c r="D575" s="6" t="s">
        <v>73</v>
      </c>
      <c r="E575" s="6" t="s">
        <v>115</v>
      </c>
      <c r="F575" s="35">
        <v>1940200592</v>
      </c>
      <c r="G575" s="6" t="s">
        <v>325</v>
      </c>
      <c r="H575" s="71">
        <v>122</v>
      </c>
    </row>
    <row r="576" spans="2:8" ht="32.25" thickBot="1">
      <c r="B576" s="37" t="s">
        <v>13</v>
      </c>
      <c r="C576" s="27" t="s">
        <v>125</v>
      </c>
      <c r="D576" s="6" t="s">
        <v>73</v>
      </c>
      <c r="E576" s="6" t="s">
        <v>115</v>
      </c>
      <c r="F576" s="35">
        <v>1940200592</v>
      </c>
      <c r="G576" s="6" t="s">
        <v>119</v>
      </c>
      <c r="H576" s="3">
        <v>125.4</v>
      </c>
    </row>
    <row r="577" spans="2:8" ht="16.5" thickBot="1">
      <c r="B577" s="37" t="s">
        <v>338</v>
      </c>
      <c r="C577" s="27" t="s">
        <v>125</v>
      </c>
      <c r="D577" s="6" t="s">
        <v>73</v>
      </c>
      <c r="E577" s="6" t="s">
        <v>115</v>
      </c>
      <c r="F577" s="35">
        <v>1940200592</v>
      </c>
      <c r="G577" s="6" t="s">
        <v>335</v>
      </c>
      <c r="H577" s="3">
        <v>152</v>
      </c>
    </row>
    <row r="578" spans="2:8" ht="16.5" thickBot="1">
      <c r="B578" s="77" t="s">
        <v>46</v>
      </c>
      <c r="C578" s="27" t="s">
        <v>125</v>
      </c>
      <c r="D578" s="6" t="s">
        <v>73</v>
      </c>
      <c r="E578" s="6" t="s">
        <v>115</v>
      </c>
      <c r="F578" s="35">
        <v>1940200592</v>
      </c>
      <c r="G578" s="6" t="s">
        <v>118</v>
      </c>
      <c r="H578" s="3">
        <v>24</v>
      </c>
    </row>
    <row r="579" spans="2:8" ht="126.75" thickBot="1">
      <c r="B579" s="79" t="s">
        <v>62</v>
      </c>
      <c r="C579" s="25" t="s">
        <v>125</v>
      </c>
      <c r="D579" s="7" t="s">
        <v>73</v>
      </c>
      <c r="E579" s="7" t="s">
        <v>115</v>
      </c>
      <c r="F579" s="4" t="s">
        <v>428</v>
      </c>
      <c r="G579" s="2"/>
      <c r="H579" s="1">
        <f>SUM(H580:H582)</f>
        <v>11349</v>
      </c>
    </row>
    <row r="580" spans="2:8" ht="48" thickBot="1">
      <c r="B580" s="5" t="s">
        <v>54</v>
      </c>
      <c r="C580" s="27" t="s">
        <v>125</v>
      </c>
      <c r="D580" s="6" t="s">
        <v>73</v>
      </c>
      <c r="E580" s="6" t="s">
        <v>115</v>
      </c>
      <c r="F580" s="3" t="s">
        <v>428</v>
      </c>
      <c r="G580" s="3">
        <v>111</v>
      </c>
      <c r="H580" s="3">
        <v>8580</v>
      </c>
    </row>
    <row r="581" spans="2:8" ht="63.75" thickBot="1">
      <c r="B581" s="37" t="s">
        <v>10</v>
      </c>
      <c r="C581" s="27" t="s">
        <v>125</v>
      </c>
      <c r="D581" s="6" t="s">
        <v>73</v>
      </c>
      <c r="E581" s="6" t="s">
        <v>115</v>
      </c>
      <c r="F581" s="3" t="s">
        <v>428</v>
      </c>
      <c r="G581" s="3">
        <v>119</v>
      </c>
      <c r="H581" s="3">
        <v>2591</v>
      </c>
    </row>
    <row r="582" spans="2:8" ht="32.25" thickBot="1">
      <c r="B582" s="37" t="s">
        <v>13</v>
      </c>
      <c r="C582" s="27" t="s">
        <v>125</v>
      </c>
      <c r="D582" s="6" t="s">
        <v>73</v>
      </c>
      <c r="E582" s="6" t="s">
        <v>115</v>
      </c>
      <c r="F582" s="3" t="s">
        <v>428</v>
      </c>
      <c r="G582" s="3">
        <v>244</v>
      </c>
      <c r="H582" s="3">
        <v>178</v>
      </c>
    </row>
    <row r="583" spans="2:8" ht="79.5" thickBot="1">
      <c r="B583" s="185" t="s">
        <v>339</v>
      </c>
      <c r="C583" s="186" t="s">
        <v>125</v>
      </c>
      <c r="D583" s="90" t="s">
        <v>73</v>
      </c>
      <c r="E583" s="90" t="s">
        <v>115</v>
      </c>
      <c r="F583" s="145" t="s">
        <v>430</v>
      </c>
      <c r="G583" s="95"/>
      <c r="H583" s="95">
        <f>SUM(H584:H585)</f>
        <v>1406.16</v>
      </c>
    </row>
    <row r="584" spans="2:8" ht="48" thickBot="1">
      <c r="B584" s="37" t="s">
        <v>219</v>
      </c>
      <c r="C584" s="27" t="s">
        <v>125</v>
      </c>
      <c r="D584" s="6" t="s">
        <v>73</v>
      </c>
      <c r="E584" s="6" t="s">
        <v>115</v>
      </c>
      <c r="F584" s="116" t="s">
        <v>430</v>
      </c>
      <c r="G584" s="3">
        <v>111</v>
      </c>
      <c r="H584" s="3">
        <v>1080</v>
      </c>
    </row>
    <row r="585" spans="2:8" ht="63.75" thickBot="1">
      <c r="B585" s="37" t="s">
        <v>10</v>
      </c>
      <c r="C585" s="27" t="s">
        <v>125</v>
      </c>
      <c r="D585" s="6" t="s">
        <v>73</v>
      </c>
      <c r="E585" s="6" t="s">
        <v>115</v>
      </c>
      <c r="F585" s="116" t="s">
        <v>430</v>
      </c>
      <c r="G585" s="3">
        <v>119</v>
      </c>
      <c r="H585" s="3">
        <v>326.16000000000003</v>
      </c>
    </row>
    <row r="586" spans="2:8" ht="79.5" thickBot="1">
      <c r="B586" s="93" t="s">
        <v>340</v>
      </c>
      <c r="C586" s="186" t="s">
        <v>125</v>
      </c>
      <c r="D586" s="186" t="s">
        <v>73</v>
      </c>
      <c r="E586" s="186" t="s">
        <v>115</v>
      </c>
      <c r="F586" s="113" t="s">
        <v>431</v>
      </c>
      <c r="G586" s="187"/>
      <c r="H586" s="187">
        <v>519.66803000000004</v>
      </c>
    </row>
    <row r="587" spans="2:8" ht="34.5" customHeight="1" thickBot="1">
      <c r="B587" s="37" t="s">
        <v>13</v>
      </c>
      <c r="C587" s="27" t="s">
        <v>125</v>
      </c>
      <c r="D587" s="6" t="s">
        <v>73</v>
      </c>
      <c r="E587" s="6" t="s">
        <v>115</v>
      </c>
      <c r="F587" s="116" t="s">
        <v>431</v>
      </c>
      <c r="G587" s="3">
        <v>244</v>
      </c>
      <c r="H587" s="188">
        <v>519.66803000000004</v>
      </c>
    </row>
    <row r="588" spans="2:8" ht="32.25" hidden="1" thickBot="1">
      <c r="B588" s="197" t="s">
        <v>352</v>
      </c>
      <c r="C588" s="127" t="s">
        <v>125</v>
      </c>
      <c r="D588" s="104" t="s">
        <v>73</v>
      </c>
      <c r="E588" s="104" t="s">
        <v>115</v>
      </c>
      <c r="F588" s="113" t="s">
        <v>353</v>
      </c>
      <c r="G588" s="103"/>
      <c r="H588" s="199"/>
    </row>
    <row r="589" spans="2:8" ht="32.25" hidden="1" thickBot="1">
      <c r="B589" s="37" t="s">
        <v>13</v>
      </c>
      <c r="C589" s="27" t="s">
        <v>125</v>
      </c>
      <c r="D589" s="6" t="s">
        <v>73</v>
      </c>
      <c r="E589" s="6" t="s">
        <v>115</v>
      </c>
      <c r="F589" s="116" t="s">
        <v>353</v>
      </c>
      <c r="G589" s="3">
        <v>243</v>
      </c>
      <c r="H589" s="188"/>
    </row>
    <row r="590" spans="2:8" ht="32.25" thickBot="1">
      <c r="B590" s="210" t="s">
        <v>357</v>
      </c>
      <c r="C590" s="186" t="s">
        <v>125</v>
      </c>
      <c r="D590" s="90" t="s">
        <v>73</v>
      </c>
      <c r="E590" s="90" t="s">
        <v>109</v>
      </c>
      <c r="F590" s="145"/>
      <c r="G590" s="95"/>
      <c r="H590" s="187">
        <f>SUM(H591:H592)</f>
        <v>462.2</v>
      </c>
    </row>
    <row r="591" spans="2:8" ht="48" thickBot="1">
      <c r="B591" s="48" t="s">
        <v>28</v>
      </c>
      <c r="C591" s="27" t="s">
        <v>125</v>
      </c>
      <c r="D591" s="6" t="s">
        <v>73</v>
      </c>
      <c r="E591" s="6" t="s">
        <v>109</v>
      </c>
      <c r="F591" s="35">
        <v>1940300593</v>
      </c>
      <c r="G591" s="6" t="s">
        <v>78</v>
      </c>
      <c r="H591" s="188">
        <v>355</v>
      </c>
    </row>
    <row r="592" spans="2:8" ht="63.75" thickBot="1">
      <c r="B592" s="37" t="s">
        <v>10</v>
      </c>
      <c r="C592" s="27" t="s">
        <v>125</v>
      </c>
      <c r="D592" s="6" t="s">
        <v>73</v>
      </c>
      <c r="E592" s="6" t="s">
        <v>109</v>
      </c>
      <c r="F592" s="35">
        <v>1940300593</v>
      </c>
      <c r="G592" s="6" t="s">
        <v>325</v>
      </c>
      <c r="H592" s="188">
        <v>107.2</v>
      </c>
    </row>
    <row r="593" spans="2:8" ht="32.25" thickBot="1">
      <c r="B593" s="70" t="s">
        <v>126</v>
      </c>
      <c r="C593" s="69" t="s">
        <v>127</v>
      </c>
      <c r="D593" s="69" t="s">
        <v>73</v>
      </c>
      <c r="E593" s="69"/>
      <c r="F593" s="69"/>
      <c r="G593" s="69"/>
      <c r="H593" s="220">
        <f>SUM(H607+H600+H594+H604+H609)</f>
        <v>18802.899090000003</v>
      </c>
    </row>
    <row r="594" spans="2:8" ht="16.5" thickBot="1">
      <c r="B594" s="30"/>
      <c r="C594" s="25" t="s">
        <v>127</v>
      </c>
      <c r="D594" s="14" t="s">
        <v>73</v>
      </c>
      <c r="E594" s="14" t="s">
        <v>115</v>
      </c>
      <c r="F594" s="54">
        <v>1940200592</v>
      </c>
      <c r="G594" s="26"/>
      <c r="H594" s="46">
        <f>SUM(H595:H599)</f>
        <v>1152.5</v>
      </c>
    </row>
    <row r="595" spans="2:8" ht="48" thickBot="1">
      <c r="B595" s="5" t="s">
        <v>54</v>
      </c>
      <c r="C595" s="27" t="s">
        <v>127</v>
      </c>
      <c r="D595" s="6" t="s">
        <v>73</v>
      </c>
      <c r="E595" s="6" t="s">
        <v>115</v>
      </c>
      <c r="F595" s="35">
        <v>1940200592</v>
      </c>
      <c r="G595" s="27" t="s">
        <v>78</v>
      </c>
      <c r="H595" s="71">
        <v>404</v>
      </c>
    </row>
    <row r="596" spans="2:8" ht="63.75" thickBot="1">
      <c r="B596" s="37" t="s">
        <v>10</v>
      </c>
      <c r="C596" s="27" t="s">
        <v>127</v>
      </c>
      <c r="D596" s="6" t="s">
        <v>73</v>
      </c>
      <c r="E596" s="6" t="s">
        <v>115</v>
      </c>
      <c r="F596" s="35">
        <v>1940200592</v>
      </c>
      <c r="G596" s="27" t="s">
        <v>325</v>
      </c>
      <c r="H596" s="71">
        <v>122</v>
      </c>
    </row>
    <row r="597" spans="2:8" ht="32.25" thickBot="1">
      <c r="B597" s="37" t="s">
        <v>13</v>
      </c>
      <c r="C597" s="27" t="s">
        <v>127</v>
      </c>
      <c r="D597" s="6" t="s">
        <v>73</v>
      </c>
      <c r="E597" s="6" t="s">
        <v>115</v>
      </c>
      <c r="F597" s="35">
        <v>1940200592</v>
      </c>
      <c r="G597" s="6" t="s">
        <v>119</v>
      </c>
      <c r="H597" s="3">
        <v>260.3</v>
      </c>
    </row>
    <row r="598" spans="2:8" ht="16.5" thickBot="1">
      <c r="B598" s="37" t="s">
        <v>338</v>
      </c>
      <c r="C598" s="27" t="s">
        <v>127</v>
      </c>
      <c r="D598" s="6" t="s">
        <v>73</v>
      </c>
      <c r="E598" s="6" t="s">
        <v>115</v>
      </c>
      <c r="F598" s="35">
        <v>1940200592</v>
      </c>
      <c r="G598" s="6" t="s">
        <v>335</v>
      </c>
      <c r="H598" s="3">
        <v>340</v>
      </c>
    </row>
    <row r="599" spans="2:8" ht="16.5" thickBot="1">
      <c r="B599" s="77" t="s">
        <v>46</v>
      </c>
      <c r="C599" s="27" t="s">
        <v>127</v>
      </c>
      <c r="D599" s="6" t="s">
        <v>73</v>
      </c>
      <c r="E599" s="6" t="s">
        <v>115</v>
      </c>
      <c r="F599" s="35">
        <v>1940200592</v>
      </c>
      <c r="G599" s="6" t="s">
        <v>118</v>
      </c>
      <c r="H599" s="3">
        <v>26.2</v>
      </c>
    </row>
    <row r="600" spans="2:8" ht="126.75" thickBot="1">
      <c r="B600" s="79" t="s">
        <v>62</v>
      </c>
      <c r="C600" s="25" t="s">
        <v>127</v>
      </c>
      <c r="D600" s="7" t="s">
        <v>73</v>
      </c>
      <c r="E600" s="7" t="s">
        <v>115</v>
      </c>
      <c r="F600" s="4" t="s">
        <v>428</v>
      </c>
      <c r="G600" s="2"/>
      <c r="H600" s="1">
        <f>SUM(H601:H603)</f>
        <v>15107</v>
      </c>
    </row>
    <row r="601" spans="2:8" ht="48" thickBot="1">
      <c r="B601" s="5" t="s">
        <v>54</v>
      </c>
      <c r="C601" s="27" t="s">
        <v>127</v>
      </c>
      <c r="D601" s="6" t="s">
        <v>73</v>
      </c>
      <c r="E601" s="6" t="s">
        <v>115</v>
      </c>
      <c r="F601" s="3" t="s">
        <v>428</v>
      </c>
      <c r="G601" s="3">
        <v>111</v>
      </c>
      <c r="H601" s="3">
        <v>11436</v>
      </c>
    </row>
    <row r="602" spans="2:8" ht="63.75" thickBot="1">
      <c r="B602" s="37" t="s">
        <v>10</v>
      </c>
      <c r="C602" s="27" t="s">
        <v>127</v>
      </c>
      <c r="D602" s="6" t="s">
        <v>73</v>
      </c>
      <c r="E602" s="6" t="s">
        <v>115</v>
      </c>
      <c r="F602" s="3" t="s">
        <v>428</v>
      </c>
      <c r="G602" s="3">
        <v>119</v>
      </c>
      <c r="H602" s="3">
        <v>3454</v>
      </c>
    </row>
    <row r="603" spans="2:8" ht="32.25" thickBot="1">
      <c r="B603" s="37" t="s">
        <v>13</v>
      </c>
      <c r="C603" s="27" t="s">
        <v>127</v>
      </c>
      <c r="D603" s="6" t="s">
        <v>73</v>
      </c>
      <c r="E603" s="6" t="s">
        <v>115</v>
      </c>
      <c r="F603" s="3" t="s">
        <v>428</v>
      </c>
      <c r="G603" s="3">
        <v>244</v>
      </c>
      <c r="H603" s="3">
        <v>217</v>
      </c>
    </row>
    <row r="604" spans="2:8" ht="79.5" thickBot="1">
      <c r="B604" s="185" t="s">
        <v>339</v>
      </c>
      <c r="C604" s="186" t="s">
        <v>127</v>
      </c>
      <c r="D604" s="90" t="s">
        <v>73</v>
      </c>
      <c r="E604" s="90" t="s">
        <v>115</v>
      </c>
      <c r="F604" s="145" t="s">
        <v>430</v>
      </c>
      <c r="G604" s="95"/>
      <c r="H604" s="95">
        <f>SUM(H605:H606)</f>
        <v>1718.6399999999999</v>
      </c>
    </row>
    <row r="605" spans="2:8" ht="48" thickBot="1">
      <c r="B605" s="37" t="s">
        <v>219</v>
      </c>
      <c r="C605" s="27" t="s">
        <v>127</v>
      </c>
      <c r="D605" s="6" t="s">
        <v>73</v>
      </c>
      <c r="E605" s="6" t="s">
        <v>115</v>
      </c>
      <c r="F605" s="116" t="s">
        <v>430</v>
      </c>
      <c r="G605" s="3">
        <v>111</v>
      </c>
      <c r="H605" s="3">
        <v>1320</v>
      </c>
    </row>
    <row r="606" spans="2:8" ht="63.75" thickBot="1">
      <c r="B606" s="37" t="s">
        <v>10</v>
      </c>
      <c r="C606" s="27" t="s">
        <v>127</v>
      </c>
      <c r="D606" s="6" t="s">
        <v>73</v>
      </c>
      <c r="E606" s="6" t="s">
        <v>115</v>
      </c>
      <c r="F606" s="116" t="s">
        <v>430</v>
      </c>
      <c r="G606" s="3">
        <v>119</v>
      </c>
      <c r="H606" s="3">
        <v>398.64</v>
      </c>
    </row>
    <row r="607" spans="2:8" ht="79.5" thickBot="1">
      <c r="B607" s="93" t="s">
        <v>340</v>
      </c>
      <c r="C607" s="186" t="s">
        <v>127</v>
      </c>
      <c r="D607" s="186" t="s">
        <v>73</v>
      </c>
      <c r="E607" s="186" t="s">
        <v>115</v>
      </c>
      <c r="F607" s="113" t="s">
        <v>431</v>
      </c>
      <c r="G607" s="187"/>
      <c r="H607" s="187">
        <v>362.55909000000003</v>
      </c>
    </row>
    <row r="608" spans="2:8" ht="32.25" thickBot="1">
      <c r="B608" s="37" t="s">
        <v>13</v>
      </c>
      <c r="C608" s="27" t="s">
        <v>127</v>
      </c>
      <c r="D608" s="6" t="s">
        <v>73</v>
      </c>
      <c r="E608" s="6" t="s">
        <v>115</v>
      </c>
      <c r="F608" s="116" t="s">
        <v>431</v>
      </c>
      <c r="G608" s="3">
        <v>244</v>
      </c>
      <c r="H608" s="188">
        <v>362.55909000000003</v>
      </c>
    </row>
    <row r="609" spans="2:8" ht="32.25" thickBot="1">
      <c r="B609" s="210" t="s">
        <v>357</v>
      </c>
      <c r="C609" s="186" t="s">
        <v>127</v>
      </c>
      <c r="D609" s="90" t="s">
        <v>73</v>
      </c>
      <c r="E609" s="90" t="s">
        <v>109</v>
      </c>
      <c r="F609" s="145"/>
      <c r="G609" s="95"/>
      <c r="H609" s="187">
        <f>SUM(H610:H611)</f>
        <v>462.2</v>
      </c>
    </row>
    <row r="610" spans="2:8" ht="48" thickBot="1">
      <c r="B610" s="48" t="s">
        <v>28</v>
      </c>
      <c r="C610" s="27" t="s">
        <v>127</v>
      </c>
      <c r="D610" s="6" t="s">
        <v>73</v>
      </c>
      <c r="E610" s="6" t="s">
        <v>109</v>
      </c>
      <c r="F610" s="35">
        <v>1940300593</v>
      </c>
      <c r="G610" s="6" t="s">
        <v>78</v>
      </c>
      <c r="H610" s="188">
        <v>355</v>
      </c>
    </row>
    <row r="611" spans="2:8" ht="63.75" thickBot="1">
      <c r="B611" s="37" t="s">
        <v>10</v>
      </c>
      <c r="C611" s="27" t="s">
        <v>127</v>
      </c>
      <c r="D611" s="6" t="s">
        <v>73</v>
      </c>
      <c r="E611" s="6" t="s">
        <v>109</v>
      </c>
      <c r="F611" s="35">
        <v>1940300593</v>
      </c>
      <c r="G611" s="6" t="s">
        <v>325</v>
      </c>
      <c r="H611" s="188">
        <v>107.2</v>
      </c>
    </row>
    <row r="612" spans="2:8" ht="16.5" thickBot="1">
      <c r="B612" s="70" t="s">
        <v>128</v>
      </c>
      <c r="C612" s="69" t="s">
        <v>129</v>
      </c>
      <c r="D612" s="69" t="s">
        <v>73</v>
      </c>
      <c r="E612" s="69"/>
      <c r="F612" s="69"/>
      <c r="G612" s="69"/>
      <c r="H612" s="220">
        <f>SUM(H626+H619+H613+H623+H628)</f>
        <v>13941.26318</v>
      </c>
    </row>
    <row r="613" spans="2:8" ht="16.5" thickBot="1">
      <c r="B613" s="30"/>
      <c r="C613" s="25" t="s">
        <v>129</v>
      </c>
      <c r="D613" s="14" t="s">
        <v>73</v>
      </c>
      <c r="E613" s="14" t="s">
        <v>115</v>
      </c>
      <c r="F613" s="54">
        <v>1940200592</v>
      </c>
      <c r="G613" s="26"/>
      <c r="H613" s="46">
        <f>SUM(H614:H618)</f>
        <v>919.4</v>
      </c>
    </row>
    <row r="614" spans="2:8" ht="48" thickBot="1">
      <c r="B614" s="5" t="s">
        <v>54</v>
      </c>
      <c r="C614" s="27" t="s">
        <v>129</v>
      </c>
      <c r="D614" s="6" t="s">
        <v>73</v>
      </c>
      <c r="E614" s="6" t="s">
        <v>115</v>
      </c>
      <c r="F614" s="35">
        <v>1940200592</v>
      </c>
      <c r="G614" s="27" t="s">
        <v>78</v>
      </c>
      <c r="H614" s="71">
        <v>404</v>
      </c>
    </row>
    <row r="615" spans="2:8" ht="63.75" thickBot="1">
      <c r="B615" s="37" t="s">
        <v>10</v>
      </c>
      <c r="C615" s="27" t="s">
        <v>129</v>
      </c>
      <c r="D615" s="6" t="s">
        <v>73</v>
      </c>
      <c r="E615" s="6" t="s">
        <v>115</v>
      </c>
      <c r="F615" s="35">
        <v>1940200592</v>
      </c>
      <c r="G615" s="6" t="s">
        <v>325</v>
      </c>
      <c r="H615" s="71">
        <v>122</v>
      </c>
    </row>
    <row r="616" spans="2:8" ht="32.25" thickBot="1">
      <c r="B616" s="37" t="s">
        <v>13</v>
      </c>
      <c r="C616" s="27" t="s">
        <v>129</v>
      </c>
      <c r="D616" s="6" t="s">
        <v>73</v>
      </c>
      <c r="E616" s="6" t="s">
        <v>115</v>
      </c>
      <c r="F616" s="35">
        <v>1940200592</v>
      </c>
      <c r="G616" s="6" t="s">
        <v>119</v>
      </c>
      <c r="H616" s="3">
        <v>124.4</v>
      </c>
    </row>
    <row r="617" spans="2:8" ht="16.5" thickBot="1">
      <c r="B617" s="37" t="s">
        <v>338</v>
      </c>
      <c r="C617" s="27" t="s">
        <v>129</v>
      </c>
      <c r="D617" s="6" t="s">
        <v>73</v>
      </c>
      <c r="E617" s="6" t="s">
        <v>115</v>
      </c>
      <c r="F617" s="35">
        <v>1940200592</v>
      </c>
      <c r="G617" s="6" t="s">
        <v>335</v>
      </c>
      <c r="H617" s="3">
        <v>255</v>
      </c>
    </row>
    <row r="618" spans="2:8" ht="16.5" thickBot="1">
      <c r="B618" s="77" t="s">
        <v>46</v>
      </c>
      <c r="C618" s="27" t="s">
        <v>129</v>
      </c>
      <c r="D618" s="6" t="s">
        <v>73</v>
      </c>
      <c r="E618" s="6" t="s">
        <v>115</v>
      </c>
      <c r="F618" s="35">
        <v>1940200592</v>
      </c>
      <c r="G618" s="6" t="s">
        <v>118</v>
      </c>
      <c r="H618" s="3">
        <v>14</v>
      </c>
    </row>
    <row r="619" spans="2:8" ht="126.75" thickBot="1">
      <c r="B619" s="79" t="s">
        <v>62</v>
      </c>
      <c r="C619" s="25" t="s">
        <v>129</v>
      </c>
      <c r="D619" s="7" t="s">
        <v>73</v>
      </c>
      <c r="E619" s="7" t="s">
        <v>115</v>
      </c>
      <c r="F619" s="4" t="s">
        <v>428</v>
      </c>
      <c r="G619" s="2"/>
      <c r="H619" s="1">
        <f>SUM(H620:H622)</f>
        <v>11029</v>
      </c>
    </row>
    <row r="620" spans="2:8" ht="48" thickBot="1">
      <c r="B620" s="5" t="s">
        <v>54</v>
      </c>
      <c r="C620" s="27" t="s">
        <v>129</v>
      </c>
      <c r="D620" s="6" t="s">
        <v>73</v>
      </c>
      <c r="E620" s="6" t="s">
        <v>115</v>
      </c>
      <c r="F620" s="3" t="s">
        <v>428</v>
      </c>
      <c r="G620" s="3">
        <v>111</v>
      </c>
      <c r="H620" s="3">
        <v>8334</v>
      </c>
    </row>
    <row r="621" spans="2:8" ht="63.75" thickBot="1">
      <c r="B621" s="37" t="s">
        <v>10</v>
      </c>
      <c r="C621" s="27" t="s">
        <v>129</v>
      </c>
      <c r="D621" s="6" t="s">
        <v>73</v>
      </c>
      <c r="E621" s="6" t="s">
        <v>115</v>
      </c>
      <c r="F621" s="3" t="s">
        <v>428</v>
      </c>
      <c r="G621" s="3">
        <v>119</v>
      </c>
      <c r="H621" s="3">
        <v>2517</v>
      </c>
    </row>
    <row r="622" spans="2:8" ht="32.25" thickBot="1">
      <c r="B622" s="37" t="s">
        <v>13</v>
      </c>
      <c r="C622" s="27" t="s">
        <v>129</v>
      </c>
      <c r="D622" s="6" t="s">
        <v>73</v>
      </c>
      <c r="E622" s="6" t="s">
        <v>115</v>
      </c>
      <c r="F622" s="3" t="s">
        <v>428</v>
      </c>
      <c r="G622" s="3">
        <v>244</v>
      </c>
      <c r="H622" s="3">
        <v>178</v>
      </c>
    </row>
    <row r="623" spans="2:8" ht="79.5" thickBot="1">
      <c r="B623" s="185" t="s">
        <v>339</v>
      </c>
      <c r="C623" s="186" t="s">
        <v>129</v>
      </c>
      <c r="D623" s="90" t="s">
        <v>73</v>
      </c>
      <c r="E623" s="90" t="s">
        <v>115</v>
      </c>
      <c r="F623" s="145" t="s">
        <v>430</v>
      </c>
      <c r="G623" s="95"/>
      <c r="H623" s="95">
        <f>SUM(H624:H625)</f>
        <v>1406.16</v>
      </c>
    </row>
    <row r="624" spans="2:8" ht="48" thickBot="1">
      <c r="B624" s="37" t="s">
        <v>219</v>
      </c>
      <c r="C624" s="27" t="s">
        <v>129</v>
      </c>
      <c r="D624" s="6" t="s">
        <v>73</v>
      </c>
      <c r="E624" s="6" t="s">
        <v>115</v>
      </c>
      <c r="F624" s="116" t="s">
        <v>430</v>
      </c>
      <c r="G624" s="3">
        <v>111</v>
      </c>
      <c r="H624" s="3">
        <v>1080</v>
      </c>
    </row>
    <row r="625" spans="2:8" ht="63.75" thickBot="1">
      <c r="B625" s="37" t="s">
        <v>10</v>
      </c>
      <c r="C625" s="27" t="s">
        <v>129</v>
      </c>
      <c r="D625" s="6" t="s">
        <v>73</v>
      </c>
      <c r="E625" s="6" t="s">
        <v>115</v>
      </c>
      <c r="F625" s="116" t="s">
        <v>430</v>
      </c>
      <c r="G625" s="3">
        <v>119</v>
      </c>
      <c r="H625" s="3">
        <v>326.16000000000003</v>
      </c>
    </row>
    <row r="626" spans="2:8" ht="79.5" thickBot="1">
      <c r="B626" s="93" t="s">
        <v>340</v>
      </c>
      <c r="C626" s="186" t="s">
        <v>129</v>
      </c>
      <c r="D626" s="186" t="s">
        <v>73</v>
      </c>
      <c r="E626" s="186" t="s">
        <v>115</v>
      </c>
      <c r="F626" s="113" t="s">
        <v>431</v>
      </c>
      <c r="G626" s="187"/>
      <c r="H626" s="187">
        <v>326.30318</v>
      </c>
    </row>
    <row r="627" spans="2:8" ht="32.25" thickBot="1">
      <c r="B627" s="37" t="s">
        <v>13</v>
      </c>
      <c r="C627" s="27" t="s">
        <v>129</v>
      </c>
      <c r="D627" s="6" t="s">
        <v>73</v>
      </c>
      <c r="E627" s="6" t="s">
        <v>115</v>
      </c>
      <c r="F627" s="116" t="s">
        <v>431</v>
      </c>
      <c r="G627" s="3">
        <v>244</v>
      </c>
      <c r="H627" s="188">
        <v>326.30318</v>
      </c>
    </row>
    <row r="628" spans="2:8" ht="32.25" thickBot="1">
      <c r="B628" s="210" t="s">
        <v>357</v>
      </c>
      <c r="C628" s="186" t="s">
        <v>129</v>
      </c>
      <c r="D628" s="90" t="s">
        <v>73</v>
      </c>
      <c r="E628" s="90" t="s">
        <v>109</v>
      </c>
      <c r="F628" s="145"/>
      <c r="G628" s="95"/>
      <c r="H628" s="187">
        <f>SUM(H629:H630)</f>
        <v>260.39999999999998</v>
      </c>
    </row>
    <row r="629" spans="2:8" ht="48" thickBot="1">
      <c r="B629" s="48" t="s">
        <v>28</v>
      </c>
      <c r="C629" s="27" t="s">
        <v>129</v>
      </c>
      <c r="D629" s="6" t="s">
        <v>73</v>
      </c>
      <c r="E629" s="6" t="s">
        <v>109</v>
      </c>
      <c r="F629" s="35">
        <v>1940300593</v>
      </c>
      <c r="G629" s="6" t="s">
        <v>78</v>
      </c>
      <c r="H629" s="188">
        <v>200</v>
      </c>
    </row>
    <row r="630" spans="2:8" ht="63.75" thickBot="1">
      <c r="B630" s="37" t="s">
        <v>10</v>
      </c>
      <c r="C630" s="27" t="s">
        <v>129</v>
      </c>
      <c r="D630" s="6" t="s">
        <v>73</v>
      </c>
      <c r="E630" s="6" t="s">
        <v>109</v>
      </c>
      <c r="F630" s="35">
        <v>1940300593</v>
      </c>
      <c r="G630" s="6" t="s">
        <v>325</v>
      </c>
      <c r="H630" s="188">
        <v>60.4</v>
      </c>
    </row>
    <row r="631" spans="2:8" ht="16.5" thickBot="1">
      <c r="B631" s="70" t="s">
        <v>130</v>
      </c>
      <c r="C631" s="69" t="s">
        <v>131</v>
      </c>
      <c r="D631" s="69" t="s">
        <v>73</v>
      </c>
      <c r="E631" s="69"/>
      <c r="F631" s="69"/>
      <c r="G631" s="69"/>
      <c r="H631" s="220">
        <f>SUM(H642+H638+H632+H645+H647+H649)</f>
        <v>15010.595449999999</v>
      </c>
    </row>
    <row r="632" spans="2:8" ht="16.5" thickBot="1">
      <c r="B632" s="30"/>
      <c r="C632" s="25" t="s">
        <v>131</v>
      </c>
      <c r="D632" s="14" t="s">
        <v>73</v>
      </c>
      <c r="E632" s="14" t="s">
        <v>115</v>
      </c>
      <c r="F632" s="54">
        <v>1940200592</v>
      </c>
      <c r="G632" s="26"/>
      <c r="H632" s="46">
        <f>SUM(H633:H637)</f>
        <v>1061.5</v>
      </c>
    </row>
    <row r="633" spans="2:8" ht="48" thickBot="1">
      <c r="B633" s="5" t="s">
        <v>54</v>
      </c>
      <c r="C633" s="27" t="s">
        <v>131</v>
      </c>
      <c r="D633" s="6" t="s">
        <v>73</v>
      </c>
      <c r="E633" s="6" t="s">
        <v>115</v>
      </c>
      <c r="F633" s="35">
        <v>1940200592</v>
      </c>
      <c r="G633" s="27" t="s">
        <v>78</v>
      </c>
      <c r="H633" s="71">
        <v>404</v>
      </c>
    </row>
    <row r="634" spans="2:8" ht="63.75" thickBot="1">
      <c r="B634" s="37" t="s">
        <v>10</v>
      </c>
      <c r="C634" s="27" t="s">
        <v>131</v>
      </c>
      <c r="D634" s="6" t="s">
        <v>73</v>
      </c>
      <c r="E634" s="6" t="s">
        <v>115</v>
      </c>
      <c r="F634" s="35">
        <v>1940200592</v>
      </c>
      <c r="G634" s="27" t="s">
        <v>325</v>
      </c>
      <c r="H634" s="71">
        <v>122</v>
      </c>
    </row>
    <row r="635" spans="2:8" ht="32.25" thickBot="1">
      <c r="B635" s="37" t="s">
        <v>13</v>
      </c>
      <c r="C635" s="27" t="s">
        <v>131</v>
      </c>
      <c r="D635" s="6" t="s">
        <v>73</v>
      </c>
      <c r="E635" s="6" t="s">
        <v>115</v>
      </c>
      <c r="F635" s="35">
        <v>1940200592</v>
      </c>
      <c r="G635" s="6" t="s">
        <v>119</v>
      </c>
      <c r="H635" s="3">
        <v>246.7</v>
      </c>
    </row>
    <row r="636" spans="2:8" ht="16.5" thickBot="1">
      <c r="B636" s="37" t="s">
        <v>338</v>
      </c>
      <c r="C636" s="27" t="s">
        <v>131</v>
      </c>
      <c r="D636" s="6" t="s">
        <v>73</v>
      </c>
      <c r="E636" s="6" t="s">
        <v>115</v>
      </c>
      <c r="F636" s="35">
        <v>1940200592</v>
      </c>
      <c r="G636" s="6" t="s">
        <v>335</v>
      </c>
      <c r="H636" s="3">
        <v>268</v>
      </c>
    </row>
    <row r="637" spans="2:8" ht="16.5" thickBot="1">
      <c r="B637" s="77" t="s">
        <v>46</v>
      </c>
      <c r="C637" s="27" t="s">
        <v>131</v>
      </c>
      <c r="D637" s="6" t="s">
        <v>73</v>
      </c>
      <c r="E637" s="6" t="s">
        <v>115</v>
      </c>
      <c r="F637" s="35">
        <v>1940200592</v>
      </c>
      <c r="G637" s="6" t="s">
        <v>118</v>
      </c>
      <c r="H637" s="3">
        <v>20.8</v>
      </c>
    </row>
    <row r="638" spans="2:8" ht="126.75" thickBot="1">
      <c r="B638" s="79" t="s">
        <v>62</v>
      </c>
      <c r="C638" s="25" t="s">
        <v>131</v>
      </c>
      <c r="D638" s="7" t="s">
        <v>73</v>
      </c>
      <c r="E638" s="7" t="s">
        <v>115</v>
      </c>
      <c r="F638" s="4" t="s">
        <v>428</v>
      </c>
      <c r="G638" s="2"/>
      <c r="H638" s="1">
        <f>SUM(H639:H641)</f>
        <v>12065</v>
      </c>
    </row>
    <row r="639" spans="2:8" ht="48" thickBot="1">
      <c r="B639" s="5" t="s">
        <v>54</v>
      </c>
      <c r="C639" s="27" t="s">
        <v>131</v>
      </c>
      <c r="D639" s="6" t="s">
        <v>73</v>
      </c>
      <c r="E639" s="6" t="s">
        <v>115</v>
      </c>
      <c r="F639" s="3" t="s">
        <v>428</v>
      </c>
      <c r="G639" s="3">
        <v>111</v>
      </c>
      <c r="H639" s="3">
        <v>9132</v>
      </c>
    </row>
    <row r="640" spans="2:8" ht="63.75" thickBot="1">
      <c r="B640" s="37" t="s">
        <v>10</v>
      </c>
      <c r="C640" s="27" t="s">
        <v>131</v>
      </c>
      <c r="D640" s="6" t="s">
        <v>73</v>
      </c>
      <c r="E640" s="6" t="s">
        <v>115</v>
      </c>
      <c r="F640" s="3" t="s">
        <v>428</v>
      </c>
      <c r="G640" s="3">
        <v>119</v>
      </c>
      <c r="H640" s="3">
        <v>2758</v>
      </c>
    </row>
    <row r="641" spans="2:8" ht="32.25" thickBot="1">
      <c r="B641" s="37" t="s">
        <v>13</v>
      </c>
      <c r="C641" s="27" t="s">
        <v>131</v>
      </c>
      <c r="D641" s="6" t="s">
        <v>73</v>
      </c>
      <c r="E641" s="6" t="s">
        <v>115</v>
      </c>
      <c r="F641" s="3" t="s">
        <v>428</v>
      </c>
      <c r="G641" s="3">
        <v>244</v>
      </c>
      <c r="H641" s="3">
        <v>175</v>
      </c>
    </row>
    <row r="642" spans="2:8" ht="79.5" thickBot="1">
      <c r="B642" s="185" t="s">
        <v>339</v>
      </c>
      <c r="C642" s="186" t="s">
        <v>131</v>
      </c>
      <c r="D642" s="90" t="s">
        <v>73</v>
      </c>
      <c r="E642" s="90" t="s">
        <v>115</v>
      </c>
      <c r="F642" s="145" t="s">
        <v>430</v>
      </c>
      <c r="G642" s="95"/>
      <c r="H642" s="95">
        <f>SUM(H643:H644)</f>
        <v>1406.16</v>
      </c>
    </row>
    <row r="643" spans="2:8" ht="48" thickBot="1">
      <c r="B643" s="37" t="s">
        <v>219</v>
      </c>
      <c r="C643" s="27" t="s">
        <v>131</v>
      </c>
      <c r="D643" s="6" t="s">
        <v>73</v>
      </c>
      <c r="E643" s="6" t="s">
        <v>115</v>
      </c>
      <c r="F643" s="116" t="s">
        <v>430</v>
      </c>
      <c r="G643" s="3">
        <v>111</v>
      </c>
      <c r="H643" s="3">
        <v>1080</v>
      </c>
    </row>
    <row r="644" spans="2:8" ht="63.75" thickBot="1">
      <c r="B644" s="37" t="s">
        <v>10</v>
      </c>
      <c r="C644" s="27" t="s">
        <v>131</v>
      </c>
      <c r="D644" s="6" t="s">
        <v>73</v>
      </c>
      <c r="E644" s="6" t="s">
        <v>115</v>
      </c>
      <c r="F644" s="116" t="s">
        <v>430</v>
      </c>
      <c r="G644" s="3">
        <v>119</v>
      </c>
      <c r="H644" s="3">
        <v>326.16000000000003</v>
      </c>
    </row>
    <row r="645" spans="2:8" ht="79.5" thickBot="1">
      <c r="B645" s="93" t="s">
        <v>340</v>
      </c>
      <c r="C645" s="186" t="s">
        <v>131</v>
      </c>
      <c r="D645" s="186" t="s">
        <v>73</v>
      </c>
      <c r="E645" s="186" t="s">
        <v>115</v>
      </c>
      <c r="F645" s="113" t="s">
        <v>431</v>
      </c>
      <c r="G645" s="187"/>
      <c r="H645" s="187">
        <v>217.53545</v>
      </c>
    </row>
    <row r="646" spans="2:8" ht="38.25" customHeight="1" thickBot="1">
      <c r="B646" s="37" t="s">
        <v>13</v>
      </c>
      <c r="C646" s="27" t="s">
        <v>131</v>
      </c>
      <c r="D646" s="6" t="s">
        <v>73</v>
      </c>
      <c r="E646" s="6" t="s">
        <v>115</v>
      </c>
      <c r="F646" s="116" t="s">
        <v>431</v>
      </c>
      <c r="G646" s="3">
        <v>244</v>
      </c>
      <c r="H646" s="188">
        <v>217.53545</v>
      </c>
    </row>
    <row r="647" spans="2:8" ht="32.25" hidden="1" thickBot="1">
      <c r="B647" s="197" t="s">
        <v>352</v>
      </c>
      <c r="C647" s="127" t="s">
        <v>131</v>
      </c>
      <c r="D647" s="104" t="s">
        <v>73</v>
      </c>
      <c r="E647" s="104" t="s">
        <v>115</v>
      </c>
      <c r="F647" s="113" t="s">
        <v>353</v>
      </c>
      <c r="G647" s="103"/>
      <c r="H647" s="199"/>
    </row>
    <row r="648" spans="2:8" ht="32.25" hidden="1" thickBot="1">
      <c r="B648" s="37" t="s">
        <v>13</v>
      </c>
      <c r="C648" s="27" t="s">
        <v>131</v>
      </c>
      <c r="D648" s="6" t="s">
        <v>73</v>
      </c>
      <c r="E648" s="6" t="s">
        <v>115</v>
      </c>
      <c r="F648" s="116" t="s">
        <v>353</v>
      </c>
      <c r="G648" s="3">
        <v>243</v>
      </c>
      <c r="H648" s="188"/>
    </row>
    <row r="649" spans="2:8" ht="32.25" thickBot="1">
      <c r="B649" s="210" t="s">
        <v>357</v>
      </c>
      <c r="C649" s="186" t="s">
        <v>131</v>
      </c>
      <c r="D649" s="90" t="s">
        <v>73</v>
      </c>
      <c r="E649" s="90" t="s">
        <v>109</v>
      </c>
      <c r="F649" s="145"/>
      <c r="G649" s="95"/>
      <c r="H649" s="187">
        <f>SUM(H650:H651)</f>
        <v>260.39999999999998</v>
      </c>
    </row>
    <row r="650" spans="2:8" ht="48" thickBot="1">
      <c r="B650" s="48" t="s">
        <v>28</v>
      </c>
      <c r="C650" s="27" t="s">
        <v>131</v>
      </c>
      <c r="D650" s="6" t="s">
        <v>73</v>
      </c>
      <c r="E650" s="6" t="s">
        <v>109</v>
      </c>
      <c r="F650" s="35">
        <v>1940300593</v>
      </c>
      <c r="G650" s="6" t="s">
        <v>78</v>
      </c>
      <c r="H650" s="188">
        <v>200</v>
      </c>
    </row>
    <row r="651" spans="2:8" ht="63.75" thickBot="1">
      <c r="B651" s="37" t="s">
        <v>10</v>
      </c>
      <c r="C651" s="27" t="s">
        <v>131</v>
      </c>
      <c r="D651" s="6" t="s">
        <v>73</v>
      </c>
      <c r="E651" s="6" t="s">
        <v>109</v>
      </c>
      <c r="F651" s="35">
        <v>1940300593</v>
      </c>
      <c r="G651" s="6" t="s">
        <v>325</v>
      </c>
      <c r="H651" s="188">
        <v>60.4</v>
      </c>
    </row>
    <row r="652" spans="2:8" ht="33.75" customHeight="1" thickBot="1">
      <c r="B652" s="70" t="s">
        <v>132</v>
      </c>
      <c r="C652" s="69" t="s">
        <v>133</v>
      </c>
      <c r="D652" s="69" t="s">
        <v>73</v>
      </c>
      <c r="E652" s="69"/>
      <c r="F652" s="69"/>
      <c r="G652" s="69"/>
      <c r="H652" s="220">
        <f>SUM(H653+H659+H660+H664+H667+H669)</f>
        <v>15509.05696</v>
      </c>
    </row>
    <row r="653" spans="2:8" ht="16.5" thickBot="1">
      <c r="B653" s="30"/>
      <c r="C653" s="25" t="s">
        <v>133</v>
      </c>
      <c r="D653" s="14" t="s">
        <v>73</v>
      </c>
      <c r="E653" s="14" t="s">
        <v>115</v>
      </c>
      <c r="F653" s="54">
        <v>1940200592</v>
      </c>
      <c r="G653" s="26"/>
      <c r="H653" s="126">
        <f>SUM(H654:H658)</f>
        <v>894.4</v>
      </c>
    </row>
    <row r="654" spans="2:8" ht="48" thickBot="1">
      <c r="B654" s="5" t="s">
        <v>54</v>
      </c>
      <c r="C654" s="27" t="s">
        <v>133</v>
      </c>
      <c r="D654" s="6" t="s">
        <v>73</v>
      </c>
      <c r="E654" s="6" t="s">
        <v>115</v>
      </c>
      <c r="F654" s="35">
        <v>1940200592</v>
      </c>
      <c r="G654" s="27" t="s">
        <v>78</v>
      </c>
      <c r="H654" s="71">
        <v>404</v>
      </c>
    </row>
    <row r="655" spans="2:8" ht="63.75" thickBot="1">
      <c r="B655" s="37" t="s">
        <v>10</v>
      </c>
      <c r="C655" s="27" t="s">
        <v>133</v>
      </c>
      <c r="D655" s="6" t="s">
        <v>73</v>
      </c>
      <c r="E655" s="6" t="s">
        <v>115</v>
      </c>
      <c r="F655" s="35">
        <v>1940200592</v>
      </c>
      <c r="G655" s="27" t="s">
        <v>325</v>
      </c>
      <c r="H655" s="71">
        <v>122</v>
      </c>
    </row>
    <row r="656" spans="2:8" ht="32.25" thickBot="1">
      <c r="B656" s="37" t="s">
        <v>13</v>
      </c>
      <c r="C656" s="27" t="s">
        <v>133</v>
      </c>
      <c r="D656" s="6" t="s">
        <v>73</v>
      </c>
      <c r="E656" s="6" t="s">
        <v>115</v>
      </c>
      <c r="F656" s="35">
        <v>1940200592</v>
      </c>
      <c r="G656" s="6" t="s">
        <v>119</v>
      </c>
      <c r="H656" s="3">
        <v>127.4</v>
      </c>
    </row>
    <row r="657" spans="2:8" ht="16.5" thickBot="1">
      <c r="B657" s="37" t="s">
        <v>338</v>
      </c>
      <c r="C657" s="27" t="s">
        <v>133</v>
      </c>
      <c r="D657" s="6" t="s">
        <v>73</v>
      </c>
      <c r="E657" s="6" t="s">
        <v>115</v>
      </c>
      <c r="F657" s="35">
        <v>1940200592</v>
      </c>
      <c r="G657" s="6" t="s">
        <v>335</v>
      </c>
      <c r="H657" s="3">
        <v>210</v>
      </c>
    </row>
    <row r="658" spans="2:8" ht="16.5" thickBot="1">
      <c r="B658" s="77" t="s">
        <v>46</v>
      </c>
      <c r="C658" s="27" t="s">
        <v>133</v>
      </c>
      <c r="D658" s="6" t="s">
        <v>73</v>
      </c>
      <c r="E658" s="6" t="s">
        <v>115</v>
      </c>
      <c r="F658" s="35">
        <v>1940200592</v>
      </c>
      <c r="G658" s="6" t="s">
        <v>118</v>
      </c>
      <c r="H658" s="3">
        <v>31</v>
      </c>
    </row>
    <row r="659" spans="2:8" ht="48" thickBot="1">
      <c r="B659" s="89" t="s">
        <v>332</v>
      </c>
      <c r="C659" s="127" t="s">
        <v>133</v>
      </c>
      <c r="D659" s="104" t="s">
        <v>73</v>
      </c>
      <c r="E659" s="104" t="s">
        <v>115</v>
      </c>
      <c r="F659" s="181" t="s">
        <v>427</v>
      </c>
      <c r="G659" s="104" t="s">
        <v>333</v>
      </c>
      <c r="H659" s="103">
        <v>25.790900000000001</v>
      </c>
    </row>
    <row r="660" spans="2:8" ht="126.75" thickBot="1">
      <c r="B660" s="79" t="s">
        <v>62</v>
      </c>
      <c r="C660" s="25" t="s">
        <v>133</v>
      </c>
      <c r="D660" s="7" t="s">
        <v>73</v>
      </c>
      <c r="E660" s="7" t="s">
        <v>115</v>
      </c>
      <c r="F660" s="4" t="s">
        <v>428</v>
      </c>
      <c r="G660" s="2"/>
      <c r="H660" s="1">
        <f>SUM(H661:H663)</f>
        <v>12648</v>
      </c>
    </row>
    <row r="661" spans="2:8" ht="48" thickBot="1">
      <c r="B661" s="5" t="s">
        <v>54</v>
      </c>
      <c r="C661" s="27" t="s">
        <v>133</v>
      </c>
      <c r="D661" s="6" t="s">
        <v>73</v>
      </c>
      <c r="E661" s="6" t="s">
        <v>115</v>
      </c>
      <c r="F661" s="3" t="s">
        <v>428</v>
      </c>
      <c r="G661" s="3">
        <v>111</v>
      </c>
      <c r="H661" s="3">
        <v>9580</v>
      </c>
    </row>
    <row r="662" spans="2:8" ht="63.75" thickBot="1">
      <c r="B662" s="37" t="s">
        <v>10</v>
      </c>
      <c r="C662" s="27" t="s">
        <v>133</v>
      </c>
      <c r="D662" s="6" t="s">
        <v>73</v>
      </c>
      <c r="E662" s="6" t="s">
        <v>115</v>
      </c>
      <c r="F662" s="3" t="s">
        <v>428</v>
      </c>
      <c r="G662" s="3">
        <v>119</v>
      </c>
      <c r="H662" s="3">
        <v>2893</v>
      </c>
    </row>
    <row r="663" spans="2:8" ht="32.25" thickBot="1">
      <c r="B663" s="37" t="s">
        <v>13</v>
      </c>
      <c r="C663" s="27" t="s">
        <v>133</v>
      </c>
      <c r="D663" s="6" t="s">
        <v>73</v>
      </c>
      <c r="E663" s="6" t="s">
        <v>115</v>
      </c>
      <c r="F663" s="3" t="s">
        <v>428</v>
      </c>
      <c r="G663" s="3">
        <v>244</v>
      </c>
      <c r="H663" s="3">
        <v>175</v>
      </c>
    </row>
    <row r="664" spans="2:8" ht="79.5" thickBot="1">
      <c r="B664" s="185" t="s">
        <v>339</v>
      </c>
      <c r="C664" s="186" t="s">
        <v>133</v>
      </c>
      <c r="D664" s="90" t="s">
        <v>73</v>
      </c>
      <c r="E664" s="90" t="s">
        <v>115</v>
      </c>
      <c r="F664" s="145" t="s">
        <v>430</v>
      </c>
      <c r="G664" s="95"/>
      <c r="H664" s="95">
        <f>SUM(H665:H666)</f>
        <v>1406.16</v>
      </c>
    </row>
    <row r="665" spans="2:8" ht="48" thickBot="1">
      <c r="B665" s="37" t="s">
        <v>219</v>
      </c>
      <c r="C665" s="27" t="s">
        <v>133</v>
      </c>
      <c r="D665" s="6" t="s">
        <v>73</v>
      </c>
      <c r="E665" s="6" t="s">
        <v>115</v>
      </c>
      <c r="F665" s="116" t="s">
        <v>430</v>
      </c>
      <c r="G665" s="3">
        <v>111</v>
      </c>
      <c r="H665" s="3">
        <v>1080</v>
      </c>
    </row>
    <row r="666" spans="2:8" ht="63.75" thickBot="1">
      <c r="B666" s="37" t="s">
        <v>10</v>
      </c>
      <c r="C666" s="27" t="s">
        <v>133</v>
      </c>
      <c r="D666" s="6" t="s">
        <v>73</v>
      </c>
      <c r="E666" s="6" t="s">
        <v>115</v>
      </c>
      <c r="F666" s="116" t="s">
        <v>430</v>
      </c>
      <c r="G666" s="3">
        <v>119</v>
      </c>
      <c r="H666" s="3">
        <v>326.16000000000003</v>
      </c>
    </row>
    <row r="667" spans="2:8" ht="79.5" thickBot="1">
      <c r="B667" s="93" t="s">
        <v>340</v>
      </c>
      <c r="C667" s="186" t="s">
        <v>133</v>
      </c>
      <c r="D667" s="186" t="s">
        <v>73</v>
      </c>
      <c r="E667" s="186" t="s">
        <v>115</v>
      </c>
      <c r="F667" s="113" t="s">
        <v>431</v>
      </c>
      <c r="G667" s="187"/>
      <c r="H667" s="187">
        <v>241.70606000000001</v>
      </c>
    </row>
    <row r="668" spans="2:8" ht="32.25" thickBot="1">
      <c r="B668" s="37" t="s">
        <v>13</v>
      </c>
      <c r="C668" s="27" t="s">
        <v>133</v>
      </c>
      <c r="D668" s="6" t="s">
        <v>73</v>
      </c>
      <c r="E668" s="6" t="s">
        <v>115</v>
      </c>
      <c r="F668" s="116" t="s">
        <v>431</v>
      </c>
      <c r="G668" s="3">
        <v>244</v>
      </c>
      <c r="H668" s="188">
        <v>241.70606000000001</v>
      </c>
    </row>
    <row r="669" spans="2:8" ht="32.25" thickBot="1">
      <c r="B669" s="210" t="s">
        <v>357</v>
      </c>
      <c r="C669" s="127" t="s">
        <v>133</v>
      </c>
      <c r="D669" s="104" t="s">
        <v>73</v>
      </c>
      <c r="E669" s="104" t="s">
        <v>109</v>
      </c>
      <c r="F669" s="113"/>
      <c r="G669" s="103"/>
      <c r="H669" s="199">
        <f>SUM(H670:H671)</f>
        <v>293</v>
      </c>
    </row>
    <row r="670" spans="2:8" ht="48" thickBot="1">
      <c r="B670" s="48" t="s">
        <v>28</v>
      </c>
      <c r="C670" s="27" t="s">
        <v>133</v>
      </c>
      <c r="D670" s="6" t="s">
        <v>73</v>
      </c>
      <c r="E670" s="6" t="s">
        <v>109</v>
      </c>
      <c r="F670" s="35">
        <v>1940300593</v>
      </c>
      <c r="G670" s="6" t="s">
        <v>78</v>
      </c>
      <c r="H670" s="188">
        <v>225</v>
      </c>
    </row>
    <row r="671" spans="2:8" ht="63.75" thickBot="1">
      <c r="B671" s="37" t="s">
        <v>10</v>
      </c>
      <c r="C671" s="27" t="s">
        <v>133</v>
      </c>
      <c r="D671" s="6" t="s">
        <v>73</v>
      </c>
      <c r="E671" s="6" t="s">
        <v>109</v>
      </c>
      <c r="F671" s="35">
        <v>1940300593</v>
      </c>
      <c r="G671" s="6" t="s">
        <v>325</v>
      </c>
      <c r="H671" s="188">
        <v>68</v>
      </c>
    </row>
    <row r="672" spans="2:8" ht="21.75" customHeight="1" thickBot="1">
      <c r="B672" s="70" t="s">
        <v>134</v>
      </c>
      <c r="C672" s="69" t="s">
        <v>135</v>
      </c>
      <c r="D672" s="69" t="s">
        <v>73</v>
      </c>
      <c r="E672" s="69"/>
      <c r="F672" s="69"/>
      <c r="G672" s="69"/>
      <c r="H672" s="220">
        <f>SUM(H673+H679+H682+H686+H689+H692+H694+H697+H680)</f>
        <v>19940.388500000001</v>
      </c>
    </row>
    <row r="673" spans="2:8" ht="16.5" thickBot="1">
      <c r="B673" s="30"/>
      <c r="C673" s="25" t="s">
        <v>135</v>
      </c>
      <c r="D673" s="14" t="s">
        <v>73</v>
      </c>
      <c r="E673" s="14" t="s">
        <v>115</v>
      </c>
      <c r="F673" s="54">
        <v>1940200592</v>
      </c>
      <c r="G673" s="26"/>
      <c r="H673" s="176">
        <f>SUM(H674:H678)</f>
        <v>1149.5</v>
      </c>
    </row>
    <row r="674" spans="2:8" ht="48" thickBot="1">
      <c r="B674" s="5" t="s">
        <v>54</v>
      </c>
      <c r="C674" s="27" t="s">
        <v>135</v>
      </c>
      <c r="D674" s="6" t="s">
        <v>73</v>
      </c>
      <c r="E674" s="6" t="s">
        <v>115</v>
      </c>
      <c r="F674" s="35">
        <v>1940200592</v>
      </c>
      <c r="G674" s="27" t="s">
        <v>78</v>
      </c>
      <c r="H674" s="71">
        <v>404</v>
      </c>
    </row>
    <row r="675" spans="2:8" ht="63.75" thickBot="1">
      <c r="B675" s="37" t="s">
        <v>10</v>
      </c>
      <c r="C675" s="27" t="s">
        <v>135</v>
      </c>
      <c r="D675" s="6" t="s">
        <v>73</v>
      </c>
      <c r="E675" s="6" t="s">
        <v>115</v>
      </c>
      <c r="F675" s="35">
        <v>1940200592</v>
      </c>
      <c r="G675" s="169" t="s">
        <v>325</v>
      </c>
      <c r="H675" s="71">
        <v>122</v>
      </c>
    </row>
    <row r="676" spans="2:8" ht="32.25" thickBot="1">
      <c r="B676" s="37" t="s">
        <v>13</v>
      </c>
      <c r="C676" s="27" t="s">
        <v>135</v>
      </c>
      <c r="D676" s="6" t="s">
        <v>73</v>
      </c>
      <c r="E676" s="6" t="s">
        <v>115</v>
      </c>
      <c r="F676" s="35">
        <v>1940200592</v>
      </c>
      <c r="G676" s="6" t="s">
        <v>119</v>
      </c>
      <c r="H676" s="3">
        <v>502.7</v>
      </c>
    </row>
    <row r="677" spans="2:8" ht="16.5" thickBot="1">
      <c r="B677" s="37" t="s">
        <v>338</v>
      </c>
      <c r="C677" s="27" t="s">
        <v>135</v>
      </c>
      <c r="D677" s="6" t="s">
        <v>73</v>
      </c>
      <c r="E677" s="6" t="s">
        <v>115</v>
      </c>
      <c r="F677" s="35">
        <v>1940200592</v>
      </c>
      <c r="G677" s="6" t="s">
        <v>335</v>
      </c>
      <c r="H677" s="3">
        <v>100</v>
      </c>
    </row>
    <row r="678" spans="2:8" ht="16.5" thickBot="1">
      <c r="B678" s="77" t="s">
        <v>46</v>
      </c>
      <c r="C678" s="27" t="s">
        <v>135</v>
      </c>
      <c r="D678" s="6" t="s">
        <v>73</v>
      </c>
      <c r="E678" s="6" t="s">
        <v>115</v>
      </c>
      <c r="F678" s="35">
        <v>1940200592</v>
      </c>
      <c r="G678" s="6" t="s">
        <v>118</v>
      </c>
      <c r="H678" s="3">
        <v>20.8</v>
      </c>
    </row>
    <row r="679" spans="2:8" ht="48" thickBot="1">
      <c r="B679" s="89" t="s">
        <v>332</v>
      </c>
      <c r="C679" s="186" t="s">
        <v>135</v>
      </c>
      <c r="D679" s="90" t="s">
        <v>73</v>
      </c>
      <c r="E679" s="90" t="s">
        <v>115</v>
      </c>
      <c r="F679" s="105" t="s">
        <v>427</v>
      </c>
      <c r="G679" s="90" t="s">
        <v>333</v>
      </c>
      <c r="H679" s="95">
        <v>77.373800000000003</v>
      </c>
    </row>
    <row r="680" spans="2:8" ht="48" thickBot="1">
      <c r="B680" s="89" t="s">
        <v>446</v>
      </c>
      <c r="C680" s="186" t="s">
        <v>135</v>
      </c>
      <c r="D680" s="141" t="s">
        <v>73</v>
      </c>
      <c r="E680" s="141" t="s">
        <v>115</v>
      </c>
      <c r="F680" s="145" t="s">
        <v>472</v>
      </c>
      <c r="G680" s="145"/>
      <c r="H680" s="95">
        <v>20.802</v>
      </c>
    </row>
    <row r="681" spans="2:8" ht="48" thickBot="1">
      <c r="B681" s="37" t="s">
        <v>216</v>
      </c>
      <c r="C681" s="27" t="s">
        <v>135</v>
      </c>
      <c r="D681" s="151" t="s">
        <v>73</v>
      </c>
      <c r="E681" s="151" t="s">
        <v>115</v>
      </c>
      <c r="F681" s="116" t="s">
        <v>472</v>
      </c>
      <c r="G681" s="116">
        <v>244</v>
      </c>
      <c r="H681" s="15">
        <v>20.802</v>
      </c>
    </row>
    <row r="682" spans="2:8" ht="126.75" thickBot="1">
      <c r="B682" s="79" t="s">
        <v>62</v>
      </c>
      <c r="C682" s="25" t="s">
        <v>135</v>
      </c>
      <c r="D682" s="7" t="s">
        <v>73</v>
      </c>
      <c r="E682" s="7" t="s">
        <v>115</v>
      </c>
      <c r="F682" s="4" t="s">
        <v>428</v>
      </c>
      <c r="G682" s="2"/>
      <c r="H682" s="1">
        <f>SUM(H683:H685)</f>
        <v>16065</v>
      </c>
    </row>
    <row r="683" spans="2:8" ht="48" thickBot="1">
      <c r="B683" s="5" t="s">
        <v>54</v>
      </c>
      <c r="C683" s="27" t="s">
        <v>135</v>
      </c>
      <c r="D683" s="6" t="s">
        <v>73</v>
      </c>
      <c r="E683" s="6" t="s">
        <v>115</v>
      </c>
      <c r="F683" s="3" t="s">
        <v>428</v>
      </c>
      <c r="G683" s="3">
        <v>111</v>
      </c>
      <c r="H683" s="3">
        <v>12168</v>
      </c>
    </row>
    <row r="684" spans="2:8" ht="63.75" thickBot="1">
      <c r="B684" s="37" t="s">
        <v>10</v>
      </c>
      <c r="C684" s="27" t="s">
        <v>135</v>
      </c>
      <c r="D684" s="6" t="s">
        <v>73</v>
      </c>
      <c r="E684" s="6" t="s">
        <v>115</v>
      </c>
      <c r="F684" s="3" t="s">
        <v>428</v>
      </c>
      <c r="G684" s="3">
        <v>119</v>
      </c>
      <c r="H684" s="3">
        <v>3675</v>
      </c>
    </row>
    <row r="685" spans="2:8" ht="32.25" thickBot="1">
      <c r="B685" s="37" t="s">
        <v>13</v>
      </c>
      <c r="C685" s="27" t="s">
        <v>135</v>
      </c>
      <c r="D685" s="6" t="s">
        <v>73</v>
      </c>
      <c r="E685" s="6" t="s">
        <v>115</v>
      </c>
      <c r="F685" s="3" t="s">
        <v>428</v>
      </c>
      <c r="G685" s="3">
        <v>244</v>
      </c>
      <c r="H685" s="3">
        <v>222</v>
      </c>
    </row>
    <row r="686" spans="2:8" ht="79.5" thickBot="1">
      <c r="B686" s="185" t="s">
        <v>339</v>
      </c>
      <c r="C686" s="186" t="s">
        <v>135</v>
      </c>
      <c r="D686" s="90" t="s">
        <v>73</v>
      </c>
      <c r="E686" s="90" t="s">
        <v>115</v>
      </c>
      <c r="F686" s="113" t="s">
        <v>430</v>
      </c>
      <c r="G686" s="95"/>
      <c r="H686" s="95">
        <f>SUM(H687:H688)</f>
        <v>1718.6399999999999</v>
      </c>
    </row>
    <row r="687" spans="2:8" ht="48" thickBot="1">
      <c r="B687" s="37" t="s">
        <v>219</v>
      </c>
      <c r="C687" s="27" t="s">
        <v>135</v>
      </c>
      <c r="D687" s="6" t="s">
        <v>73</v>
      </c>
      <c r="E687" s="6" t="s">
        <v>115</v>
      </c>
      <c r="F687" s="116" t="s">
        <v>430</v>
      </c>
      <c r="G687" s="3">
        <v>111</v>
      </c>
      <c r="H687" s="3">
        <v>1320</v>
      </c>
    </row>
    <row r="688" spans="2:8" ht="63.75" thickBot="1">
      <c r="B688" s="37" t="s">
        <v>10</v>
      </c>
      <c r="C688" s="27" t="s">
        <v>135</v>
      </c>
      <c r="D688" s="6" t="s">
        <v>73</v>
      </c>
      <c r="E688" s="6" t="s">
        <v>115</v>
      </c>
      <c r="F688" s="116" t="s">
        <v>430</v>
      </c>
      <c r="G688" s="3">
        <v>119</v>
      </c>
      <c r="H688" s="3">
        <v>398.64</v>
      </c>
    </row>
    <row r="689" spans="2:8" ht="48" thickBot="1">
      <c r="B689" s="195" t="s">
        <v>345</v>
      </c>
      <c r="C689" s="127" t="s">
        <v>121</v>
      </c>
      <c r="D689" s="104" t="s">
        <v>73</v>
      </c>
      <c r="E689" s="104" t="s">
        <v>110</v>
      </c>
      <c r="F689" s="145" t="s">
        <v>483</v>
      </c>
      <c r="G689" s="103"/>
      <c r="H689" s="103">
        <f>SUM(H690:H691)</f>
        <v>99.222999999999999</v>
      </c>
    </row>
    <row r="690" spans="2:8" ht="48" thickBot="1">
      <c r="B690" s="37" t="s">
        <v>219</v>
      </c>
      <c r="C690" s="27" t="s">
        <v>121</v>
      </c>
      <c r="D690" s="6" t="s">
        <v>73</v>
      </c>
      <c r="E690" s="6" t="s">
        <v>110</v>
      </c>
      <c r="F690" s="235" t="s">
        <v>483</v>
      </c>
      <c r="G690" s="3">
        <v>111</v>
      </c>
      <c r="H690" s="3">
        <v>76.207999999999998</v>
      </c>
    </row>
    <row r="691" spans="2:8" ht="63.75" thickBot="1">
      <c r="B691" s="37" t="s">
        <v>10</v>
      </c>
      <c r="C691" s="27" t="s">
        <v>121</v>
      </c>
      <c r="D691" s="6" t="s">
        <v>73</v>
      </c>
      <c r="E691" s="6" t="s">
        <v>110</v>
      </c>
      <c r="F691" s="235" t="s">
        <v>483</v>
      </c>
      <c r="G691" s="3">
        <v>119</v>
      </c>
      <c r="H691" s="3">
        <v>23.015000000000001</v>
      </c>
    </row>
    <row r="692" spans="2:8" ht="79.5" thickBot="1">
      <c r="B692" s="93" t="s">
        <v>340</v>
      </c>
      <c r="C692" s="186" t="s">
        <v>135</v>
      </c>
      <c r="D692" s="186" t="s">
        <v>73</v>
      </c>
      <c r="E692" s="186" t="s">
        <v>115</v>
      </c>
      <c r="F692" s="113" t="s">
        <v>431</v>
      </c>
      <c r="G692" s="187"/>
      <c r="H692" s="187">
        <v>386.72969999999998</v>
      </c>
    </row>
    <row r="693" spans="2:8" ht="32.25" thickBot="1">
      <c r="B693" s="37" t="s">
        <v>13</v>
      </c>
      <c r="C693" s="27" t="s">
        <v>135</v>
      </c>
      <c r="D693" s="6" t="s">
        <v>73</v>
      </c>
      <c r="E693" s="6" t="s">
        <v>115</v>
      </c>
      <c r="F693" s="116" t="s">
        <v>431</v>
      </c>
      <c r="G693" s="3">
        <v>244</v>
      </c>
      <c r="H693" s="188">
        <v>386.72969999999998</v>
      </c>
    </row>
    <row r="694" spans="2:8" ht="32.25" thickBot="1">
      <c r="B694" s="210" t="s">
        <v>357</v>
      </c>
      <c r="C694" s="186" t="s">
        <v>135</v>
      </c>
      <c r="D694" s="90" t="s">
        <v>73</v>
      </c>
      <c r="E694" s="90" t="s">
        <v>109</v>
      </c>
      <c r="F694" s="145"/>
      <c r="G694" s="95"/>
      <c r="H694" s="187">
        <f>SUM(H695:H696)</f>
        <v>345</v>
      </c>
    </row>
    <row r="695" spans="2:8" ht="48" thickBot="1">
      <c r="B695" s="48" t="s">
        <v>28</v>
      </c>
      <c r="C695" s="27" t="s">
        <v>135</v>
      </c>
      <c r="D695" s="6" t="s">
        <v>73</v>
      </c>
      <c r="E695" s="6" t="s">
        <v>109</v>
      </c>
      <c r="F695" s="35">
        <v>1940300593</v>
      </c>
      <c r="G695" s="6" t="s">
        <v>78</v>
      </c>
      <c r="H695" s="188">
        <v>265</v>
      </c>
    </row>
    <row r="696" spans="2:8" ht="63.75" thickBot="1">
      <c r="B696" s="37" t="s">
        <v>10</v>
      </c>
      <c r="C696" s="27" t="s">
        <v>135</v>
      </c>
      <c r="D696" s="6" t="s">
        <v>73</v>
      </c>
      <c r="E696" s="6" t="s">
        <v>109</v>
      </c>
      <c r="F696" s="35">
        <v>1940300593</v>
      </c>
      <c r="G696" s="6" t="s">
        <v>325</v>
      </c>
      <c r="H696" s="188">
        <v>80</v>
      </c>
    </row>
    <row r="697" spans="2:8" ht="16.5" thickBot="1">
      <c r="B697" s="236" t="s">
        <v>27</v>
      </c>
      <c r="C697" s="186" t="s">
        <v>135</v>
      </c>
      <c r="D697" s="90" t="s">
        <v>73</v>
      </c>
      <c r="E697" s="90" t="s">
        <v>110</v>
      </c>
      <c r="F697" s="105"/>
      <c r="G697" s="90"/>
      <c r="H697" s="187">
        <f>SUM(H699:H700)</f>
        <v>78.12</v>
      </c>
    </row>
    <row r="698" spans="2:8" ht="32.25" thickBot="1">
      <c r="B698" s="89" t="s">
        <v>444</v>
      </c>
      <c r="C698" s="186" t="s">
        <v>135</v>
      </c>
      <c r="D698" s="90" t="s">
        <v>73</v>
      </c>
      <c r="E698" s="90" t="s">
        <v>110</v>
      </c>
      <c r="F698" s="105"/>
      <c r="G698" s="90"/>
      <c r="H698" s="187">
        <f>SUM(H699:H700)</f>
        <v>78.12</v>
      </c>
    </row>
    <row r="699" spans="2:8" ht="48" thickBot="1">
      <c r="B699" s="222" t="s">
        <v>191</v>
      </c>
      <c r="C699" s="27" t="s">
        <v>135</v>
      </c>
      <c r="D699" s="6" t="s">
        <v>73</v>
      </c>
      <c r="E699" s="6" t="s">
        <v>110</v>
      </c>
      <c r="F699" s="35">
        <v>1940250500</v>
      </c>
      <c r="G699" s="6" t="s">
        <v>78</v>
      </c>
      <c r="H699" s="188">
        <v>60</v>
      </c>
    </row>
    <row r="700" spans="2:8" ht="63.75" thickBot="1">
      <c r="B700" s="37" t="s">
        <v>10</v>
      </c>
      <c r="C700" s="27" t="s">
        <v>135</v>
      </c>
      <c r="D700" s="6" t="s">
        <v>73</v>
      </c>
      <c r="E700" s="6" t="s">
        <v>110</v>
      </c>
      <c r="F700" s="35">
        <v>1940250500</v>
      </c>
      <c r="G700" s="6" t="s">
        <v>325</v>
      </c>
      <c r="H700" s="188">
        <v>18.12</v>
      </c>
    </row>
    <row r="701" spans="2:8" ht="32.25" thickBot="1">
      <c r="B701" s="70" t="s">
        <v>136</v>
      </c>
      <c r="C701" s="69" t="s">
        <v>137</v>
      </c>
      <c r="D701" s="69" t="s">
        <v>73</v>
      </c>
      <c r="E701" s="69"/>
      <c r="F701" s="69"/>
      <c r="G701" s="69"/>
      <c r="H701" s="220">
        <f>SUM(H702+H708+H709+H713+H716+H718+H720)</f>
        <v>6681.9349999999995</v>
      </c>
    </row>
    <row r="702" spans="2:8" ht="16.5" thickBot="1">
      <c r="B702" s="30"/>
      <c r="C702" s="25" t="s">
        <v>137</v>
      </c>
      <c r="D702" s="14" t="s">
        <v>73</v>
      </c>
      <c r="E702" s="14" t="s">
        <v>115</v>
      </c>
      <c r="F702" s="54">
        <v>1940200592</v>
      </c>
      <c r="G702" s="26"/>
      <c r="H702" s="176">
        <f>SUM(H703:H707)</f>
        <v>905.4</v>
      </c>
    </row>
    <row r="703" spans="2:8" ht="48" thickBot="1">
      <c r="B703" s="5" t="s">
        <v>54</v>
      </c>
      <c r="C703" s="27" t="s">
        <v>137</v>
      </c>
      <c r="D703" s="6" t="s">
        <v>73</v>
      </c>
      <c r="E703" s="6" t="s">
        <v>115</v>
      </c>
      <c r="F703" s="35">
        <v>1940200592</v>
      </c>
      <c r="G703" s="27" t="s">
        <v>78</v>
      </c>
      <c r="H703" s="71">
        <v>404</v>
      </c>
    </row>
    <row r="704" spans="2:8" ht="63.75" thickBot="1">
      <c r="B704" s="37" t="s">
        <v>10</v>
      </c>
      <c r="C704" s="27" t="s">
        <v>137</v>
      </c>
      <c r="D704" s="6" t="s">
        <v>73</v>
      </c>
      <c r="E704" s="6" t="s">
        <v>115</v>
      </c>
      <c r="F704" s="35">
        <v>1940200592</v>
      </c>
      <c r="G704" s="27" t="s">
        <v>325</v>
      </c>
      <c r="H704" s="71">
        <v>122</v>
      </c>
    </row>
    <row r="705" spans="2:8" ht="32.25" thickBot="1">
      <c r="B705" s="37" t="s">
        <v>13</v>
      </c>
      <c r="C705" s="27" t="s">
        <v>137</v>
      </c>
      <c r="D705" s="6" t="s">
        <v>73</v>
      </c>
      <c r="E705" s="6" t="s">
        <v>115</v>
      </c>
      <c r="F705" s="35">
        <v>1940200592</v>
      </c>
      <c r="G705" s="6" t="s">
        <v>119</v>
      </c>
      <c r="H705" s="3">
        <v>277.39999999999998</v>
      </c>
    </row>
    <row r="706" spans="2:8" ht="23.25" customHeight="1" thickBot="1">
      <c r="B706" s="37" t="s">
        <v>338</v>
      </c>
      <c r="C706" s="27" t="s">
        <v>137</v>
      </c>
      <c r="D706" s="6" t="s">
        <v>73</v>
      </c>
      <c r="E706" s="6" t="s">
        <v>115</v>
      </c>
      <c r="F706" s="35">
        <v>1940200592</v>
      </c>
      <c r="G706" s="6" t="s">
        <v>335</v>
      </c>
      <c r="H706" s="3">
        <v>95</v>
      </c>
    </row>
    <row r="707" spans="2:8" ht="27" customHeight="1" thickBot="1">
      <c r="B707" s="77" t="s">
        <v>46</v>
      </c>
      <c r="C707" s="27" t="s">
        <v>137</v>
      </c>
      <c r="D707" s="6" t="s">
        <v>73</v>
      </c>
      <c r="E707" s="6" t="s">
        <v>115</v>
      </c>
      <c r="F707" s="35">
        <v>1940200592</v>
      </c>
      <c r="G707" s="6" t="s">
        <v>118</v>
      </c>
      <c r="H707" s="3">
        <v>7</v>
      </c>
    </row>
    <row r="708" spans="2:8" ht="24" hidden="1" customHeight="1" thickBot="1">
      <c r="B708" s="89" t="s">
        <v>332</v>
      </c>
      <c r="C708" s="186" t="s">
        <v>137</v>
      </c>
      <c r="D708" s="90" t="s">
        <v>73</v>
      </c>
      <c r="E708" s="90" t="s">
        <v>115</v>
      </c>
      <c r="F708" s="105" t="s">
        <v>356</v>
      </c>
      <c r="G708" s="90" t="s">
        <v>333</v>
      </c>
      <c r="H708" s="95"/>
    </row>
    <row r="709" spans="2:8" ht="126.75" thickBot="1">
      <c r="B709" s="79" t="s">
        <v>62</v>
      </c>
      <c r="C709" s="25" t="s">
        <v>137</v>
      </c>
      <c r="D709" s="7" t="s">
        <v>73</v>
      </c>
      <c r="E709" s="7" t="s">
        <v>115</v>
      </c>
      <c r="F709" s="4" t="s">
        <v>428</v>
      </c>
      <c r="G709" s="2"/>
      <c r="H709" s="1">
        <f>SUM(H710:H712)</f>
        <v>4823</v>
      </c>
    </row>
    <row r="710" spans="2:8" ht="48" thickBot="1">
      <c r="B710" s="5" t="s">
        <v>54</v>
      </c>
      <c r="C710" s="27" t="s">
        <v>137</v>
      </c>
      <c r="D710" s="6" t="s">
        <v>73</v>
      </c>
      <c r="E710" s="6" t="s">
        <v>115</v>
      </c>
      <c r="F710" s="3" t="s">
        <v>428</v>
      </c>
      <c r="G710" s="3">
        <v>111</v>
      </c>
      <c r="H710" s="3">
        <v>3658</v>
      </c>
    </row>
    <row r="711" spans="2:8" ht="63.75" thickBot="1">
      <c r="B711" s="37" t="s">
        <v>10</v>
      </c>
      <c r="C711" s="27" t="s">
        <v>137</v>
      </c>
      <c r="D711" s="6" t="s">
        <v>73</v>
      </c>
      <c r="E711" s="6" t="s">
        <v>115</v>
      </c>
      <c r="F711" s="3" t="s">
        <v>428</v>
      </c>
      <c r="G711" s="3">
        <v>119</v>
      </c>
      <c r="H711" s="3">
        <v>1105</v>
      </c>
    </row>
    <row r="712" spans="2:8" ht="32.25" thickBot="1">
      <c r="B712" s="37" t="s">
        <v>13</v>
      </c>
      <c r="C712" s="27" t="s">
        <v>137</v>
      </c>
      <c r="D712" s="6" t="s">
        <v>73</v>
      </c>
      <c r="E712" s="6" t="s">
        <v>115</v>
      </c>
      <c r="F712" s="3" t="s">
        <v>428</v>
      </c>
      <c r="G712" s="3">
        <v>244</v>
      </c>
      <c r="H712" s="3">
        <v>60</v>
      </c>
    </row>
    <row r="713" spans="2:8" ht="79.5" thickBot="1">
      <c r="B713" s="185" t="s">
        <v>339</v>
      </c>
      <c r="C713" s="186" t="s">
        <v>137</v>
      </c>
      <c r="D713" s="90" t="s">
        <v>73</v>
      </c>
      <c r="E713" s="90" t="s">
        <v>115</v>
      </c>
      <c r="F713" s="145" t="s">
        <v>430</v>
      </c>
      <c r="G713" s="95"/>
      <c r="H713" s="95">
        <f>SUM(H714:H715)</f>
        <v>468.72</v>
      </c>
    </row>
    <row r="714" spans="2:8" ht="48" thickBot="1">
      <c r="B714" s="37" t="s">
        <v>219</v>
      </c>
      <c r="C714" s="27" t="s">
        <v>137</v>
      </c>
      <c r="D714" s="6" t="s">
        <v>73</v>
      </c>
      <c r="E714" s="6" t="s">
        <v>115</v>
      </c>
      <c r="F714" s="116" t="s">
        <v>430</v>
      </c>
      <c r="G714" s="3">
        <v>111</v>
      </c>
      <c r="H714" s="3">
        <v>360</v>
      </c>
    </row>
    <row r="715" spans="2:8" ht="63.75" thickBot="1">
      <c r="B715" s="37" t="s">
        <v>10</v>
      </c>
      <c r="C715" s="27" t="s">
        <v>137</v>
      </c>
      <c r="D715" s="6" t="s">
        <v>73</v>
      </c>
      <c r="E715" s="6" t="s">
        <v>115</v>
      </c>
      <c r="F715" s="116" t="s">
        <v>430</v>
      </c>
      <c r="G715" s="3">
        <v>119</v>
      </c>
      <c r="H715" s="3">
        <v>108.72</v>
      </c>
    </row>
    <row r="716" spans="2:8" ht="79.5" thickBot="1">
      <c r="B716" s="93" t="s">
        <v>340</v>
      </c>
      <c r="C716" s="186" t="s">
        <v>137</v>
      </c>
      <c r="D716" s="186" t="s">
        <v>73</v>
      </c>
      <c r="E716" s="186" t="s">
        <v>115</v>
      </c>
      <c r="F716" s="113" t="s">
        <v>431</v>
      </c>
      <c r="G716" s="187"/>
      <c r="H716" s="187">
        <v>398.815</v>
      </c>
    </row>
    <row r="717" spans="2:8" ht="32.25" thickBot="1">
      <c r="B717" s="37" t="s">
        <v>13</v>
      </c>
      <c r="C717" s="27" t="s">
        <v>137</v>
      </c>
      <c r="D717" s="6" t="s">
        <v>73</v>
      </c>
      <c r="E717" s="6" t="s">
        <v>115</v>
      </c>
      <c r="F717" s="116" t="s">
        <v>431</v>
      </c>
      <c r="G717" s="3">
        <v>244</v>
      </c>
      <c r="H717" s="188">
        <v>398.815</v>
      </c>
    </row>
    <row r="718" spans="2:8" ht="32.25" hidden="1" thickBot="1">
      <c r="B718" s="197" t="s">
        <v>352</v>
      </c>
      <c r="C718" s="127" t="s">
        <v>137</v>
      </c>
      <c r="D718" s="104" t="s">
        <v>73</v>
      </c>
      <c r="E718" s="104" t="s">
        <v>115</v>
      </c>
      <c r="F718" s="113" t="s">
        <v>353</v>
      </c>
      <c r="G718" s="103"/>
      <c r="H718" s="199"/>
    </row>
    <row r="719" spans="2:8" ht="32.25" hidden="1" thickBot="1">
      <c r="B719" s="37" t="s">
        <v>13</v>
      </c>
      <c r="C719" s="27" t="s">
        <v>137</v>
      </c>
      <c r="D719" s="6" t="s">
        <v>73</v>
      </c>
      <c r="E719" s="6" t="s">
        <v>115</v>
      </c>
      <c r="F719" s="116" t="s">
        <v>353</v>
      </c>
      <c r="G719" s="3">
        <v>243</v>
      </c>
      <c r="H719" s="188"/>
    </row>
    <row r="720" spans="2:8" ht="32.25" thickBot="1">
      <c r="B720" s="210" t="s">
        <v>357</v>
      </c>
      <c r="C720" s="186" t="s">
        <v>137</v>
      </c>
      <c r="D720" s="90" t="s">
        <v>73</v>
      </c>
      <c r="E720" s="90" t="s">
        <v>109</v>
      </c>
      <c r="F720" s="145"/>
      <c r="G720" s="95"/>
      <c r="H720" s="187">
        <f>SUM(H721:H722)</f>
        <v>86</v>
      </c>
    </row>
    <row r="721" spans="2:8" ht="48" thickBot="1">
      <c r="B721" s="48" t="s">
        <v>28</v>
      </c>
      <c r="C721" s="27" t="s">
        <v>137</v>
      </c>
      <c r="D721" s="6" t="s">
        <v>73</v>
      </c>
      <c r="E721" s="6" t="s">
        <v>109</v>
      </c>
      <c r="F721" s="35">
        <v>1940300593</v>
      </c>
      <c r="G721" s="6" t="s">
        <v>78</v>
      </c>
      <c r="H721" s="188">
        <v>66</v>
      </c>
    </row>
    <row r="722" spans="2:8" ht="63.75" thickBot="1">
      <c r="B722" s="37" t="s">
        <v>10</v>
      </c>
      <c r="C722" s="27" t="s">
        <v>137</v>
      </c>
      <c r="D722" s="6" t="s">
        <v>73</v>
      </c>
      <c r="E722" s="6" t="s">
        <v>109</v>
      </c>
      <c r="F722" s="35">
        <v>1940300593</v>
      </c>
      <c r="G722" s="6" t="s">
        <v>325</v>
      </c>
      <c r="H722" s="188">
        <v>20</v>
      </c>
    </row>
    <row r="723" spans="2:8" ht="32.25" customHeight="1" thickBot="1">
      <c r="B723" s="70" t="s">
        <v>138</v>
      </c>
      <c r="C723" s="69" t="s">
        <v>139</v>
      </c>
      <c r="D723" s="69" t="s">
        <v>73</v>
      </c>
      <c r="E723" s="69"/>
      <c r="F723" s="69"/>
      <c r="G723" s="69"/>
      <c r="H723" s="220">
        <f>SUM(H724+H730+H733+H737+H740+H743+H745+H748+H731)</f>
        <v>22869.823469999999</v>
      </c>
    </row>
    <row r="724" spans="2:8" ht="16.5" thickBot="1">
      <c r="B724" s="30"/>
      <c r="C724" s="25" t="s">
        <v>139</v>
      </c>
      <c r="D724" s="14" t="s">
        <v>73</v>
      </c>
      <c r="E724" s="14" t="s">
        <v>115</v>
      </c>
      <c r="F724" s="54">
        <v>1940200592</v>
      </c>
      <c r="G724" s="25"/>
      <c r="H724" s="176">
        <f>SUM(H725:H729)</f>
        <v>1562.9</v>
      </c>
    </row>
    <row r="725" spans="2:8" ht="48" thickBot="1">
      <c r="B725" s="5" t="s">
        <v>54</v>
      </c>
      <c r="C725" s="27" t="s">
        <v>139</v>
      </c>
      <c r="D725" s="6" t="s">
        <v>73</v>
      </c>
      <c r="E725" s="6" t="s">
        <v>115</v>
      </c>
      <c r="F725" s="35">
        <v>1940200592</v>
      </c>
      <c r="G725" s="27" t="s">
        <v>78</v>
      </c>
      <c r="H725" s="71">
        <v>674</v>
      </c>
    </row>
    <row r="726" spans="2:8" ht="63.75" thickBot="1">
      <c r="B726" s="37" t="s">
        <v>10</v>
      </c>
      <c r="C726" s="27" t="s">
        <v>139</v>
      </c>
      <c r="D726" s="6" t="s">
        <v>73</v>
      </c>
      <c r="E726" s="6" t="s">
        <v>115</v>
      </c>
      <c r="F726" s="35">
        <v>1940200592</v>
      </c>
      <c r="G726" s="27" t="s">
        <v>325</v>
      </c>
      <c r="H726" s="71">
        <v>204</v>
      </c>
    </row>
    <row r="727" spans="2:8" ht="32.25" thickBot="1">
      <c r="B727" s="37" t="s">
        <v>13</v>
      </c>
      <c r="C727" s="27" t="s">
        <v>139</v>
      </c>
      <c r="D727" s="6" t="s">
        <v>73</v>
      </c>
      <c r="E727" s="6" t="s">
        <v>115</v>
      </c>
      <c r="F727" s="35">
        <v>1940200592</v>
      </c>
      <c r="G727" s="6" t="s">
        <v>119</v>
      </c>
      <c r="H727" s="3">
        <v>543.9</v>
      </c>
    </row>
    <row r="728" spans="2:8" ht="16.5" thickBot="1">
      <c r="B728" s="37" t="s">
        <v>338</v>
      </c>
      <c r="C728" s="27" t="s">
        <v>139</v>
      </c>
      <c r="D728" s="6" t="s">
        <v>73</v>
      </c>
      <c r="E728" s="6" t="s">
        <v>115</v>
      </c>
      <c r="F728" s="35">
        <v>1940200592</v>
      </c>
      <c r="G728" s="6" t="s">
        <v>335</v>
      </c>
      <c r="H728" s="3">
        <v>125</v>
      </c>
    </row>
    <row r="729" spans="2:8" ht="16.5" thickBot="1">
      <c r="B729" s="77" t="s">
        <v>46</v>
      </c>
      <c r="C729" s="27" t="s">
        <v>139</v>
      </c>
      <c r="D729" s="6" t="s">
        <v>73</v>
      </c>
      <c r="E729" s="6" t="s">
        <v>115</v>
      </c>
      <c r="F729" s="35">
        <v>1940200592</v>
      </c>
      <c r="G729" s="6" t="s">
        <v>118</v>
      </c>
      <c r="H729" s="3">
        <v>16</v>
      </c>
    </row>
    <row r="730" spans="2:8" ht="48" thickBot="1">
      <c r="B730" s="89" t="s">
        <v>332</v>
      </c>
      <c r="C730" s="186" t="s">
        <v>139</v>
      </c>
      <c r="D730" s="90" t="s">
        <v>73</v>
      </c>
      <c r="E730" s="90" t="s">
        <v>115</v>
      </c>
      <c r="F730" s="105" t="s">
        <v>427</v>
      </c>
      <c r="G730" s="90" t="s">
        <v>333</v>
      </c>
      <c r="H730" s="95">
        <v>25.790900000000001</v>
      </c>
    </row>
    <row r="731" spans="2:8" ht="48" thickBot="1">
      <c r="B731" s="89" t="s">
        <v>446</v>
      </c>
      <c r="C731" s="186" t="s">
        <v>139</v>
      </c>
      <c r="D731" s="141" t="s">
        <v>73</v>
      </c>
      <c r="E731" s="141" t="s">
        <v>115</v>
      </c>
      <c r="F731" s="145" t="s">
        <v>472</v>
      </c>
      <c r="G731" s="145"/>
      <c r="H731" s="95">
        <v>15.602</v>
      </c>
    </row>
    <row r="732" spans="2:8" ht="48" thickBot="1">
      <c r="B732" s="37" t="s">
        <v>216</v>
      </c>
      <c r="C732" s="27" t="s">
        <v>139</v>
      </c>
      <c r="D732" s="151" t="s">
        <v>73</v>
      </c>
      <c r="E732" s="151" t="s">
        <v>115</v>
      </c>
      <c r="F732" s="116" t="s">
        <v>472</v>
      </c>
      <c r="G732" s="116">
        <v>244</v>
      </c>
      <c r="H732" s="19">
        <v>15.602</v>
      </c>
    </row>
    <row r="733" spans="2:8" ht="126.75" thickBot="1">
      <c r="B733" s="79" t="s">
        <v>62</v>
      </c>
      <c r="C733" s="25" t="s">
        <v>139</v>
      </c>
      <c r="D733" s="7" t="s">
        <v>73</v>
      </c>
      <c r="E733" s="7" t="s">
        <v>115</v>
      </c>
      <c r="F733" s="4" t="s">
        <v>428</v>
      </c>
      <c r="G733" s="2"/>
      <c r="H733" s="1">
        <f>SUM(H734:H736)</f>
        <v>18291</v>
      </c>
    </row>
    <row r="734" spans="2:8" ht="48" thickBot="1">
      <c r="B734" s="5" t="s">
        <v>54</v>
      </c>
      <c r="C734" s="27" t="s">
        <v>139</v>
      </c>
      <c r="D734" s="6" t="s">
        <v>73</v>
      </c>
      <c r="E734" s="6" t="s">
        <v>115</v>
      </c>
      <c r="F734" s="3" t="s">
        <v>428</v>
      </c>
      <c r="G734" s="3">
        <v>111</v>
      </c>
      <c r="H734" s="3">
        <v>13872</v>
      </c>
    </row>
    <row r="735" spans="2:8" ht="63.75" thickBot="1">
      <c r="B735" s="37" t="s">
        <v>10</v>
      </c>
      <c r="C735" s="27" t="s">
        <v>139</v>
      </c>
      <c r="D735" s="6" t="s">
        <v>73</v>
      </c>
      <c r="E735" s="6" t="s">
        <v>115</v>
      </c>
      <c r="F735" s="3" t="s">
        <v>428</v>
      </c>
      <c r="G735" s="3">
        <v>119</v>
      </c>
      <c r="H735" s="3">
        <v>4189</v>
      </c>
    </row>
    <row r="736" spans="2:8" ht="32.25" thickBot="1">
      <c r="B736" s="37" t="s">
        <v>13</v>
      </c>
      <c r="C736" s="27" t="s">
        <v>139</v>
      </c>
      <c r="D736" s="6" t="s">
        <v>73</v>
      </c>
      <c r="E736" s="6" t="s">
        <v>115</v>
      </c>
      <c r="F736" s="3" t="s">
        <v>428</v>
      </c>
      <c r="G736" s="3">
        <v>244</v>
      </c>
      <c r="H736" s="3">
        <v>230</v>
      </c>
    </row>
    <row r="737" spans="2:8" ht="79.5" thickBot="1">
      <c r="B737" s="185" t="s">
        <v>339</v>
      </c>
      <c r="C737" s="186" t="s">
        <v>139</v>
      </c>
      <c r="D737" s="90" t="s">
        <v>73</v>
      </c>
      <c r="E737" s="90" t="s">
        <v>115</v>
      </c>
      <c r="F737" s="145" t="s">
        <v>430</v>
      </c>
      <c r="G737" s="95"/>
      <c r="H737" s="95">
        <f>SUM(H738:H739)</f>
        <v>1718.6399999999999</v>
      </c>
    </row>
    <row r="738" spans="2:8" ht="48" thickBot="1">
      <c r="B738" s="37" t="s">
        <v>219</v>
      </c>
      <c r="C738" s="27" t="s">
        <v>139</v>
      </c>
      <c r="D738" s="6" t="s">
        <v>73</v>
      </c>
      <c r="E738" s="6" t="s">
        <v>115</v>
      </c>
      <c r="F738" s="116" t="s">
        <v>430</v>
      </c>
      <c r="G738" s="3">
        <v>111</v>
      </c>
      <c r="H738" s="3">
        <v>1320</v>
      </c>
    </row>
    <row r="739" spans="2:8" ht="63.75" thickBot="1">
      <c r="B739" s="37" t="s">
        <v>10</v>
      </c>
      <c r="C739" s="27" t="s">
        <v>139</v>
      </c>
      <c r="D739" s="6" t="s">
        <v>73</v>
      </c>
      <c r="E739" s="6" t="s">
        <v>115</v>
      </c>
      <c r="F739" s="116" t="s">
        <v>430</v>
      </c>
      <c r="G739" s="3">
        <v>119</v>
      </c>
      <c r="H739" s="3">
        <v>398.64</v>
      </c>
    </row>
    <row r="740" spans="2:8" ht="48" thickBot="1">
      <c r="B740" s="195" t="s">
        <v>345</v>
      </c>
      <c r="C740" s="127" t="s">
        <v>121</v>
      </c>
      <c r="D740" s="104" t="s">
        <v>73</v>
      </c>
      <c r="E740" s="104" t="s">
        <v>110</v>
      </c>
      <c r="F740" s="145" t="s">
        <v>483</v>
      </c>
      <c r="G740" s="103"/>
      <c r="H740" s="103">
        <f>SUM(H741:H742)</f>
        <v>99.222999999999999</v>
      </c>
    </row>
    <row r="741" spans="2:8" ht="48" thickBot="1">
      <c r="B741" s="37" t="s">
        <v>219</v>
      </c>
      <c r="C741" s="27" t="s">
        <v>121</v>
      </c>
      <c r="D741" s="6" t="s">
        <v>73</v>
      </c>
      <c r="E741" s="6" t="s">
        <v>110</v>
      </c>
      <c r="F741" s="235" t="s">
        <v>483</v>
      </c>
      <c r="G741" s="3">
        <v>111</v>
      </c>
      <c r="H741" s="3">
        <v>76.207999999999998</v>
      </c>
    </row>
    <row r="742" spans="2:8" ht="63.75" thickBot="1">
      <c r="B742" s="37" t="s">
        <v>10</v>
      </c>
      <c r="C742" s="27" t="s">
        <v>121</v>
      </c>
      <c r="D742" s="6" t="s">
        <v>73</v>
      </c>
      <c r="E742" s="6" t="s">
        <v>110</v>
      </c>
      <c r="F742" s="235" t="s">
        <v>483</v>
      </c>
      <c r="G742" s="3">
        <v>119</v>
      </c>
      <c r="H742" s="3">
        <v>23.015000000000001</v>
      </c>
    </row>
    <row r="743" spans="2:8" ht="79.5" thickBot="1">
      <c r="B743" s="93" t="s">
        <v>340</v>
      </c>
      <c r="C743" s="186" t="s">
        <v>139</v>
      </c>
      <c r="D743" s="186" t="s">
        <v>73</v>
      </c>
      <c r="E743" s="186" t="s">
        <v>115</v>
      </c>
      <c r="F743" s="113" t="s">
        <v>431</v>
      </c>
      <c r="G743" s="187"/>
      <c r="H743" s="187">
        <v>700.94757000000004</v>
      </c>
    </row>
    <row r="744" spans="2:8" ht="32.25" thickBot="1">
      <c r="B744" s="37" t="s">
        <v>13</v>
      </c>
      <c r="C744" s="27" t="s">
        <v>139</v>
      </c>
      <c r="D744" s="6" t="s">
        <v>73</v>
      </c>
      <c r="E744" s="6" t="s">
        <v>115</v>
      </c>
      <c r="F744" s="116" t="s">
        <v>431</v>
      </c>
      <c r="G744" s="3">
        <v>244</v>
      </c>
      <c r="H744" s="188">
        <v>700.94757000000004</v>
      </c>
    </row>
    <row r="745" spans="2:8" ht="32.25" thickBot="1">
      <c r="B745" s="210" t="s">
        <v>357</v>
      </c>
      <c r="C745" s="127" t="s">
        <v>139</v>
      </c>
      <c r="D745" s="104" t="s">
        <v>73</v>
      </c>
      <c r="E745" s="104" t="s">
        <v>109</v>
      </c>
      <c r="F745" s="113"/>
      <c r="G745" s="103"/>
      <c r="H745" s="199">
        <f>SUM(H746:H747)</f>
        <v>377.6</v>
      </c>
    </row>
    <row r="746" spans="2:8" ht="48" thickBot="1">
      <c r="B746" s="48" t="s">
        <v>28</v>
      </c>
      <c r="C746" s="27" t="s">
        <v>139</v>
      </c>
      <c r="D746" s="6" t="s">
        <v>73</v>
      </c>
      <c r="E746" s="6" t="s">
        <v>109</v>
      </c>
      <c r="F746" s="35">
        <v>1940300593</v>
      </c>
      <c r="G746" s="6" t="s">
        <v>78</v>
      </c>
      <c r="H746" s="188">
        <v>290</v>
      </c>
    </row>
    <row r="747" spans="2:8" ht="63.75" thickBot="1">
      <c r="B747" s="37" t="s">
        <v>10</v>
      </c>
      <c r="C747" s="27" t="s">
        <v>139</v>
      </c>
      <c r="D747" s="6" t="s">
        <v>73</v>
      </c>
      <c r="E747" s="6" t="s">
        <v>109</v>
      </c>
      <c r="F747" s="35">
        <v>1940300593</v>
      </c>
      <c r="G747" s="6" t="s">
        <v>325</v>
      </c>
      <c r="H747" s="188">
        <v>87.6</v>
      </c>
    </row>
    <row r="748" spans="2:8" ht="16.5" thickBot="1">
      <c r="B748" s="236" t="s">
        <v>27</v>
      </c>
      <c r="C748" s="186" t="s">
        <v>139</v>
      </c>
      <c r="D748" s="90" t="s">
        <v>73</v>
      </c>
      <c r="E748" s="90" t="s">
        <v>110</v>
      </c>
      <c r="F748" s="105"/>
      <c r="G748" s="90"/>
      <c r="H748" s="187">
        <f>SUM(H750:H751)</f>
        <v>78.12</v>
      </c>
    </row>
    <row r="749" spans="2:8" ht="32.25" thickBot="1">
      <c r="B749" s="89" t="s">
        <v>444</v>
      </c>
      <c r="C749" s="186" t="s">
        <v>139</v>
      </c>
      <c r="D749" s="90" t="s">
        <v>73</v>
      </c>
      <c r="E749" s="90" t="s">
        <v>110</v>
      </c>
      <c r="F749" s="105"/>
      <c r="G749" s="90"/>
      <c r="H749" s="187">
        <f>SUM(H750:H751)</f>
        <v>78.12</v>
      </c>
    </row>
    <row r="750" spans="2:8" ht="48" thickBot="1">
      <c r="B750" s="222" t="s">
        <v>191</v>
      </c>
      <c r="C750" s="27" t="s">
        <v>139</v>
      </c>
      <c r="D750" s="6" t="s">
        <v>73</v>
      </c>
      <c r="E750" s="6" t="s">
        <v>110</v>
      </c>
      <c r="F750" s="35">
        <v>1940250500</v>
      </c>
      <c r="G750" s="6" t="s">
        <v>78</v>
      </c>
      <c r="H750" s="188">
        <v>60</v>
      </c>
    </row>
    <row r="751" spans="2:8" ht="63.75" thickBot="1">
      <c r="B751" s="37" t="s">
        <v>10</v>
      </c>
      <c r="C751" s="27" t="s">
        <v>139</v>
      </c>
      <c r="D751" s="6" t="s">
        <v>73</v>
      </c>
      <c r="E751" s="6" t="s">
        <v>110</v>
      </c>
      <c r="F751" s="35">
        <v>1940250500</v>
      </c>
      <c r="G751" s="6" t="s">
        <v>325</v>
      </c>
      <c r="H751" s="188">
        <v>18.12</v>
      </c>
    </row>
    <row r="752" spans="2:8" ht="16.5" thickBot="1">
      <c r="B752" s="70" t="s">
        <v>140</v>
      </c>
      <c r="C752" s="69" t="s">
        <v>141</v>
      </c>
      <c r="D752" s="69" t="s">
        <v>73</v>
      </c>
      <c r="E752" s="69"/>
      <c r="F752" s="69"/>
      <c r="G752" s="69"/>
      <c r="H752" s="220">
        <f>SUM(H763+H759+H753+H766+H768)</f>
        <v>15164.61015</v>
      </c>
    </row>
    <row r="753" spans="2:8" ht="16.5" thickBot="1">
      <c r="B753" s="30"/>
      <c r="C753" s="25" t="s">
        <v>141</v>
      </c>
      <c r="D753" s="14" t="s">
        <v>73</v>
      </c>
      <c r="E753" s="14" t="s">
        <v>115</v>
      </c>
      <c r="F753" s="54">
        <v>1940200592</v>
      </c>
      <c r="G753" s="26"/>
      <c r="H753" s="46">
        <f>SUM(H754:H758)</f>
        <v>1240</v>
      </c>
    </row>
    <row r="754" spans="2:8" ht="48" thickBot="1">
      <c r="B754" s="5" t="s">
        <v>54</v>
      </c>
      <c r="C754" s="27" t="s">
        <v>141</v>
      </c>
      <c r="D754" s="6" t="s">
        <v>73</v>
      </c>
      <c r="E754" s="6" t="s">
        <v>115</v>
      </c>
      <c r="F754" s="35">
        <v>1940200592</v>
      </c>
      <c r="G754" s="27" t="s">
        <v>78</v>
      </c>
      <c r="H754" s="71">
        <v>404</v>
      </c>
    </row>
    <row r="755" spans="2:8" ht="63.75" thickBot="1">
      <c r="B755" s="37" t="s">
        <v>10</v>
      </c>
      <c r="C755" s="27" t="s">
        <v>141</v>
      </c>
      <c r="D755" s="6" t="s">
        <v>73</v>
      </c>
      <c r="E755" s="6" t="s">
        <v>115</v>
      </c>
      <c r="F755" s="35">
        <v>1940200592</v>
      </c>
      <c r="G755" s="27" t="s">
        <v>325</v>
      </c>
      <c r="H755" s="71">
        <v>122</v>
      </c>
    </row>
    <row r="756" spans="2:8" ht="32.25" thickBot="1">
      <c r="B756" s="37" t="s">
        <v>13</v>
      </c>
      <c r="C756" s="27" t="s">
        <v>141</v>
      </c>
      <c r="D756" s="6" t="s">
        <v>73</v>
      </c>
      <c r="E756" s="6" t="s">
        <v>115</v>
      </c>
      <c r="F756" s="35">
        <v>1940200592</v>
      </c>
      <c r="G756" s="6" t="s">
        <v>119</v>
      </c>
      <c r="H756" s="3">
        <v>482.8</v>
      </c>
    </row>
    <row r="757" spans="2:8" ht="16.5" thickBot="1">
      <c r="B757" s="37" t="s">
        <v>338</v>
      </c>
      <c r="C757" s="27" t="s">
        <v>141</v>
      </c>
      <c r="D757" s="6" t="s">
        <v>73</v>
      </c>
      <c r="E757" s="6" t="s">
        <v>115</v>
      </c>
      <c r="F757" s="35">
        <v>1940200592</v>
      </c>
      <c r="G757" s="6" t="s">
        <v>335</v>
      </c>
      <c r="H757" s="3">
        <v>212</v>
      </c>
    </row>
    <row r="758" spans="2:8" ht="16.5" thickBot="1">
      <c r="B758" s="77" t="s">
        <v>46</v>
      </c>
      <c r="C758" s="27" t="s">
        <v>141</v>
      </c>
      <c r="D758" s="6" t="s">
        <v>73</v>
      </c>
      <c r="E758" s="6" t="s">
        <v>115</v>
      </c>
      <c r="F758" s="35">
        <v>1940200592</v>
      </c>
      <c r="G758" s="6" t="s">
        <v>118</v>
      </c>
      <c r="H758" s="3">
        <v>19.2</v>
      </c>
    </row>
    <row r="759" spans="2:8" ht="126.75" thickBot="1">
      <c r="B759" s="79" t="s">
        <v>62</v>
      </c>
      <c r="C759" s="25" t="s">
        <v>141</v>
      </c>
      <c r="D759" s="7" t="s">
        <v>73</v>
      </c>
      <c r="E759" s="7" t="s">
        <v>115</v>
      </c>
      <c r="F759" s="4" t="s">
        <v>428</v>
      </c>
      <c r="G759" s="2"/>
      <c r="H759" s="1">
        <f>SUM(H760:H762)</f>
        <v>12054</v>
      </c>
    </row>
    <row r="760" spans="2:8" ht="48" thickBot="1">
      <c r="B760" s="5" t="s">
        <v>54</v>
      </c>
      <c r="C760" s="27" t="s">
        <v>141</v>
      </c>
      <c r="D760" s="6" t="s">
        <v>73</v>
      </c>
      <c r="E760" s="6" t="s">
        <v>115</v>
      </c>
      <c r="F760" s="3" t="s">
        <v>428</v>
      </c>
      <c r="G760" s="3">
        <v>111</v>
      </c>
      <c r="H760" s="3">
        <v>9124</v>
      </c>
    </row>
    <row r="761" spans="2:8" ht="63.75" thickBot="1">
      <c r="B761" s="37" t="s">
        <v>10</v>
      </c>
      <c r="C761" s="27" t="s">
        <v>141</v>
      </c>
      <c r="D761" s="6" t="s">
        <v>73</v>
      </c>
      <c r="E761" s="6" t="s">
        <v>115</v>
      </c>
      <c r="F761" s="3" t="s">
        <v>428</v>
      </c>
      <c r="G761" s="3">
        <v>119</v>
      </c>
      <c r="H761" s="3">
        <v>2755</v>
      </c>
    </row>
    <row r="762" spans="2:8" ht="32.25" thickBot="1">
      <c r="B762" s="37" t="s">
        <v>13</v>
      </c>
      <c r="C762" s="27" t="s">
        <v>141</v>
      </c>
      <c r="D762" s="6" t="s">
        <v>73</v>
      </c>
      <c r="E762" s="6" t="s">
        <v>115</v>
      </c>
      <c r="F762" s="3" t="s">
        <v>428</v>
      </c>
      <c r="G762" s="3">
        <v>244</v>
      </c>
      <c r="H762" s="3">
        <v>175</v>
      </c>
    </row>
    <row r="763" spans="2:8" ht="79.5" thickBot="1">
      <c r="B763" s="185" t="s">
        <v>339</v>
      </c>
      <c r="C763" s="186" t="s">
        <v>141</v>
      </c>
      <c r="D763" s="90" t="s">
        <v>73</v>
      </c>
      <c r="E763" s="90" t="s">
        <v>115</v>
      </c>
      <c r="F763" s="145" t="s">
        <v>430</v>
      </c>
      <c r="G763" s="95"/>
      <c r="H763" s="95">
        <f>SUM(H764:H765)</f>
        <v>1406.16</v>
      </c>
    </row>
    <row r="764" spans="2:8" ht="48" thickBot="1">
      <c r="B764" s="37" t="s">
        <v>219</v>
      </c>
      <c r="C764" s="27" t="s">
        <v>141</v>
      </c>
      <c r="D764" s="6" t="s">
        <v>73</v>
      </c>
      <c r="E764" s="6" t="s">
        <v>115</v>
      </c>
      <c r="F764" s="116" t="s">
        <v>430</v>
      </c>
      <c r="G764" s="3">
        <v>111</v>
      </c>
      <c r="H764" s="3">
        <v>1080</v>
      </c>
    </row>
    <row r="765" spans="2:8" ht="63.75" thickBot="1">
      <c r="B765" s="37" t="s">
        <v>10</v>
      </c>
      <c r="C765" s="27" t="s">
        <v>141</v>
      </c>
      <c r="D765" s="6" t="s">
        <v>73</v>
      </c>
      <c r="E765" s="6" t="s">
        <v>115</v>
      </c>
      <c r="F765" s="116" t="s">
        <v>430</v>
      </c>
      <c r="G765" s="3">
        <v>119</v>
      </c>
      <c r="H765" s="3">
        <v>326.16000000000003</v>
      </c>
    </row>
    <row r="766" spans="2:8" ht="79.5" thickBot="1">
      <c r="B766" s="93" t="s">
        <v>340</v>
      </c>
      <c r="C766" s="186" t="s">
        <v>141</v>
      </c>
      <c r="D766" s="186" t="s">
        <v>73</v>
      </c>
      <c r="E766" s="186" t="s">
        <v>115</v>
      </c>
      <c r="F766" s="113" t="s">
        <v>431</v>
      </c>
      <c r="G766" s="187"/>
      <c r="H766" s="187">
        <v>205.45015000000001</v>
      </c>
    </row>
    <row r="767" spans="2:8" ht="32.25" thickBot="1">
      <c r="B767" s="37" t="s">
        <v>13</v>
      </c>
      <c r="C767" s="27" t="s">
        <v>141</v>
      </c>
      <c r="D767" s="6" t="s">
        <v>73</v>
      </c>
      <c r="E767" s="6" t="s">
        <v>115</v>
      </c>
      <c r="F767" s="116" t="s">
        <v>431</v>
      </c>
      <c r="G767" s="3">
        <v>244</v>
      </c>
      <c r="H767" s="188">
        <v>205.45015000000001</v>
      </c>
    </row>
    <row r="768" spans="2:8" ht="32.25" thickBot="1">
      <c r="B768" s="210" t="s">
        <v>357</v>
      </c>
      <c r="C768" s="186" t="s">
        <v>141</v>
      </c>
      <c r="D768" s="90" t="s">
        <v>73</v>
      </c>
      <c r="E768" s="90" t="s">
        <v>109</v>
      </c>
      <c r="F768" s="145"/>
      <c r="G768" s="95"/>
      <c r="H768" s="187">
        <f>SUM(H769:H770)</f>
        <v>259</v>
      </c>
    </row>
    <row r="769" spans="2:8" ht="48" thickBot="1">
      <c r="B769" s="48" t="s">
        <v>28</v>
      </c>
      <c r="C769" s="27" t="s">
        <v>141</v>
      </c>
      <c r="D769" s="6" t="s">
        <v>73</v>
      </c>
      <c r="E769" s="6" t="s">
        <v>109</v>
      </c>
      <c r="F769" s="35">
        <v>1940300593</v>
      </c>
      <c r="G769" s="6" t="s">
        <v>78</v>
      </c>
      <c r="H769" s="188">
        <v>199</v>
      </c>
    </row>
    <row r="770" spans="2:8" ht="63.75" thickBot="1">
      <c r="B770" s="37" t="s">
        <v>10</v>
      </c>
      <c r="C770" s="27" t="s">
        <v>141</v>
      </c>
      <c r="D770" s="6" t="s">
        <v>73</v>
      </c>
      <c r="E770" s="6" t="s">
        <v>109</v>
      </c>
      <c r="F770" s="35">
        <v>1940300593</v>
      </c>
      <c r="G770" s="6" t="s">
        <v>325</v>
      </c>
      <c r="H770" s="188">
        <v>60</v>
      </c>
    </row>
    <row r="771" spans="2:8" ht="36" customHeight="1" thickBot="1">
      <c r="B771" s="70" t="s">
        <v>142</v>
      </c>
      <c r="C771" s="69" t="s">
        <v>143</v>
      </c>
      <c r="D771" s="69" t="s">
        <v>73</v>
      </c>
      <c r="E771" s="69"/>
      <c r="F771" s="69"/>
      <c r="G771" s="69"/>
      <c r="H771" s="220">
        <f>SUM(H772+H778+H781+H785+H788+H791+H796+H793+H779)</f>
        <v>27765.404590000006</v>
      </c>
    </row>
    <row r="772" spans="2:8" ht="16.5" thickBot="1">
      <c r="B772" s="30"/>
      <c r="C772" s="25" t="s">
        <v>143</v>
      </c>
      <c r="D772" s="14" t="s">
        <v>73</v>
      </c>
      <c r="E772" s="14" t="s">
        <v>115</v>
      </c>
      <c r="F772" s="54">
        <v>1940200592</v>
      </c>
      <c r="G772" s="26"/>
      <c r="H772" s="46">
        <f>SUM(H773:H777)</f>
        <v>2285.8000000000002</v>
      </c>
    </row>
    <row r="773" spans="2:8" ht="48" thickBot="1">
      <c r="B773" s="5" t="s">
        <v>54</v>
      </c>
      <c r="C773" s="27" t="s">
        <v>143</v>
      </c>
      <c r="D773" s="6" t="s">
        <v>73</v>
      </c>
      <c r="E773" s="6" t="s">
        <v>115</v>
      </c>
      <c r="F773" s="35">
        <v>1940200592</v>
      </c>
      <c r="G773" s="27" t="s">
        <v>78</v>
      </c>
      <c r="H773" s="71">
        <v>943</v>
      </c>
    </row>
    <row r="774" spans="2:8" ht="63.75" thickBot="1">
      <c r="B774" s="37" t="s">
        <v>10</v>
      </c>
      <c r="C774" s="27" t="s">
        <v>143</v>
      </c>
      <c r="D774" s="6" t="s">
        <v>73</v>
      </c>
      <c r="E774" s="6" t="s">
        <v>115</v>
      </c>
      <c r="F774" s="35">
        <v>1940200592</v>
      </c>
      <c r="G774" s="27" t="s">
        <v>325</v>
      </c>
      <c r="H774" s="71">
        <v>285</v>
      </c>
    </row>
    <row r="775" spans="2:8" ht="32.25" thickBot="1">
      <c r="B775" s="37" t="s">
        <v>13</v>
      </c>
      <c r="C775" s="27" t="s">
        <v>143</v>
      </c>
      <c r="D775" s="6" t="s">
        <v>73</v>
      </c>
      <c r="E775" s="6" t="s">
        <v>115</v>
      </c>
      <c r="F775" s="35">
        <v>1940200592</v>
      </c>
      <c r="G775" s="6" t="s">
        <v>119</v>
      </c>
      <c r="H775" s="3">
        <v>491.9</v>
      </c>
    </row>
    <row r="776" spans="2:8" ht="16.5" thickBot="1">
      <c r="B776" s="37" t="s">
        <v>338</v>
      </c>
      <c r="C776" s="27" t="s">
        <v>143</v>
      </c>
      <c r="D776" s="6" t="s">
        <v>73</v>
      </c>
      <c r="E776" s="6" t="s">
        <v>115</v>
      </c>
      <c r="F776" s="35">
        <v>1940200592</v>
      </c>
      <c r="G776" s="6" t="s">
        <v>335</v>
      </c>
      <c r="H776" s="3">
        <v>532.4</v>
      </c>
    </row>
    <row r="777" spans="2:8" ht="16.5" thickBot="1">
      <c r="B777" s="77" t="s">
        <v>46</v>
      </c>
      <c r="C777" s="27" t="s">
        <v>143</v>
      </c>
      <c r="D777" s="6" t="s">
        <v>73</v>
      </c>
      <c r="E777" s="6" t="s">
        <v>115</v>
      </c>
      <c r="F777" s="35">
        <v>1940200592</v>
      </c>
      <c r="G777" s="6" t="s">
        <v>118</v>
      </c>
      <c r="H777" s="3">
        <v>33.5</v>
      </c>
    </row>
    <row r="778" spans="2:8" ht="48" thickBot="1">
      <c r="B778" s="89" t="s">
        <v>332</v>
      </c>
      <c r="C778" s="127" t="s">
        <v>143</v>
      </c>
      <c r="D778" s="104" t="s">
        <v>73</v>
      </c>
      <c r="E778" s="104" t="s">
        <v>115</v>
      </c>
      <c r="F778" s="181" t="s">
        <v>427</v>
      </c>
      <c r="G778" s="104" t="s">
        <v>333</v>
      </c>
      <c r="H778" s="103">
        <v>51.582799999999999</v>
      </c>
    </row>
    <row r="779" spans="2:8" ht="48" hidden="1" thickBot="1">
      <c r="B779" s="89" t="s">
        <v>446</v>
      </c>
      <c r="C779" s="186" t="s">
        <v>143</v>
      </c>
      <c r="D779" s="141" t="s">
        <v>73</v>
      </c>
      <c r="E779" s="141" t="s">
        <v>115</v>
      </c>
      <c r="F779" s="145" t="s">
        <v>472</v>
      </c>
      <c r="G779" s="145"/>
      <c r="H779" s="103"/>
    </row>
    <row r="780" spans="2:8" ht="48" hidden="1" thickBot="1">
      <c r="B780" s="37" t="s">
        <v>216</v>
      </c>
      <c r="C780" s="27" t="s">
        <v>143</v>
      </c>
      <c r="D780" s="151" t="s">
        <v>73</v>
      </c>
      <c r="E780" s="151" t="s">
        <v>115</v>
      </c>
      <c r="F780" s="116" t="s">
        <v>472</v>
      </c>
      <c r="G780" s="116">
        <v>244</v>
      </c>
      <c r="H780" s="19"/>
    </row>
    <row r="781" spans="2:8" ht="126.75" thickBot="1">
      <c r="B781" s="79" t="s">
        <v>62</v>
      </c>
      <c r="C781" s="25" t="s">
        <v>143</v>
      </c>
      <c r="D781" s="7" t="s">
        <v>73</v>
      </c>
      <c r="E781" s="7" t="s">
        <v>115</v>
      </c>
      <c r="F781" s="4" t="s">
        <v>428</v>
      </c>
      <c r="G781" s="2"/>
      <c r="H781" s="1">
        <f>SUM(H782:H784)</f>
        <v>21168</v>
      </c>
    </row>
    <row r="782" spans="2:8" ht="48" thickBot="1">
      <c r="B782" s="5" t="s">
        <v>54</v>
      </c>
      <c r="C782" s="27" t="s">
        <v>143</v>
      </c>
      <c r="D782" s="6" t="s">
        <v>73</v>
      </c>
      <c r="E782" s="6" t="s">
        <v>115</v>
      </c>
      <c r="F782" s="3" t="s">
        <v>428</v>
      </c>
      <c r="G782" s="3">
        <v>111</v>
      </c>
      <c r="H782" s="3">
        <v>16032</v>
      </c>
    </row>
    <row r="783" spans="2:8" ht="63.75" thickBot="1">
      <c r="B783" s="37" t="s">
        <v>10</v>
      </c>
      <c r="C783" s="27" t="s">
        <v>143</v>
      </c>
      <c r="D783" s="6" t="s">
        <v>73</v>
      </c>
      <c r="E783" s="6" t="s">
        <v>115</v>
      </c>
      <c r="F783" s="3" t="s">
        <v>428</v>
      </c>
      <c r="G783" s="3">
        <v>119</v>
      </c>
      <c r="H783" s="3">
        <v>4842</v>
      </c>
    </row>
    <row r="784" spans="2:8" ht="32.25" thickBot="1">
      <c r="B784" s="37" t="s">
        <v>13</v>
      </c>
      <c r="C784" s="27" t="s">
        <v>143</v>
      </c>
      <c r="D784" s="6" t="s">
        <v>73</v>
      </c>
      <c r="E784" s="6" t="s">
        <v>115</v>
      </c>
      <c r="F784" s="3" t="s">
        <v>428</v>
      </c>
      <c r="G784" s="3">
        <v>244</v>
      </c>
      <c r="H784" s="3">
        <v>294</v>
      </c>
    </row>
    <row r="785" spans="2:8" ht="79.5" thickBot="1">
      <c r="B785" s="185" t="s">
        <v>339</v>
      </c>
      <c r="C785" s="186" t="s">
        <v>143</v>
      </c>
      <c r="D785" s="90" t="s">
        <v>73</v>
      </c>
      <c r="E785" s="90" t="s">
        <v>115</v>
      </c>
      <c r="F785" s="145" t="s">
        <v>430</v>
      </c>
      <c r="G785" s="95"/>
      <c r="H785" s="95">
        <f>SUM(H786:H787)</f>
        <v>2187.36</v>
      </c>
    </row>
    <row r="786" spans="2:8" ht="48" thickBot="1">
      <c r="B786" s="37" t="s">
        <v>219</v>
      </c>
      <c r="C786" s="27" t="s">
        <v>143</v>
      </c>
      <c r="D786" s="6" t="s">
        <v>73</v>
      </c>
      <c r="E786" s="6" t="s">
        <v>115</v>
      </c>
      <c r="F786" s="116" t="s">
        <v>430</v>
      </c>
      <c r="G786" s="3">
        <v>111</v>
      </c>
      <c r="H786" s="3">
        <v>1680</v>
      </c>
    </row>
    <row r="787" spans="2:8" ht="63.75" thickBot="1">
      <c r="B787" s="37" t="s">
        <v>10</v>
      </c>
      <c r="C787" s="27" t="s">
        <v>143</v>
      </c>
      <c r="D787" s="6" t="s">
        <v>73</v>
      </c>
      <c r="E787" s="6" t="s">
        <v>115</v>
      </c>
      <c r="F787" s="116" t="s">
        <v>430</v>
      </c>
      <c r="G787" s="3">
        <v>119</v>
      </c>
      <c r="H787" s="3">
        <v>507.36</v>
      </c>
    </row>
    <row r="788" spans="2:8" ht="48" thickBot="1">
      <c r="B788" s="195" t="s">
        <v>345</v>
      </c>
      <c r="C788" s="127" t="s">
        <v>121</v>
      </c>
      <c r="D788" s="104" t="s">
        <v>73</v>
      </c>
      <c r="E788" s="104" t="s">
        <v>110</v>
      </c>
      <c r="F788" s="145" t="s">
        <v>483</v>
      </c>
      <c r="G788" s="103"/>
      <c r="H788" s="103">
        <f>SUM(H789:H790)</f>
        <v>99.222999999999999</v>
      </c>
    </row>
    <row r="789" spans="2:8" ht="48" thickBot="1">
      <c r="B789" s="37" t="s">
        <v>219</v>
      </c>
      <c r="C789" s="27" t="s">
        <v>121</v>
      </c>
      <c r="D789" s="6" t="s">
        <v>73</v>
      </c>
      <c r="E789" s="6" t="s">
        <v>110</v>
      </c>
      <c r="F789" s="235" t="s">
        <v>483</v>
      </c>
      <c r="G789" s="3">
        <v>111</v>
      </c>
      <c r="H789" s="3">
        <v>76.207999999999998</v>
      </c>
    </row>
    <row r="790" spans="2:8" ht="63.75" thickBot="1">
      <c r="B790" s="37" t="s">
        <v>10</v>
      </c>
      <c r="C790" s="27" t="s">
        <v>121</v>
      </c>
      <c r="D790" s="6" t="s">
        <v>73</v>
      </c>
      <c r="E790" s="6" t="s">
        <v>110</v>
      </c>
      <c r="F790" s="235" t="s">
        <v>483</v>
      </c>
      <c r="G790" s="3">
        <v>119</v>
      </c>
      <c r="H790" s="3">
        <v>23.015000000000001</v>
      </c>
    </row>
    <row r="791" spans="2:8" ht="79.5" thickBot="1">
      <c r="B791" s="93" t="s">
        <v>340</v>
      </c>
      <c r="C791" s="186" t="s">
        <v>143</v>
      </c>
      <c r="D791" s="186" t="s">
        <v>73</v>
      </c>
      <c r="E791" s="186" t="s">
        <v>115</v>
      </c>
      <c r="F791" s="113" t="s">
        <v>431</v>
      </c>
      <c r="G791" s="187"/>
      <c r="H791" s="187">
        <v>1148.1037899999999</v>
      </c>
    </row>
    <row r="792" spans="2:8" ht="32.25" thickBot="1">
      <c r="B792" s="37" t="s">
        <v>13</v>
      </c>
      <c r="C792" s="27" t="s">
        <v>143</v>
      </c>
      <c r="D792" s="6" t="s">
        <v>73</v>
      </c>
      <c r="E792" s="6" t="s">
        <v>115</v>
      </c>
      <c r="F792" s="116" t="s">
        <v>431</v>
      </c>
      <c r="G792" s="3">
        <v>244</v>
      </c>
      <c r="H792" s="188">
        <v>1148.1037899999999</v>
      </c>
    </row>
    <row r="793" spans="2:8" ht="32.25" thickBot="1">
      <c r="B793" s="210" t="s">
        <v>357</v>
      </c>
      <c r="C793" s="186" t="s">
        <v>143</v>
      </c>
      <c r="D793" s="90" t="s">
        <v>73</v>
      </c>
      <c r="E793" s="90" t="s">
        <v>109</v>
      </c>
      <c r="F793" s="145"/>
      <c r="G793" s="95"/>
      <c r="H793" s="187">
        <f>SUM(H794:H795)</f>
        <v>497.4</v>
      </c>
    </row>
    <row r="794" spans="2:8" ht="48" thickBot="1">
      <c r="B794" s="48" t="s">
        <v>28</v>
      </c>
      <c r="C794" s="27" t="s">
        <v>143</v>
      </c>
      <c r="D794" s="6" t="s">
        <v>73</v>
      </c>
      <c r="E794" s="6" t="s">
        <v>109</v>
      </c>
      <c r="F794" s="35">
        <v>1940300593</v>
      </c>
      <c r="G794" s="6" t="s">
        <v>78</v>
      </c>
      <c r="H794" s="188">
        <v>382</v>
      </c>
    </row>
    <row r="795" spans="2:8" ht="63.75" thickBot="1">
      <c r="B795" s="37" t="s">
        <v>10</v>
      </c>
      <c r="C795" s="27" t="s">
        <v>143</v>
      </c>
      <c r="D795" s="6" t="s">
        <v>73</v>
      </c>
      <c r="E795" s="6" t="s">
        <v>109</v>
      </c>
      <c r="F795" s="35">
        <v>1940300593</v>
      </c>
      <c r="G795" s="6" t="s">
        <v>325</v>
      </c>
      <c r="H795" s="188">
        <v>115.4</v>
      </c>
    </row>
    <row r="796" spans="2:8" ht="21" customHeight="1" thickBot="1">
      <c r="B796" s="244" t="s">
        <v>27</v>
      </c>
      <c r="C796" s="186" t="s">
        <v>143</v>
      </c>
      <c r="D796" s="90" t="s">
        <v>73</v>
      </c>
      <c r="E796" s="90" t="s">
        <v>110</v>
      </c>
      <c r="F796" s="145"/>
      <c r="G796" s="95"/>
      <c r="H796" s="187">
        <f>SUM(H800+H797)</f>
        <v>327.935</v>
      </c>
    </row>
    <row r="797" spans="2:8" ht="36" customHeight="1" thickBot="1">
      <c r="B797" s="89" t="s">
        <v>444</v>
      </c>
      <c r="C797" s="186" t="s">
        <v>143</v>
      </c>
      <c r="D797" s="90" t="s">
        <v>73</v>
      </c>
      <c r="E797" s="90" t="s">
        <v>110</v>
      </c>
      <c r="F797" s="105"/>
      <c r="G797" s="90"/>
      <c r="H797" s="187">
        <f>SUM(H798:H799)</f>
        <v>78.12</v>
      </c>
    </row>
    <row r="798" spans="2:8" ht="54" customHeight="1" thickBot="1">
      <c r="B798" s="222" t="s">
        <v>191</v>
      </c>
      <c r="C798" s="27" t="s">
        <v>143</v>
      </c>
      <c r="D798" s="6" t="s">
        <v>73</v>
      </c>
      <c r="E798" s="6" t="s">
        <v>110</v>
      </c>
      <c r="F798" s="35">
        <v>1940250500</v>
      </c>
      <c r="G798" s="6" t="s">
        <v>78</v>
      </c>
      <c r="H798" s="188">
        <v>60</v>
      </c>
    </row>
    <row r="799" spans="2:8" ht="66" customHeight="1" thickBot="1">
      <c r="B799" s="37" t="s">
        <v>10</v>
      </c>
      <c r="C799" s="27" t="s">
        <v>143</v>
      </c>
      <c r="D799" s="6" t="s">
        <v>73</v>
      </c>
      <c r="E799" s="6" t="s">
        <v>110</v>
      </c>
      <c r="F799" s="35">
        <v>1940250500</v>
      </c>
      <c r="G799" s="6" t="s">
        <v>325</v>
      </c>
      <c r="H799" s="188">
        <v>18.12</v>
      </c>
    </row>
    <row r="800" spans="2:8" ht="48" thickBot="1">
      <c r="B800" s="230" t="s">
        <v>434</v>
      </c>
      <c r="C800" s="27" t="s">
        <v>143</v>
      </c>
      <c r="D800" s="6" t="s">
        <v>73</v>
      </c>
      <c r="E800" s="6" t="s">
        <v>110</v>
      </c>
      <c r="F800" s="116">
        <v>19</v>
      </c>
      <c r="G800" s="3"/>
      <c r="H800" s="188">
        <f>SUM(H803:H805)</f>
        <v>249.815</v>
      </c>
    </row>
    <row r="801" spans="2:8" ht="48" thickBot="1">
      <c r="B801" s="44" t="s">
        <v>388</v>
      </c>
      <c r="C801" s="27" t="s">
        <v>143</v>
      </c>
      <c r="D801" s="6" t="s">
        <v>73</v>
      </c>
      <c r="E801" s="6" t="s">
        <v>110</v>
      </c>
      <c r="F801" s="116" t="s">
        <v>385</v>
      </c>
      <c r="G801" s="3"/>
      <c r="H801" s="188">
        <f>SUM(H803:H805)</f>
        <v>249.815</v>
      </c>
    </row>
    <row r="802" spans="2:8" ht="32.25" thickBot="1">
      <c r="B802" s="44" t="s">
        <v>387</v>
      </c>
      <c r="C802" s="27" t="s">
        <v>143</v>
      </c>
      <c r="D802" s="6" t="s">
        <v>73</v>
      </c>
      <c r="E802" s="6" t="s">
        <v>110</v>
      </c>
      <c r="F802" s="19" t="s">
        <v>433</v>
      </c>
      <c r="G802" s="3"/>
      <c r="H802" s="188">
        <f>SUM(H803:H805)</f>
        <v>249.815</v>
      </c>
    </row>
    <row r="803" spans="2:8" ht="48" thickBot="1">
      <c r="B803" s="222" t="s">
        <v>219</v>
      </c>
      <c r="C803" s="27" t="s">
        <v>143</v>
      </c>
      <c r="D803" s="6" t="s">
        <v>73</v>
      </c>
      <c r="E803" s="6" t="s">
        <v>110</v>
      </c>
      <c r="F803" s="19" t="s">
        <v>433</v>
      </c>
      <c r="G803" s="3">
        <v>111</v>
      </c>
      <c r="H803" s="188">
        <v>140</v>
      </c>
    </row>
    <row r="804" spans="2:8" ht="63.75" thickBot="1">
      <c r="B804" s="37" t="s">
        <v>10</v>
      </c>
      <c r="C804" s="27" t="s">
        <v>143</v>
      </c>
      <c r="D804" s="6" t="s">
        <v>73</v>
      </c>
      <c r="E804" s="6" t="s">
        <v>110</v>
      </c>
      <c r="F804" s="19" t="s">
        <v>433</v>
      </c>
      <c r="G804" s="3">
        <v>119</v>
      </c>
      <c r="H804" s="188">
        <v>42.3</v>
      </c>
    </row>
    <row r="805" spans="2:8" ht="32.25" thickBot="1">
      <c r="B805" s="37" t="s">
        <v>13</v>
      </c>
      <c r="C805" s="27" t="s">
        <v>143</v>
      </c>
      <c r="D805" s="6" t="s">
        <v>73</v>
      </c>
      <c r="E805" s="6" t="s">
        <v>110</v>
      </c>
      <c r="F805" s="19" t="s">
        <v>433</v>
      </c>
      <c r="G805" s="3">
        <v>244</v>
      </c>
      <c r="H805" s="188">
        <v>67.515000000000001</v>
      </c>
    </row>
    <row r="806" spans="2:8" ht="16.5" thickBot="1">
      <c r="B806" s="70" t="s">
        <v>144</v>
      </c>
      <c r="C806" s="69" t="s">
        <v>145</v>
      </c>
      <c r="D806" s="69" t="s">
        <v>73</v>
      </c>
      <c r="E806" s="69"/>
      <c r="F806" s="69"/>
      <c r="G806" s="69"/>
      <c r="H806" s="220">
        <f>SUM(H820+H813+H807+H817+H822)</f>
        <v>16805.31379</v>
      </c>
    </row>
    <row r="807" spans="2:8" ht="16.5" thickBot="1">
      <c r="B807" s="30"/>
      <c r="C807" s="25" t="s">
        <v>145</v>
      </c>
      <c r="D807" s="14" t="s">
        <v>73</v>
      </c>
      <c r="E807" s="14" t="s">
        <v>115</v>
      </c>
      <c r="F807" s="54">
        <v>1940200592</v>
      </c>
      <c r="G807" s="26"/>
      <c r="H807" s="46">
        <f>SUM(H808:H812)</f>
        <v>845.4</v>
      </c>
    </row>
    <row r="808" spans="2:8" ht="48" thickBot="1">
      <c r="B808" s="5" t="s">
        <v>54</v>
      </c>
      <c r="C808" s="27" t="s">
        <v>145</v>
      </c>
      <c r="D808" s="6" t="s">
        <v>73</v>
      </c>
      <c r="E808" s="6" t="s">
        <v>115</v>
      </c>
      <c r="F808" s="35">
        <v>1940200592</v>
      </c>
      <c r="G808" s="27" t="s">
        <v>78</v>
      </c>
      <c r="H808" s="71">
        <v>404</v>
      </c>
    </row>
    <row r="809" spans="2:8" ht="63.75" thickBot="1">
      <c r="B809" s="37" t="s">
        <v>10</v>
      </c>
      <c r="C809" s="27" t="s">
        <v>145</v>
      </c>
      <c r="D809" s="6" t="s">
        <v>73</v>
      </c>
      <c r="E809" s="6" t="s">
        <v>115</v>
      </c>
      <c r="F809" s="35">
        <v>1940200592</v>
      </c>
      <c r="G809" s="27" t="s">
        <v>325</v>
      </c>
      <c r="H809" s="71">
        <v>122</v>
      </c>
    </row>
    <row r="810" spans="2:8" ht="32.25" thickBot="1">
      <c r="B810" s="37" t="s">
        <v>13</v>
      </c>
      <c r="C810" s="27" t="s">
        <v>145</v>
      </c>
      <c r="D810" s="6" t="s">
        <v>73</v>
      </c>
      <c r="E810" s="6" t="s">
        <v>115</v>
      </c>
      <c r="F810" s="35">
        <v>1940200592</v>
      </c>
      <c r="G810" s="6" t="s">
        <v>119</v>
      </c>
      <c r="H810" s="3">
        <v>129.4</v>
      </c>
    </row>
    <row r="811" spans="2:8" ht="16.5" thickBot="1">
      <c r="B811" s="37" t="s">
        <v>338</v>
      </c>
      <c r="C811" s="27" t="s">
        <v>145</v>
      </c>
      <c r="D811" s="6" t="s">
        <v>73</v>
      </c>
      <c r="E811" s="6" t="s">
        <v>115</v>
      </c>
      <c r="F811" s="35">
        <v>1940200592</v>
      </c>
      <c r="G811" s="6" t="s">
        <v>335</v>
      </c>
      <c r="H811" s="3">
        <v>180</v>
      </c>
    </row>
    <row r="812" spans="2:8" ht="16.5" thickBot="1">
      <c r="B812" s="77" t="s">
        <v>46</v>
      </c>
      <c r="C812" s="27" t="s">
        <v>145</v>
      </c>
      <c r="D812" s="6" t="s">
        <v>73</v>
      </c>
      <c r="E812" s="6" t="s">
        <v>115</v>
      </c>
      <c r="F812" s="35">
        <v>1940200592</v>
      </c>
      <c r="G812" s="6" t="s">
        <v>118</v>
      </c>
      <c r="H812" s="3">
        <v>10</v>
      </c>
    </row>
    <row r="813" spans="2:8" ht="126.75" thickBot="1">
      <c r="B813" s="79" t="s">
        <v>62</v>
      </c>
      <c r="C813" s="25" t="s">
        <v>145</v>
      </c>
      <c r="D813" s="7" t="s">
        <v>73</v>
      </c>
      <c r="E813" s="7" t="s">
        <v>115</v>
      </c>
      <c r="F813" s="4" t="s">
        <v>428</v>
      </c>
      <c r="G813" s="2"/>
      <c r="H813" s="1">
        <f>SUM(H814:H816)</f>
        <v>13633</v>
      </c>
    </row>
    <row r="814" spans="2:8" ht="48" thickBot="1">
      <c r="B814" s="5" t="s">
        <v>54</v>
      </c>
      <c r="C814" s="27" t="s">
        <v>145</v>
      </c>
      <c r="D814" s="6" t="s">
        <v>73</v>
      </c>
      <c r="E814" s="6" t="s">
        <v>115</v>
      </c>
      <c r="F814" s="3" t="s">
        <v>428</v>
      </c>
      <c r="G814" s="3">
        <v>111</v>
      </c>
      <c r="H814" s="3">
        <v>10302</v>
      </c>
    </row>
    <row r="815" spans="2:8" ht="63.75" thickBot="1">
      <c r="B815" s="37" t="s">
        <v>10</v>
      </c>
      <c r="C815" s="27" t="s">
        <v>145</v>
      </c>
      <c r="D815" s="6" t="s">
        <v>73</v>
      </c>
      <c r="E815" s="6" t="s">
        <v>115</v>
      </c>
      <c r="F815" s="3" t="s">
        <v>428</v>
      </c>
      <c r="G815" s="3">
        <v>119</v>
      </c>
      <c r="H815" s="3">
        <v>3111</v>
      </c>
    </row>
    <row r="816" spans="2:8" ht="32.25" thickBot="1">
      <c r="B816" s="37" t="s">
        <v>13</v>
      </c>
      <c r="C816" s="27" t="s">
        <v>145</v>
      </c>
      <c r="D816" s="6" t="s">
        <v>73</v>
      </c>
      <c r="E816" s="6" t="s">
        <v>115</v>
      </c>
      <c r="F816" s="3" t="s">
        <v>428</v>
      </c>
      <c r="G816" s="3">
        <v>244</v>
      </c>
      <c r="H816" s="3">
        <v>220</v>
      </c>
    </row>
    <row r="817" spans="2:8" ht="79.5" thickBot="1">
      <c r="B817" s="185" t="s">
        <v>339</v>
      </c>
      <c r="C817" s="186" t="s">
        <v>145</v>
      </c>
      <c r="D817" s="90" t="s">
        <v>73</v>
      </c>
      <c r="E817" s="90" t="s">
        <v>115</v>
      </c>
      <c r="F817" s="145" t="s">
        <v>430</v>
      </c>
      <c r="G817" s="95"/>
      <c r="H817" s="95">
        <f>SUM(H818:H819)</f>
        <v>1718.6399999999999</v>
      </c>
    </row>
    <row r="818" spans="2:8" ht="48" thickBot="1">
      <c r="B818" s="37" t="s">
        <v>219</v>
      </c>
      <c r="C818" s="27" t="s">
        <v>145</v>
      </c>
      <c r="D818" s="6" t="s">
        <v>73</v>
      </c>
      <c r="E818" s="6" t="s">
        <v>115</v>
      </c>
      <c r="F818" s="116" t="s">
        <v>430</v>
      </c>
      <c r="G818" s="3">
        <v>111</v>
      </c>
      <c r="H818" s="3">
        <v>1320</v>
      </c>
    </row>
    <row r="819" spans="2:8" ht="63.75" thickBot="1">
      <c r="B819" s="37" t="s">
        <v>10</v>
      </c>
      <c r="C819" s="27" t="s">
        <v>145</v>
      </c>
      <c r="D819" s="6" t="s">
        <v>73</v>
      </c>
      <c r="E819" s="6" t="s">
        <v>115</v>
      </c>
      <c r="F819" s="116" t="s">
        <v>430</v>
      </c>
      <c r="G819" s="3">
        <v>119</v>
      </c>
      <c r="H819" s="3">
        <v>398.64</v>
      </c>
    </row>
    <row r="820" spans="2:8" ht="79.5" thickBot="1">
      <c r="B820" s="93" t="s">
        <v>340</v>
      </c>
      <c r="C820" s="186" t="s">
        <v>145</v>
      </c>
      <c r="D820" s="186" t="s">
        <v>73</v>
      </c>
      <c r="E820" s="186" t="s">
        <v>115</v>
      </c>
      <c r="F820" s="113" t="s">
        <v>431</v>
      </c>
      <c r="G820" s="187"/>
      <c r="H820" s="187">
        <v>350.47379000000001</v>
      </c>
    </row>
    <row r="821" spans="2:8" ht="32.25" thickBot="1">
      <c r="B821" s="37" t="s">
        <v>13</v>
      </c>
      <c r="C821" s="27" t="s">
        <v>145</v>
      </c>
      <c r="D821" s="6" t="s">
        <v>73</v>
      </c>
      <c r="E821" s="6" t="s">
        <v>115</v>
      </c>
      <c r="F821" s="116" t="s">
        <v>431</v>
      </c>
      <c r="G821" s="3">
        <v>244</v>
      </c>
      <c r="H821" s="188">
        <v>350.47379000000001</v>
      </c>
    </row>
    <row r="822" spans="2:8" ht="32.25" thickBot="1">
      <c r="B822" s="210" t="s">
        <v>357</v>
      </c>
      <c r="C822" s="186" t="s">
        <v>145</v>
      </c>
      <c r="D822" s="90" t="s">
        <v>73</v>
      </c>
      <c r="E822" s="90" t="s">
        <v>109</v>
      </c>
      <c r="F822" s="145"/>
      <c r="G822" s="95"/>
      <c r="H822" s="187">
        <f>SUM(H823:H824)</f>
        <v>257.8</v>
      </c>
    </row>
    <row r="823" spans="2:8" ht="48" thickBot="1">
      <c r="B823" s="48" t="s">
        <v>28</v>
      </c>
      <c r="C823" s="27" t="s">
        <v>145</v>
      </c>
      <c r="D823" s="6" t="s">
        <v>73</v>
      </c>
      <c r="E823" s="6" t="s">
        <v>109</v>
      </c>
      <c r="F823" s="35">
        <v>1940300593</v>
      </c>
      <c r="G823" s="6" t="s">
        <v>78</v>
      </c>
      <c r="H823" s="188">
        <v>198</v>
      </c>
    </row>
    <row r="824" spans="2:8" ht="63.75" thickBot="1">
      <c r="B824" s="37" t="s">
        <v>10</v>
      </c>
      <c r="C824" s="27" t="s">
        <v>145</v>
      </c>
      <c r="D824" s="6" t="s">
        <v>73</v>
      </c>
      <c r="E824" s="6" t="s">
        <v>109</v>
      </c>
      <c r="F824" s="35">
        <v>1940300593</v>
      </c>
      <c r="G824" s="6" t="s">
        <v>325</v>
      </c>
      <c r="H824" s="188">
        <v>59.8</v>
      </c>
    </row>
    <row r="825" spans="2:8" ht="51.75" customHeight="1" thickBot="1">
      <c r="B825" s="70" t="s">
        <v>146</v>
      </c>
      <c r="C825" s="69" t="s">
        <v>147</v>
      </c>
      <c r="D825" s="69" t="s">
        <v>73</v>
      </c>
      <c r="E825" s="69" t="s">
        <v>115</v>
      </c>
      <c r="F825" s="69"/>
      <c r="G825" s="69"/>
      <c r="H825" s="220">
        <f>SUM(H826+H832+H835+H839+H842+H833)</f>
        <v>15070.3079</v>
      </c>
    </row>
    <row r="826" spans="2:8" ht="16.5" thickBot="1">
      <c r="B826" s="5"/>
      <c r="C826" s="25" t="s">
        <v>147</v>
      </c>
      <c r="D826" s="14" t="s">
        <v>73</v>
      </c>
      <c r="E826" s="14" t="s">
        <v>115</v>
      </c>
      <c r="F826" s="54">
        <v>1940200592</v>
      </c>
      <c r="G826" s="26"/>
      <c r="H826" s="176">
        <f>SUM(H827:H831)</f>
        <v>885.90000000000009</v>
      </c>
    </row>
    <row r="827" spans="2:8" ht="48" thickBot="1">
      <c r="B827" s="5" t="s">
        <v>54</v>
      </c>
      <c r="C827" s="27" t="s">
        <v>147</v>
      </c>
      <c r="D827" s="6" t="s">
        <v>73</v>
      </c>
      <c r="E827" s="6" t="s">
        <v>115</v>
      </c>
      <c r="F827" s="35">
        <v>1940200592</v>
      </c>
      <c r="G827" s="27" t="s">
        <v>78</v>
      </c>
      <c r="H827" s="71">
        <v>404</v>
      </c>
    </row>
    <row r="828" spans="2:8" ht="63.75" thickBot="1">
      <c r="B828" s="37" t="s">
        <v>10</v>
      </c>
      <c r="C828" s="27" t="s">
        <v>147</v>
      </c>
      <c r="D828" s="6" t="s">
        <v>73</v>
      </c>
      <c r="E828" s="6" t="s">
        <v>115</v>
      </c>
      <c r="F828" s="35">
        <v>1940200592</v>
      </c>
      <c r="G828" s="27" t="s">
        <v>325</v>
      </c>
      <c r="H828" s="71">
        <v>122</v>
      </c>
    </row>
    <row r="829" spans="2:8" ht="32.25" thickBot="1">
      <c r="B829" s="37" t="s">
        <v>13</v>
      </c>
      <c r="C829" s="27" t="s">
        <v>147</v>
      </c>
      <c r="D829" s="6" t="s">
        <v>73</v>
      </c>
      <c r="E829" s="6" t="s">
        <v>115</v>
      </c>
      <c r="F829" s="35">
        <v>1940200592</v>
      </c>
      <c r="G829" s="6" t="s">
        <v>119</v>
      </c>
      <c r="H829" s="3">
        <v>220.7</v>
      </c>
    </row>
    <row r="830" spans="2:8" ht="16.5" thickBot="1">
      <c r="B830" s="37" t="s">
        <v>338</v>
      </c>
      <c r="C830" s="27" t="s">
        <v>147</v>
      </c>
      <c r="D830" s="6" t="s">
        <v>73</v>
      </c>
      <c r="E830" s="6" t="s">
        <v>115</v>
      </c>
      <c r="F830" s="35">
        <v>1940200592</v>
      </c>
      <c r="G830" s="6" t="s">
        <v>335</v>
      </c>
      <c r="H830" s="3">
        <v>120</v>
      </c>
    </row>
    <row r="831" spans="2:8" ht="15.75" customHeight="1" thickBot="1">
      <c r="B831" s="77" t="s">
        <v>46</v>
      </c>
      <c r="C831" s="27" t="s">
        <v>147</v>
      </c>
      <c r="D831" s="6" t="s">
        <v>73</v>
      </c>
      <c r="E831" s="6" t="s">
        <v>115</v>
      </c>
      <c r="F831" s="35">
        <v>1940200592</v>
      </c>
      <c r="G831" s="6" t="s">
        <v>118</v>
      </c>
      <c r="H831" s="3">
        <v>19.2</v>
      </c>
    </row>
    <row r="832" spans="2:8" ht="55.5" customHeight="1" thickBot="1">
      <c r="B832" s="89" t="s">
        <v>332</v>
      </c>
      <c r="C832" s="186" t="s">
        <v>147</v>
      </c>
      <c r="D832" s="90" t="s">
        <v>73</v>
      </c>
      <c r="E832" s="90" t="s">
        <v>115</v>
      </c>
      <c r="F832" s="105" t="s">
        <v>356</v>
      </c>
      <c r="G832" s="90" t="s">
        <v>333</v>
      </c>
      <c r="H832" s="95">
        <v>25.791899999999998</v>
      </c>
    </row>
    <row r="833" spans="2:8" ht="55.5" customHeight="1" thickBot="1">
      <c r="B833" s="89" t="s">
        <v>446</v>
      </c>
      <c r="C833" s="186" t="s">
        <v>147</v>
      </c>
      <c r="D833" s="141" t="s">
        <v>73</v>
      </c>
      <c r="E833" s="141" t="s">
        <v>115</v>
      </c>
      <c r="F833" s="145" t="s">
        <v>472</v>
      </c>
      <c r="G833" s="145"/>
      <c r="H833" s="95">
        <v>10.401</v>
      </c>
    </row>
    <row r="834" spans="2:8" ht="55.5" customHeight="1" thickBot="1">
      <c r="B834" s="37" t="s">
        <v>216</v>
      </c>
      <c r="C834" s="27" t="s">
        <v>147</v>
      </c>
      <c r="D834" s="151" t="s">
        <v>73</v>
      </c>
      <c r="E834" s="151" t="s">
        <v>115</v>
      </c>
      <c r="F834" s="116" t="s">
        <v>472</v>
      </c>
      <c r="G834" s="116">
        <v>244</v>
      </c>
      <c r="H834" s="19">
        <v>10.401</v>
      </c>
    </row>
    <row r="835" spans="2:8" ht="126.75" thickBot="1">
      <c r="B835" s="79" t="s">
        <v>62</v>
      </c>
      <c r="C835" s="25" t="s">
        <v>147</v>
      </c>
      <c r="D835" s="7" t="s">
        <v>73</v>
      </c>
      <c r="E835" s="7" t="s">
        <v>115</v>
      </c>
      <c r="F835" s="4" t="s">
        <v>428</v>
      </c>
      <c r="G835" s="2"/>
      <c r="H835" s="1">
        <f>SUM(H836:H838)</f>
        <v>12187</v>
      </c>
    </row>
    <row r="836" spans="2:8" ht="48" thickBot="1">
      <c r="B836" s="5" t="s">
        <v>54</v>
      </c>
      <c r="C836" s="27" t="s">
        <v>147</v>
      </c>
      <c r="D836" s="6" t="s">
        <v>73</v>
      </c>
      <c r="E836" s="6" t="s">
        <v>115</v>
      </c>
      <c r="F836" s="3" t="s">
        <v>428</v>
      </c>
      <c r="G836" s="3">
        <v>111</v>
      </c>
      <c r="H836" s="3">
        <v>9208</v>
      </c>
    </row>
    <row r="837" spans="2:8" ht="63.75" thickBot="1">
      <c r="B837" s="37" t="s">
        <v>10</v>
      </c>
      <c r="C837" s="27" t="s">
        <v>147</v>
      </c>
      <c r="D837" s="6" t="s">
        <v>73</v>
      </c>
      <c r="E837" s="6" t="s">
        <v>115</v>
      </c>
      <c r="F837" s="3" t="s">
        <v>428</v>
      </c>
      <c r="G837" s="3">
        <v>119</v>
      </c>
      <c r="H837" s="3">
        <v>2781</v>
      </c>
    </row>
    <row r="838" spans="2:8" ht="32.25" thickBot="1">
      <c r="B838" s="37" t="s">
        <v>13</v>
      </c>
      <c r="C838" s="27" t="s">
        <v>147</v>
      </c>
      <c r="D838" s="6" t="s">
        <v>73</v>
      </c>
      <c r="E838" s="6" t="s">
        <v>115</v>
      </c>
      <c r="F838" s="3" t="s">
        <v>428</v>
      </c>
      <c r="G838" s="3">
        <v>244</v>
      </c>
      <c r="H838" s="3">
        <v>198</v>
      </c>
    </row>
    <row r="839" spans="2:8" ht="79.5" thickBot="1">
      <c r="B839" s="185" t="s">
        <v>339</v>
      </c>
      <c r="C839" s="186" t="s">
        <v>147</v>
      </c>
      <c r="D839" s="90" t="s">
        <v>73</v>
      </c>
      <c r="E839" s="90" t="s">
        <v>115</v>
      </c>
      <c r="F839" s="145" t="s">
        <v>430</v>
      </c>
      <c r="G839" s="95"/>
      <c r="H839" s="95">
        <f>SUM(H840:H841)</f>
        <v>1562.4</v>
      </c>
    </row>
    <row r="840" spans="2:8" ht="48" thickBot="1">
      <c r="B840" s="37" t="s">
        <v>219</v>
      </c>
      <c r="C840" s="27" t="s">
        <v>147</v>
      </c>
      <c r="D840" s="6" t="s">
        <v>73</v>
      </c>
      <c r="E840" s="6" t="s">
        <v>115</v>
      </c>
      <c r="F840" s="116" t="s">
        <v>430</v>
      </c>
      <c r="G840" s="3">
        <v>111</v>
      </c>
      <c r="H840" s="3">
        <v>1200</v>
      </c>
    </row>
    <row r="841" spans="2:8" ht="63.75" thickBot="1">
      <c r="B841" s="37" t="s">
        <v>10</v>
      </c>
      <c r="C841" s="27" t="s">
        <v>147</v>
      </c>
      <c r="D841" s="6" t="s">
        <v>73</v>
      </c>
      <c r="E841" s="6" t="s">
        <v>115</v>
      </c>
      <c r="F841" s="116" t="s">
        <v>430</v>
      </c>
      <c r="G841" s="3">
        <v>119</v>
      </c>
      <c r="H841" s="3">
        <v>362.4</v>
      </c>
    </row>
    <row r="842" spans="2:8" ht="79.5" thickBot="1">
      <c r="B842" s="93" t="s">
        <v>340</v>
      </c>
      <c r="C842" s="186" t="s">
        <v>147</v>
      </c>
      <c r="D842" s="186" t="s">
        <v>73</v>
      </c>
      <c r="E842" s="186" t="s">
        <v>115</v>
      </c>
      <c r="F842" s="113" t="s">
        <v>431</v>
      </c>
      <c r="G842" s="187"/>
      <c r="H842" s="187">
        <v>398.815</v>
      </c>
    </row>
    <row r="843" spans="2:8" ht="32.25" thickBot="1">
      <c r="B843" s="37" t="s">
        <v>13</v>
      </c>
      <c r="C843" s="27" t="s">
        <v>147</v>
      </c>
      <c r="D843" s="6" t="s">
        <v>73</v>
      </c>
      <c r="E843" s="6" t="s">
        <v>115</v>
      </c>
      <c r="F843" s="116" t="s">
        <v>431</v>
      </c>
      <c r="G843" s="3">
        <v>244</v>
      </c>
      <c r="H843" s="188">
        <v>398.815</v>
      </c>
    </row>
    <row r="844" spans="2:8" ht="25.5" customHeight="1" thickBot="1">
      <c r="B844" s="70" t="s">
        <v>148</v>
      </c>
      <c r="C844" s="69" t="s">
        <v>149</v>
      </c>
      <c r="D844" s="69" t="s">
        <v>73</v>
      </c>
      <c r="E844" s="69"/>
      <c r="F844" s="69"/>
      <c r="G844" s="69"/>
      <c r="H844" s="220">
        <f>SUM(H845+H851+H852+H856+H859+H862+H864+H866+H869)</f>
        <v>20737.807620000003</v>
      </c>
    </row>
    <row r="845" spans="2:8" ht="16.5" thickBot="1">
      <c r="B845" s="30"/>
      <c r="C845" s="25" t="s">
        <v>149</v>
      </c>
      <c r="D845" s="14" t="s">
        <v>73</v>
      </c>
      <c r="E845" s="14" t="s">
        <v>115</v>
      </c>
      <c r="F845" s="54">
        <v>1940200592</v>
      </c>
      <c r="G845" s="26"/>
      <c r="H845" s="176">
        <f>SUM(H846:H850)</f>
        <v>1429.4</v>
      </c>
    </row>
    <row r="846" spans="2:8" ht="48" thickBot="1">
      <c r="B846" s="5" t="s">
        <v>54</v>
      </c>
      <c r="C846" s="27" t="s">
        <v>149</v>
      </c>
      <c r="D846" s="6" t="s">
        <v>73</v>
      </c>
      <c r="E846" s="6" t="s">
        <v>115</v>
      </c>
      <c r="F846" s="35">
        <v>1940200592</v>
      </c>
      <c r="G846" s="27" t="s">
        <v>78</v>
      </c>
      <c r="H846" s="71">
        <v>674</v>
      </c>
    </row>
    <row r="847" spans="2:8" ht="63.75" thickBot="1">
      <c r="B847" s="37" t="s">
        <v>10</v>
      </c>
      <c r="C847" s="27" t="s">
        <v>149</v>
      </c>
      <c r="D847" s="6" t="s">
        <v>73</v>
      </c>
      <c r="E847" s="6" t="s">
        <v>115</v>
      </c>
      <c r="F847" s="35">
        <v>1940200592</v>
      </c>
      <c r="G847" s="6" t="s">
        <v>325</v>
      </c>
      <c r="H847" s="71">
        <v>204</v>
      </c>
    </row>
    <row r="848" spans="2:8" ht="32.25" thickBot="1">
      <c r="B848" s="37" t="s">
        <v>13</v>
      </c>
      <c r="C848" s="27" t="s">
        <v>149</v>
      </c>
      <c r="D848" s="6" t="s">
        <v>73</v>
      </c>
      <c r="E848" s="6" t="s">
        <v>115</v>
      </c>
      <c r="F848" s="35">
        <v>1940200592</v>
      </c>
      <c r="G848" s="6" t="s">
        <v>119</v>
      </c>
      <c r="H848" s="3">
        <v>391.4</v>
      </c>
    </row>
    <row r="849" spans="2:8" ht="16.5" thickBot="1">
      <c r="B849" s="37" t="s">
        <v>338</v>
      </c>
      <c r="C849" s="27" t="s">
        <v>149</v>
      </c>
      <c r="D849" s="6" t="s">
        <v>73</v>
      </c>
      <c r="E849" s="6" t="s">
        <v>115</v>
      </c>
      <c r="F849" s="35">
        <v>1940200592</v>
      </c>
      <c r="G849" s="6" t="s">
        <v>335</v>
      </c>
      <c r="H849" s="3">
        <v>150</v>
      </c>
    </row>
    <row r="850" spans="2:8" ht="16.5" thickBot="1">
      <c r="B850" s="77" t="s">
        <v>46</v>
      </c>
      <c r="C850" s="27" t="s">
        <v>149</v>
      </c>
      <c r="D850" s="6" t="s">
        <v>73</v>
      </c>
      <c r="E850" s="6" t="s">
        <v>115</v>
      </c>
      <c r="F850" s="35">
        <v>1940200592</v>
      </c>
      <c r="G850" s="6" t="s">
        <v>118</v>
      </c>
      <c r="H850" s="3">
        <v>10</v>
      </c>
    </row>
    <row r="851" spans="2:8" ht="48" thickBot="1">
      <c r="B851" s="89" t="s">
        <v>332</v>
      </c>
      <c r="C851" s="127" t="s">
        <v>149</v>
      </c>
      <c r="D851" s="104" t="s">
        <v>73</v>
      </c>
      <c r="E851" s="104" t="s">
        <v>115</v>
      </c>
      <c r="F851" s="181" t="s">
        <v>427</v>
      </c>
      <c r="G851" s="104" t="s">
        <v>333</v>
      </c>
      <c r="H851" s="103">
        <v>51.582799999999999</v>
      </c>
    </row>
    <row r="852" spans="2:8" ht="126.75" thickBot="1">
      <c r="B852" s="79" t="s">
        <v>62</v>
      </c>
      <c r="C852" s="25" t="s">
        <v>149</v>
      </c>
      <c r="D852" s="7" t="s">
        <v>73</v>
      </c>
      <c r="E852" s="7" t="s">
        <v>115</v>
      </c>
      <c r="F852" s="4" t="s">
        <v>428</v>
      </c>
      <c r="G852" s="2"/>
      <c r="H852" s="1">
        <f>SUM(H853:H855)</f>
        <v>16130</v>
      </c>
    </row>
    <row r="853" spans="2:8" ht="48" thickBot="1">
      <c r="B853" s="5" t="s">
        <v>54</v>
      </c>
      <c r="C853" s="27" t="s">
        <v>149</v>
      </c>
      <c r="D853" s="6" t="s">
        <v>73</v>
      </c>
      <c r="E853" s="6" t="s">
        <v>115</v>
      </c>
      <c r="F853" s="3" t="s">
        <v>428</v>
      </c>
      <c r="G853" s="3">
        <v>111</v>
      </c>
      <c r="H853" s="3">
        <v>12212</v>
      </c>
    </row>
    <row r="854" spans="2:8" ht="63.75" thickBot="1">
      <c r="B854" s="37" t="s">
        <v>10</v>
      </c>
      <c r="C854" s="27" t="s">
        <v>149</v>
      </c>
      <c r="D854" s="6" t="s">
        <v>73</v>
      </c>
      <c r="E854" s="6" t="s">
        <v>115</v>
      </c>
      <c r="F854" s="3" t="s">
        <v>428</v>
      </c>
      <c r="G854" s="3">
        <v>119</v>
      </c>
      <c r="H854" s="3">
        <v>3688</v>
      </c>
    </row>
    <row r="855" spans="2:8" ht="32.25" thickBot="1">
      <c r="B855" s="37" t="s">
        <v>13</v>
      </c>
      <c r="C855" s="27" t="s">
        <v>149</v>
      </c>
      <c r="D855" s="6" t="s">
        <v>73</v>
      </c>
      <c r="E855" s="6" t="s">
        <v>115</v>
      </c>
      <c r="F855" s="3" t="s">
        <v>428</v>
      </c>
      <c r="G855" s="3">
        <v>244</v>
      </c>
      <c r="H855" s="3">
        <v>230</v>
      </c>
    </row>
    <row r="856" spans="2:8" ht="79.5" thickBot="1">
      <c r="B856" s="185" t="s">
        <v>339</v>
      </c>
      <c r="C856" s="186" t="s">
        <v>149</v>
      </c>
      <c r="D856" s="90" t="s">
        <v>73</v>
      </c>
      <c r="E856" s="90" t="s">
        <v>115</v>
      </c>
      <c r="F856" s="145" t="s">
        <v>430</v>
      </c>
      <c r="G856" s="95"/>
      <c r="H856" s="95">
        <f>SUM(H857:H858)</f>
        <v>1718.6399999999999</v>
      </c>
    </row>
    <row r="857" spans="2:8" ht="48" thickBot="1">
      <c r="B857" s="37" t="s">
        <v>219</v>
      </c>
      <c r="C857" s="27" t="s">
        <v>149</v>
      </c>
      <c r="D857" s="6" t="s">
        <v>73</v>
      </c>
      <c r="E857" s="6" t="s">
        <v>115</v>
      </c>
      <c r="F857" s="116" t="s">
        <v>430</v>
      </c>
      <c r="G857" s="3">
        <v>111</v>
      </c>
      <c r="H857" s="3">
        <v>1320</v>
      </c>
    </row>
    <row r="858" spans="2:8" ht="63.75" thickBot="1">
      <c r="B858" s="37" t="s">
        <v>10</v>
      </c>
      <c r="C858" s="27" t="s">
        <v>149</v>
      </c>
      <c r="D858" s="6" t="s">
        <v>73</v>
      </c>
      <c r="E858" s="6" t="s">
        <v>115</v>
      </c>
      <c r="F858" s="116" t="s">
        <v>430</v>
      </c>
      <c r="G858" s="3">
        <v>119</v>
      </c>
      <c r="H858" s="3">
        <v>398.64</v>
      </c>
    </row>
    <row r="859" spans="2:8" ht="48" thickBot="1">
      <c r="B859" s="195" t="s">
        <v>345</v>
      </c>
      <c r="C859" s="127" t="s">
        <v>121</v>
      </c>
      <c r="D859" s="104" t="s">
        <v>73</v>
      </c>
      <c r="E859" s="104" t="s">
        <v>110</v>
      </c>
      <c r="F859" s="145" t="s">
        <v>483</v>
      </c>
      <c r="G859" s="103"/>
      <c r="H859" s="103">
        <f>SUM(H860:H861)</f>
        <v>99.222999999999999</v>
      </c>
    </row>
    <row r="860" spans="2:8" ht="48" thickBot="1">
      <c r="B860" s="37" t="s">
        <v>219</v>
      </c>
      <c r="C860" s="27" t="s">
        <v>121</v>
      </c>
      <c r="D860" s="6" t="s">
        <v>73</v>
      </c>
      <c r="E860" s="6" t="s">
        <v>110</v>
      </c>
      <c r="F860" s="235" t="s">
        <v>483</v>
      </c>
      <c r="G860" s="3">
        <v>111</v>
      </c>
      <c r="H860" s="3">
        <v>76.207999999999998</v>
      </c>
    </row>
    <row r="861" spans="2:8" ht="63.75" thickBot="1">
      <c r="B861" s="37" t="s">
        <v>10</v>
      </c>
      <c r="C861" s="27" t="s">
        <v>121</v>
      </c>
      <c r="D861" s="6" t="s">
        <v>73</v>
      </c>
      <c r="E861" s="6" t="s">
        <v>110</v>
      </c>
      <c r="F861" s="235" t="s">
        <v>483</v>
      </c>
      <c r="G861" s="3">
        <v>119</v>
      </c>
      <c r="H861" s="3">
        <v>23.015000000000001</v>
      </c>
    </row>
    <row r="862" spans="2:8" ht="79.5" thickBot="1">
      <c r="B862" s="93" t="s">
        <v>340</v>
      </c>
      <c r="C862" s="186" t="s">
        <v>149</v>
      </c>
      <c r="D862" s="186" t="s">
        <v>73</v>
      </c>
      <c r="E862" s="186" t="s">
        <v>115</v>
      </c>
      <c r="F862" s="113" t="s">
        <v>431</v>
      </c>
      <c r="G862" s="187"/>
      <c r="H862" s="187">
        <v>870.14182000000005</v>
      </c>
    </row>
    <row r="863" spans="2:8" ht="38.25" customHeight="1" thickBot="1">
      <c r="B863" s="37" t="s">
        <v>13</v>
      </c>
      <c r="C863" s="27" t="s">
        <v>149</v>
      </c>
      <c r="D863" s="6" t="s">
        <v>73</v>
      </c>
      <c r="E863" s="6" t="s">
        <v>115</v>
      </c>
      <c r="F863" s="116" t="s">
        <v>431</v>
      </c>
      <c r="G863" s="3">
        <v>244</v>
      </c>
      <c r="H863" s="188">
        <v>870.14182000000005</v>
      </c>
    </row>
    <row r="864" spans="2:8" ht="32.25" hidden="1" thickBot="1">
      <c r="B864" s="197" t="s">
        <v>352</v>
      </c>
      <c r="C864" s="127" t="s">
        <v>149</v>
      </c>
      <c r="D864" s="104" t="s">
        <v>73</v>
      </c>
      <c r="E864" s="104" t="s">
        <v>115</v>
      </c>
      <c r="F864" s="113" t="s">
        <v>353</v>
      </c>
      <c r="G864" s="103"/>
      <c r="H864" s="199"/>
    </row>
    <row r="865" spans="2:8" ht="32.25" hidden="1" thickBot="1">
      <c r="B865" s="37" t="s">
        <v>13</v>
      </c>
      <c r="C865" s="27" t="s">
        <v>149</v>
      </c>
      <c r="D865" s="6" t="s">
        <v>73</v>
      </c>
      <c r="E865" s="6" t="s">
        <v>115</v>
      </c>
      <c r="F865" s="116" t="s">
        <v>353</v>
      </c>
      <c r="G865" s="3">
        <v>243</v>
      </c>
      <c r="H865" s="188"/>
    </row>
    <row r="866" spans="2:8" ht="32.25" thickBot="1">
      <c r="B866" s="210" t="s">
        <v>357</v>
      </c>
      <c r="C866" s="127" t="s">
        <v>149</v>
      </c>
      <c r="D866" s="104" t="s">
        <v>73</v>
      </c>
      <c r="E866" s="104" t="s">
        <v>109</v>
      </c>
      <c r="F866" s="113"/>
      <c r="G866" s="103"/>
      <c r="H866" s="199">
        <f>SUM(H867:H868)</f>
        <v>360.7</v>
      </c>
    </row>
    <row r="867" spans="2:8" ht="48" thickBot="1">
      <c r="B867" s="48" t="s">
        <v>28</v>
      </c>
      <c r="C867" s="27" t="s">
        <v>149</v>
      </c>
      <c r="D867" s="6" t="s">
        <v>73</v>
      </c>
      <c r="E867" s="6" t="s">
        <v>109</v>
      </c>
      <c r="F867" s="35">
        <v>1940300593</v>
      </c>
      <c r="G867" s="6" t="s">
        <v>78</v>
      </c>
      <c r="H867" s="188">
        <v>277</v>
      </c>
    </row>
    <row r="868" spans="2:8" ht="63.75" thickBot="1">
      <c r="B868" s="37" t="s">
        <v>10</v>
      </c>
      <c r="C868" s="27" t="s">
        <v>149</v>
      </c>
      <c r="D868" s="6" t="s">
        <v>73</v>
      </c>
      <c r="E868" s="6" t="s">
        <v>109</v>
      </c>
      <c r="F868" s="35">
        <v>1940300593</v>
      </c>
      <c r="G868" s="6" t="s">
        <v>325</v>
      </c>
      <c r="H868" s="188">
        <v>83.7</v>
      </c>
    </row>
    <row r="869" spans="2:8" ht="16.5" thickBot="1">
      <c r="B869" s="236" t="s">
        <v>27</v>
      </c>
      <c r="C869" s="186" t="s">
        <v>149</v>
      </c>
      <c r="D869" s="90" t="s">
        <v>73</v>
      </c>
      <c r="E869" s="90" t="s">
        <v>110</v>
      </c>
      <c r="F869" s="105"/>
      <c r="G869" s="90"/>
      <c r="H869" s="187">
        <f>SUM(H871:H872)</f>
        <v>78.12</v>
      </c>
    </row>
    <row r="870" spans="2:8" ht="32.25" thickBot="1">
      <c r="B870" s="89" t="s">
        <v>444</v>
      </c>
      <c r="C870" s="186" t="s">
        <v>149</v>
      </c>
      <c r="D870" s="90" t="s">
        <v>73</v>
      </c>
      <c r="E870" s="90" t="s">
        <v>110</v>
      </c>
      <c r="F870" s="105"/>
      <c r="G870" s="90"/>
      <c r="H870" s="187">
        <f>SUM(H871:H872)</f>
        <v>78.12</v>
      </c>
    </row>
    <row r="871" spans="2:8" ht="48" thickBot="1">
      <c r="B871" s="222" t="s">
        <v>191</v>
      </c>
      <c r="C871" s="27" t="s">
        <v>149</v>
      </c>
      <c r="D871" s="6" t="s">
        <v>73</v>
      </c>
      <c r="E871" s="6" t="s">
        <v>110</v>
      </c>
      <c r="F871" s="35">
        <v>1940250500</v>
      </c>
      <c r="G871" s="6" t="s">
        <v>78</v>
      </c>
      <c r="H871" s="188">
        <v>60</v>
      </c>
    </row>
    <row r="872" spans="2:8" ht="63.75" thickBot="1">
      <c r="B872" s="37" t="s">
        <v>10</v>
      </c>
      <c r="C872" s="27" t="s">
        <v>149</v>
      </c>
      <c r="D872" s="6" t="s">
        <v>73</v>
      </c>
      <c r="E872" s="6" t="s">
        <v>110</v>
      </c>
      <c r="F872" s="35">
        <v>1940250500</v>
      </c>
      <c r="G872" s="6" t="s">
        <v>325</v>
      </c>
      <c r="H872" s="188">
        <v>18.12</v>
      </c>
    </row>
    <row r="873" spans="2:8" ht="16.5" thickBot="1">
      <c r="B873" s="70" t="s">
        <v>150</v>
      </c>
      <c r="C873" s="69" t="s">
        <v>151</v>
      </c>
      <c r="D873" s="69" t="s">
        <v>73</v>
      </c>
      <c r="E873" s="69"/>
      <c r="F873" s="69"/>
      <c r="G873" s="69"/>
      <c r="H873" s="220">
        <f>SUM(H889+H882+H874+H886+H891+H880)</f>
        <v>13314.513359999999</v>
      </c>
    </row>
    <row r="874" spans="2:8" ht="16.5" thickBot="1">
      <c r="B874" s="30"/>
      <c r="C874" s="25" t="s">
        <v>151</v>
      </c>
      <c r="D874" s="14" t="s">
        <v>73</v>
      </c>
      <c r="E874" s="14" t="s">
        <v>115</v>
      </c>
      <c r="F874" s="54">
        <v>1940200592</v>
      </c>
      <c r="G874" s="26"/>
      <c r="H874" s="46">
        <f>SUM(H875:H879)</f>
        <v>913.4</v>
      </c>
    </row>
    <row r="875" spans="2:8" ht="48" thickBot="1">
      <c r="B875" s="5" t="s">
        <v>54</v>
      </c>
      <c r="C875" s="27" t="s">
        <v>151</v>
      </c>
      <c r="D875" s="6" t="s">
        <v>73</v>
      </c>
      <c r="E875" s="6" t="s">
        <v>115</v>
      </c>
      <c r="F875" s="35">
        <v>1940200592</v>
      </c>
      <c r="G875" s="27" t="s">
        <v>78</v>
      </c>
      <c r="H875" s="71">
        <v>404</v>
      </c>
    </row>
    <row r="876" spans="2:8" ht="63.75" thickBot="1">
      <c r="B876" s="37" t="s">
        <v>10</v>
      </c>
      <c r="C876" s="27" t="s">
        <v>151</v>
      </c>
      <c r="D876" s="6" t="s">
        <v>73</v>
      </c>
      <c r="E876" s="6" t="s">
        <v>115</v>
      </c>
      <c r="F876" s="35">
        <v>1940200592</v>
      </c>
      <c r="G876" s="27" t="s">
        <v>325</v>
      </c>
      <c r="H876" s="71">
        <v>122</v>
      </c>
    </row>
    <row r="877" spans="2:8" ht="32.25" thickBot="1">
      <c r="B877" s="37" t="s">
        <v>13</v>
      </c>
      <c r="C877" s="27" t="s">
        <v>151</v>
      </c>
      <c r="D877" s="6" t="s">
        <v>73</v>
      </c>
      <c r="E877" s="6" t="s">
        <v>115</v>
      </c>
      <c r="F877" s="35">
        <v>1940200592</v>
      </c>
      <c r="G877" s="6" t="s">
        <v>119</v>
      </c>
      <c r="H877" s="3">
        <v>313.39999999999998</v>
      </c>
    </row>
    <row r="878" spans="2:8" ht="16.5" thickBot="1">
      <c r="B878" s="37" t="s">
        <v>338</v>
      </c>
      <c r="C878" s="27" t="s">
        <v>151</v>
      </c>
      <c r="D878" s="6" t="s">
        <v>73</v>
      </c>
      <c r="E878" s="6" t="s">
        <v>115</v>
      </c>
      <c r="F878" s="35">
        <v>1940200592</v>
      </c>
      <c r="G878" s="6" t="s">
        <v>335</v>
      </c>
      <c r="H878" s="3">
        <v>70</v>
      </c>
    </row>
    <row r="879" spans="2:8" ht="16.5" thickBot="1">
      <c r="B879" s="77" t="s">
        <v>46</v>
      </c>
      <c r="C879" s="27" t="s">
        <v>151</v>
      </c>
      <c r="D879" s="6" t="s">
        <v>73</v>
      </c>
      <c r="E879" s="6" t="s">
        <v>115</v>
      </c>
      <c r="F879" s="35">
        <v>1940200592</v>
      </c>
      <c r="G879" s="6" t="s">
        <v>118</v>
      </c>
      <c r="H879" s="3">
        <v>4</v>
      </c>
    </row>
    <row r="880" spans="2:8" ht="48" thickBot="1">
      <c r="B880" s="89" t="s">
        <v>446</v>
      </c>
      <c r="C880" s="186" t="s">
        <v>151</v>
      </c>
      <c r="D880" s="141" t="s">
        <v>73</v>
      </c>
      <c r="E880" s="141" t="s">
        <v>115</v>
      </c>
      <c r="F880" s="145" t="s">
        <v>472</v>
      </c>
      <c r="G880" s="145"/>
      <c r="H880" s="103">
        <v>15.602</v>
      </c>
    </row>
    <row r="881" spans="2:8" ht="48" thickBot="1">
      <c r="B881" s="37" t="s">
        <v>216</v>
      </c>
      <c r="C881" s="27" t="s">
        <v>151</v>
      </c>
      <c r="D881" s="151" t="s">
        <v>73</v>
      </c>
      <c r="E881" s="151" t="s">
        <v>115</v>
      </c>
      <c r="F881" s="116" t="s">
        <v>472</v>
      </c>
      <c r="G881" s="116">
        <v>244</v>
      </c>
      <c r="H881" s="3">
        <v>15.602</v>
      </c>
    </row>
    <row r="882" spans="2:8" ht="126.75" thickBot="1">
      <c r="B882" s="79" t="s">
        <v>62</v>
      </c>
      <c r="C882" s="25" t="s">
        <v>151</v>
      </c>
      <c r="D882" s="7" t="s">
        <v>73</v>
      </c>
      <c r="E882" s="7" t="s">
        <v>115</v>
      </c>
      <c r="F882" s="4" t="s">
        <v>428</v>
      </c>
      <c r="G882" s="2"/>
      <c r="H882" s="1">
        <f>SUM(H883:H885)</f>
        <v>10555</v>
      </c>
    </row>
    <row r="883" spans="2:8" ht="48" thickBot="1">
      <c r="B883" s="5" t="s">
        <v>54</v>
      </c>
      <c r="C883" s="27" t="s">
        <v>151</v>
      </c>
      <c r="D883" s="6" t="s">
        <v>73</v>
      </c>
      <c r="E883" s="6" t="s">
        <v>115</v>
      </c>
      <c r="F883" s="3" t="s">
        <v>428</v>
      </c>
      <c r="G883" s="3">
        <v>111</v>
      </c>
      <c r="H883" s="3">
        <v>7986</v>
      </c>
    </row>
    <row r="884" spans="2:8" ht="63.75" thickBot="1">
      <c r="B884" s="37" t="s">
        <v>10</v>
      </c>
      <c r="C884" s="27" t="s">
        <v>151</v>
      </c>
      <c r="D884" s="6" t="s">
        <v>73</v>
      </c>
      <c r="E884" s="6" t="s">
        <v>115</v>
      </c>
      <c r="F884" s="3" t="s">
        <v>428</v>
      </c>
      <c r="G884" s="3">
        <v>119</v>
      </c>
      <c r="H884" s="3">
        <v>2412</v>
      </c>
    </row>
    <row r="885" spans="2:8" ht="32.25" thickBot="1">
      <c r="B885" s="37" t="s">
        <v>13</v>
      </c>
      <c r="C885" s="27" t="s">
        <v>151</v>
      </c>
      <c r="D885" s="6" t="s">
        <v>73</v>
      </c>
      <c r="E885" s="6" t="s">
        <v>115</v>
      </c>
      <c r="F885" s="3" t="s">
        <v>428</v>
      </c>
      <c r="G885" s="3">
        <v>244</v>
      </c>
      <c r="H885" s="3">
        <v>157</v>
      </c>
    </row>
    <row r="886" spans="2:8" ht="79.5" thickBot="1">
      <c r="B886" s="185" t="s">
        <v>339</v>
      </c>
      <c r="C886" s="186" t="s">
        <v>151</v>
      </c>
      <c r="D886" s="90" t="s">
        <v>73</v>
      </c>
      <c r="E886" s="90" t="s">
        <v>115</v>
      </c>
      <c r="F886" s="145" t="s">
        <v>430</v>
      </c>
      <c r="G886" s="95"/>
      <c r="H886" s="95">
        <f>SUM(H887:H888)</f>
        <v>1249.92</v>
      </c>
    </row>
    <row r="887" spans="2:8" ht="48" thickBot="1">
      <c r="B887" s="37" t="s">
        <v>219</v>
      </c>
      <c r="C887" s="27" t="s">
        <v>151</v>
      </c>
      <c r="D887" s="6" t="s">
        <v>73</v>
      </c>
      <c r="E887" s="6" t="s">
        <v>115</v>
      </c>
      <c r="F887" s="116" t="s">
        <v>430</v>
      </c>
      <c r="G887" s="3">
        <v>111</v>
      </c>
      <c r="H887" s="3">
        <v>960</v>
      </c>
    </row>
    <row r="888" spans="2:8" ht="63.75" thickBot="1">
      <c r="B888" s="37" t="s">
        <v>10</v>
      </c>
      <c r="C888" s="27" t="s">
        <v>151</v>
      </c>
      <c r="D888" s="6" t="s">
        <v>73</v>
      </c>
      <c r="E888" s="6" t="s">
        <v>115</v>
      </c>
      <c r="F888" s="116" t="s">
        <v>430</v>
      </c>
      <c r="G888" s="3">
        <v>119</v>
      </c>
      <c r="H888" s="3">
        <v>289.92</v>
      </c>
    </row>
    <row r="889" spans="2:8" ht="79.5" thickBot="1">
      <c r="B889" s="93" t="s">
        <v>340</v>
      </c>
      <c r="C889" s="186" t="s">
        <v>151</v>
      </c>
      <c r="D889" s="186" t="s">
        <v>73</v>
      </c>
      <c r="E889" s="186" t="s">
        <v>115</v>
      </c>
      <c r="F889" s="113" t="s">
        <v>431</v>
      </c>
      <c r="G889" s="187"/>
      <c r="H889" s="187">
        <v>253.79136</v>
      </c>
    </row>
    <row r="890" spans="2:8" ht="32.25" thickBot="1">
      <c r="B890" s="37" t="s">
        <v>13</v>
      </c>
      <c r="C890" s="27" t="s">
        <v>151</v>
      </c>
      <c r="D890" s="6" t="s">
        <v>73</v>
      </c>
      <c r="E890" s="6" t="s">
        <v>115</v>
      </c>
      <c r="F890" s="116" t="s">
        <v>431</v>
      </c>
      <c r="G890" s="3">
        <v>244</v>
      </c>
      <c r="H890" s="188">
        <v>253.79136</v>
      </c>
    </row>
    <row r="891" spans="2:8" ht="32.25" thickBot="1">
      <c r="B891" s="210" t="s">
        <v>357</v>
      </c>
      <c r="C891" s="186" t="s">
        <v>151</v>
      </c>
      <c r="D891" s="90" t="s">
        <v>73</v>
      </c>
      <c r="E891" s="90" t="s">
        <v>109</v>
      </c>
      <c r="F891" s="145"/>
      <c r="G891" s="95"/>
      <c r="H891" s="187">
        <f>SUM(H892:H893)</f>
        <v>326.8</v>
      </c>
    </row>
    <row r="892" spans="2:8" ht="48" thickBot="1">
      <c r="B892" s="48" t="s">
        <v>28</v>
      </c>
      <c r="C892" s="27" t="s">
        <v>151</v>
      </c>
      <c r="D892" s="6" t="s">
        <v>73</v>
      </c>
      <c r="E892" s="6" t="s">
        <v>109</v>
      </c>
      <c r="F892" s="35">
        <v>1940300593</v>
      </c>
      <c r="G892" s="6" t="s">
        <v>78</v>
      </c>
      <c r="H892" s="188">
        <v>251</v>
      </c>
    </row>
    <row r="893" spans="2:8" ht="63.75" thickBot="1">
      <c r="B893" s="37" t="s">
        <v>10</v>
      </c>
      <c r="C893" s="27" t="s">
        <v>151</v>
      </c>
      <c r="D893" s="6" t="s">
        <v>73</v>
      </c>
      <c r="E893" s="6" t="s">
        <v>109</v>
      </c>
      <c r="F893" s="35">
        <v>1940300593</v>
      </c>
      <c r="G893" s="6" t="s">
        <v>325</v>
      </c>
      <c r="H893" s="188">
        <v>75.8</v>
      </c>
    </row>
    <row r="894" spans="2:8" ht="34.5" customHeight="1" thickBot="1">
      <c r="B894" s="70" t="s">
        <v>152</v>
      </c>
      <c r="C894" s="69" t="s">
        <v>153</v>
      </c>
      <c r="D894" s="69" t="s">
        <v>73</v>
      </c>
      <c r="E894" s="69" t="s">
        <v>115</v>
      </c>
      <c r="F894" s="69"/>
      <c r="G894" s="69"/>
      <c r="H894" s="220">
        <f>SUM(H895+H901+H904+H908+H911+H902+H913+H916)</f>
        <v>26350.528900000001</v>
      </c>
    </row>
    <row r="895" spans="2:8" ht="16.5" thickBot="1">
      <c r="B895" s="30"/>
      <c r="C895" s="25" t="s">
        <v>153</v>
      </c>
      <c r="D895" s="14" t="s">
        <v>73</v>
      </c>
      <c r="E895" s="14" t="s">
        <v>115</v>
      </c>
      <c r="F895" s="54">
        <v>1940200592</v>
      </c>
      <c r="G895" s="26"/>
      <c r="H895" s="176">
        <f>SUM(H896:H900)</f>
        <v>3250.1</v>
      </c>
    </row>
    <row r="896" spans="2:8" ht="48" thickBot="1">
      <c r="B896" s="5" t="s">
        <v>54</v>
      </c>
      <c r="C896" s="27" t="s">
        <v>153</v>
      </c>
      <c r="D896" s="6" t="s">
        <v>73</v>
      </c>
      <c r="E896" s="6" t="s">
        <v>115</v>
      </c>
      <c r="F896" s="35">
        <v>1940200592</v>
      </c>
      <c r="G896" s="27" t="s">
        <v>78</v>
      </c>
      <c r="H896" s="71">
        <v>674</v>
      </c>
    </row>
    <row r="897" spans="2:8" ht="63.75" thickBot="1">
      <c r="B897" s="37" t="s">
        <v>10</v>
      </c>
      <c r="C897" s="27" t="s">
        <v>153</v>
      </c>
      <c r="D897" s="6" t="s">
        <v>73</v>
      </c>
      <c r="E897" s="6" t="s">
        <v>115</v>
      </c>
      <c r="F897" s="35">
        <v>1940200592</v>
      </c>
      <c r="G897" s="27" t="s">
        <v>325</v>
      </c>
      <c r="H897" s="71">
        <v>204</v>
      </c>
    </row>
    <row r="898" spans="2:8" ht="32.25" thickBot="1">
      <c r="B898" s="37" t="s">
        <v>13</v>
      </c>
      <c r="C898" s="27" t="s">
        <v>153</v>
      </c>
      <c r="D898" s="6" t="s">
        <v>73</v>
      </c>
      <c r="E898" s="6" t="s">
        <v>115</v>
      </c>
      <c r="F898" s="35">
        <v>1940200592</v>
      </c>
      <c r="G898" s="6" t="s">
        <v>119</v>
      </c>
      <c r="H898" s="3">
        <v>1942.1</v>
      </c>
    </row>
    <row r="899" spans="2:8" ht="16.5" thickBot="1">
      <c r="B899" s="37" t="s">
        <v>338</v>
      </c>
      <c r="C899" s="27" t="s">
        <v>153</v>
      </c>
      <c r="D899" s="6" t="s">
        <v>73</v>
      </c>
      <c r="E899" s="6" t="s">
        <v>115</v>
      </c>
      <c r="F899" s="35">
        <v>1940200592</v>
      </c>
      <c r="G899" s="6" t="s">
        <v>335</v>
      </c>
      <c r="H899" s="3">
        <v>400</v>
      </c>
    </row>
    <row r="900" spans="2:8" ht="16.5" thickBot="1">
      <c r="B900" s="77" t="s">
        <v>46</v>
      </c>
      <c r="C900" s="27" t="s">
        <v>153</v>
      </c>
      <c r="D900" s="6" t="s">
        <v>73</v>
      </c>
      <c r="E900" s="6" t="s">
        <v>115</v>
      </c>
      <c r="F900" s="35">
        <v>1940200592</v>
      </c>
      <c r="G900" s="6" t="s">
        <v>118</v>
      </c>
      <c r="H900" s="3">
        <v>30</v>
      </c>
    </row>
    <row r="901" spans="2:8" ht="48" thickBot="1">
      <c r="B901" s="89" t="s">
        <v>332</v>
      </c>
      <c r="C901" s="186" t="s">
        <v>153</v>
      </c>
      <c r="D901" s="90" t="s">
        <v>73</v>
      </c>
      <c r="E901" s="90" t="s">
        <v>115</v>
      </c>
      <c r="F901" s="105" t="s">
        <v>427</v>
      </c>
      <c r="G901" s="90" t="s">
        <v>333</v>
      </c>
      <c r="H901" s="95">
        <v>25.791899999999998</v>
      </c>
    </row>
    <row r="902" spans="2:8" ht="48" thickBot="1">
      <c r="B902" s="89" t="s">
        <v>446</v>
      </c>
      <c r="C902" s="186" t="s">
        <v>153</v>
      </c>
      <c r="D902" s="141" t="s">
        <v>73</v>
      </c>
      <c r="E902" s="141" t="s">
        <v>115</v>
      </c>
      <c r="F902" s="145" t="s">
        <v>472</v>
      </c>
      <c r="G902" s="145"/>
      <c r="H902" s="95">
        <v>26.001999999999999</v>
      </c>
    </row>
    <row r="903" spans="2:8" ht="48" thickBot="1">
      <c r="B903" s="37" t="s">
        <v>216</v>
      </c>
      <c r="C903" s="27" t="s">
        <v>153</v>
      </c>
      <c r="D903" s="151" t="s">
        <v>73</v>
      </c>
      <c r="E903" s="151" t="s">
        <v>115</v>
      </c>
      <c r="F903" s="116" t="s">
        <v>472</v>
      </c>
      <c r="G903" s="116">
        <v>244</v>
      </c>
      <c r="H903" s="19">
        <v>26.001999999999999</v>
      </c>
    </row>
    <row r="904" spans="2:8" ht="126.75" thickBot="1">
      <c r="B904" s="79" t="s">
        <v>62</v>
      </c>
      <c r="C904" s="25" t="s">
        <v>153</v>
      </c>
      <c r="D904" s="7" t="s">
        <v>73</v>
      </c>
      <c r="E904" s="7" t="s">
        <v>115</v>
      </c>
      <c r="F904" s="4" t="s">
        <v>428</v>
      </c>
      <c r="G904" s="2"/>
      <c r="H904" s="1">
        <f>SUM(H905:H907)</f>
        <v>20186</v>
      </c>
    </row>
    <row r="905" spans="2:8" ht="48" thickBot="1">
      <c r="B905" s="5" t="s">
        <v>54</v>
      </c>
      <c r="C905" s="27" t="s">
        <v>153</v>
      </c>
      <c r="D905" s="6" t="s">
        <v>73</v>
      </c>
      <c r="E905" s="6" t="s">
        <v>115</v>
      </c>
      <c r="F905" s="3" t="s">
        <v>428</v>
      </c>
      <c r="G905" s="3">
        <v>111</v>
      </c>
      <c r="H905" s="3">
        <v>15327</v>
      </c>
    </row>
    <row r="906" spans="2:8" ht="63.75" thickBot="1">
      <c r="B906" s="37" t="s">
        <v>10</v>
      </c>
      <c r="C906" s="27" t="s">
        <v>153</v>
      </c>
      <c r="D906" s="6" t="s">
        <v>73</v>
      </c>
      <c r="E906" s="6" t="s">
        <v>115</v>
      </c>
      <c r="F906" s="3" t="s">
        <v>428</v>
      </c>
      <c r="G906" s="3">
        <v>119</v>
      </c>
      <c r="H906" s="3">
        <v>4629</v>
      </c>
    </row>
    <row r="907" spans="2:8" ht="32.25" thickBot="1">
      <c r="B907" s="37" t="s">
        <v>13</v>
      </c>
      <c r="C907" s="27" t="s">
        <v>153</v>
      </c>
      <c r="D907" s="6" t="s">
        <v>73</v>
      </c>
      <c r="E907" s="6" t="s">
        <v>115</v>
      </c>
      <c r="F907" s="3" t="s">
        <v>428</v>
      </c>
      <c r="G907" s="3">
        <v>244</v>
      </c>
      <c r="H907" s="3">
        <v>230</v>
      </c>
    </row>
    <row r="908" spans="2:8" ht="79.5" thickBot="1">
      <c r="B908" s="185" t="s">
        <v>339</v>
      </c>
      <c r="C908" s="186" t="s">
        <v>153</v>
      </c>
      <c r="D908" s="90" t="s">
        <v>73</v>
      </c>
      <c r="E908" s="90" t="s">
        <v>115</v>
      </c>
      <c r="F908" s="145" t="s">
        <v>430</v>
      </c>
      <c r="G908" s="95"/>
      <c r="H908" s="95">
        <f>SUM(H909:H910)</f>
        <v>1718.6399999999999</v>
      </c>
    </row>
    <row r="909" spans="2:8" ht="48" thickBot="1">
      <c r="B909" s="37" t="s">
        <v>219</v>
      </c>
      <c r="C909" s="27" t="s">
        <v>153</v>
      </c>
      <c r="D909" s="6" t="s">
        <v>73</v>
      </c>
      <c r="E909" s="6" t="s">
        <v>115</v>
      </c>
      <c r="F909" s="116" t="s">
        <v>430</v>
      </c>
      <c r="G909" s="3">
        <v>111</v>
      </c>
      <c r="H909" s="3">
        <v>1320</v>
      </c>
    </row>
    <row r="910" spans="2:8" ht="63.75" thickBot="1">
      <c r="B910" s="37" t="s">
        <v>10</v>
      </c>
      <c r="C910" s="27" t="s">
        <v>153</v>
      </c>
      <c r="D910" s="6" t="s">
        <v>73</v>
      </c>
      <c r="E910" s="6" t="s">
        <v>115</v>
      </c>
      <c r="F910" s="116" t="s">
        <v>430</v>
      </c>
      <c r="G910" s="3">
        <v>119</v>
      </c>
      <c r="H910" s="3">
        <v>398.64</v>
      </c>
    </row>
    <row r="911" spans="2:8" ht="79.5" thickBot="1">
      <c r="B911" s="93" t="s">
        <v>340</v>
      </c>
      <c r="C911" s="186" t="s">
        <v>153</v>
      </c>
      <c r="D911" s="186" t="s">
        <v>73</v>
      </c>
      <c r="E911" s="186" t="s">
        <v>115</v>
      </c>
      <c r="F911" s="113" t="s">
        <v>431</v>
      </c>
      <c r="G911" s="187"/>
      <c r="H911" s="187">
        <v>797.63</v>
      </c>
    </row>
    <row r="912" spans="2:8" ht="32.25" thickBot="1">
      <c r="B912" s="37" t="s">
        <v>13</v>
      </c>
      <c r="C912" s="27" t="s">
        <v>153</v>
      </c>
      <c r="D912" s="6" t="s">
        <v>73</v>
      </c>
      <c r="E912" s="6" t="s">
        <v>115</v>
      </c>
      <c r="F912" s="116" t="s">
        <v>431</v>
      </c>
      <c r="G912" s="3">
        <v>244</v>
      </c>
      <c r="H912" s="188">
        <v>797.63</v>
      </c>
    </row>
    <row r="913" spans="2:8" ht="32.25" thickBot="1">
      <c r="B913" s="239" t="s">
        <v>357</v>
      </c>
      <c r="C913" s="186" t="s">
        <v>153</v>
      </c>
      <c r="D913" s="90" t="s">
        <v>73</v>
      </c>
      <c r="E913" s="90" t="s">
        <v>109</v>
      </c>
      <c r="F913" s="145"/>
      <c r="G913" s="95"/>
      <c r="H913" s="199">
        <f>SUM(H914:H915)</f>
        <v>345</v>
      </c>
    </row>
    <row r="914" spans="2:8" ht="48" thickBot="1">
      <c r="B914" s="48" t="s">
        <v>28</v>
      </c>
      <c r="C914" s="27" t="s">
        <v>153</v>
      </c>
      <c r="D914" s="6" t="s">
        <v>73</v>
      </c>
      <c r="E914" s="6" t="s">
        <v>109</v>
      </c>
      <c r="F914" s="35">
        <v>1940300593</v>
      </c>
      <c r="G914" s="6" t="s">
        <v>78</v>
      </c>
      <c r="H914" s="188">
        <v>265</v>
      </c>
    </row>
    <row r="915" spans="2:8" ht="63.75" thickBot="1">
      <c r="B915" s="37" t="s">
        <v>10</v>
      </c>
      <c r="C915" s="27" t="s">
        <v>153</v>
      </c>
      <c r="D915" s="6" t="s">
        <v>73</v>
      </c>
      <c r="E915" s="6" t="s">
        <v>109</v>
      </c>
      <c r="F915" s="35">
        <v>1940300593</v>
      </c>
      <c r="G915" s="6" t="s">
        <v>325</v>
      </c>
      <c r="H915" s="188">
        <v>80</v>
      </c>
    </row>
    <row r="916" spans="2:8" ht="48" thickBot="1">
      <c r="B916" s="230" t="s">
        <v>434</v>
      </c>
      <c r="C916" s="27" t="s">
        <v>153</v>
      </c>
      <c r="D916" s="6" t="s">
        <v>73</v>
      </c>
      <c r="E916" s="6" t="s">
        <v>110</v>
      </c>
      <c r="F916" s="116">
        <v>19</v>
      </c>
      <c r="G916" s="3"/>
      <c r="H916" s="188">
        <v>1.365</v>
      </c>
    </row>
    <row r="917" spans="2:8" ht="48" thickBot="1">
      <c r="B917" s="44" t="s">
        <v>388</v>
      </c>
      <c r="C917" s="27" t="s">
        <v>153</v>
      </c>
      <c r="D917" s="6" t="s">
        <v>73</v>
      </c>
      <c r="E917" s="6" t="s">
        <v>110</v>
      </c>
      <c r="F917" s="116" t="s">
        <v>385</v>
      </c>
      <c r="G917" s="3"/>
      <c r="H917" s="188">
        <v>1.365</v>
      </c>
    </row>
    <row r="918" spans="2:8" ht="32.25" thickBot="1">
      <c r="B918" s="44" t="s">
        <v>387</v>
      </c>
      <c r="C918" s="27" t="s">
        <v>153</v>
      </c>
      <c r="D918" s="6" t="s">
        <v>73</v>
      </c>
      <c r="E918" s="6" t="s">
        <v>110</v>
      </c>
      <c r="F918" s="19" t="s">
        <v>433</v>
      </c>
      <c r="G918" s="3"/>
      <c r="H918" s="188">
        <v>1.365</v>
      </c>
    </row>
    <row r="919" spans="2:8" ht="32.25" thickBot="1">
      <c r="B919" s="37" t="s">
        <v>13</v>
      </c>
      <c r="C919" s="27" t="s">
        <v>153</v>
      </c>
      <c r="D919" s="6" t="s">
        <v>73</v>
      </c>
      <c r="E919" s="6" t="s">
        <v>110</v>
      </c>
      <c r="F919" s="19" t="s">
        <v>433</v>
      </c>
      <c r="G919" s="3">
        <v>244</v>
      </c>
      <c r="H919" s="188">
        <v>1.365</v>
      </c>
    </row>
    <row r="920" spans="2:8" ht="26.25" customHeight="1" thickBot="1">
      <c r="B920" s="70" t="s">
        <v>154</v>
      </c>
      <c r="C920" s="69" t="s">
        <v>155</v>
      </c>
      <c r="D920" s="69" t="s">
        <v>73</v>
      </c>
      <c r="E920" s="69"/>
      <c r="F920" s="69"/>
      <c r="G920" s="69"/>
      <c r="H920" s="220">
        <f>SUM(H921+H927+H928+H932+H935+H937)</f>
        <v>16884.640299999999</v>
      </c>
    </row>
    <row r="921" spans="2:8" ht="16.5" thickBot="1">
      <c r="B921" s="30"/>
      <c r="C921" s="25" t="s">
        <v>155</v>
      </c>
      <c r="D921" s="14" t="s">
        <v>73</v>
      </c>
      <c r="E921" s="14" t="s">
        <v>115</v>
      </c>
      <c r="F921" s="54">
        <v>1940200592</v>
      </c>
      <c r="G921" s="26"/>
      <c r="H921" s="46">
        <f>SUM(H922:H926)</f>
        <v>974.4</v>
      </c>
    </row>
    <row r="922" spans="2:8" ht="48" thickBot="1">
      <c r="B922" s="5" t="s">
        <v>54</v>
      </c>
      <c r="C922" s="27" t="s">
        <v>155</v>
      </c>
      <c r="D922" s="6" t="s">
        <v>73</v>
      </c>
      <c r="E922" s="6" t="s">
        <v>115</v>
      </c>
      <c r="F922" s="35">
        <v>1940200592</v>
      </c>
      <c r="G922" s="27" t="s">
        <v>78</v>
      </c>
      <c r="H922" s="71">
        <v>404</v>
      </c>
    </row>
    <row r="923" spans="2:8" ht="63.75" thickBot="1">
      <c r="B923" s="37" t="s">
        <v>10</v>
      </c>
      <c r="C923" s="27" t="s">
        <v>155</v>
      </c>
      <c r="D923" s="6" t="s">
        <v>73</v>
      </c>
      <c r="E923" s="6" t="s">
        <v>115</v>
      </c>
      <c r="F923" s="35">
        <v>1940200592</v>
      </c>
      <c r="G923" s="27" t="s">
        <v>325</v>
      </c>
      <c r="H923" s="71">
        <v>122</v>
      </c>
    </row>
    <row r="924" spans="2:8" ht="32.25" thickBot="1">
      <c r="B924" s="37" t="s">
        <v>13</v>
      </c>
      <c r="C924" s="27" t="s">
        <v>155</v>
      </c>
      <c r="D924" s="6" t="s">
        <v>73</v>
      </c>
      <c r="E924" s="6" t="s">
        <v>115</v>
      </c>
      <c r="F924" s="35">
        <v>1940200592</v>
      </c>
      <c r="G924" s="6" t="s">
        <v>119</v>
      </c>
      <c r="H924" s="3">
        <v>326.39999999999998</v>
      </c>
    </row>
    <row r="925" spans="2:8" ht="16.5" thickBot="1">
      <c r="B925" s="37" t="s">
        <v>338</v>
      </c>
      <c r="C925" s="27" t="s">
        <v>155</v>
      </c>
      <c r="D925" s="6" t="s">
        <v>73</v>
      </c>
      <c r="E925" s="6" t="s">
        <v>115</v>
      </c>
      <c r="F925" s="35">
        <v>1940200592</v>
      </c>
      <c r="G925" s="6" t="s">
        <v>335</v>
      </c>
      <c r="H925" s="3">
        <v>115</v>
      </c>
    </row>
    <row r="926" spans="2:8" ht="21" customHeight="1" thickBot="1">
      <c r="B926" s="77" t="s">
        <v>46</v>
      </c>
      <c r="C926" s="27" t="s">
        <v>155</v>
      </c>
      <c r="D926" s="6" t="s">
        <v>73</v>
      </c>
      <c r="E926" s="6" t="s">
        <v>115</v>
      </c>
      <c r="F926" s="35">
        <v>1940200592</v>
      </c>
      <c r="G926" s="6" t="s">
        <v>118</v>
      </c>
      <c r="H926" s="3">
        <v>7</v>
      </c>
    </row>
    <row r="927" spans="2:8" ht="48" hidden="1" thickBot="1">
      <c r="B927" s="89" t="s">
        <v>332</v>
      </c>
      <c r="C927" s="127" t="s">
        <v>155</v>
      </c>
      <c r="D927" s="104" t="s">
        <v>73</v>
      </c>
      <c r="E927" s="104" t="s">
        <v>115</v>
      </c>
      <c r="F927" s="181" t="s">
        <v>427</v>
      </c>
      <c r="G927" s="104" t="s">
        <v>333</v>
      </c>
      <c r="H927" s="103"/>
    </row>
    <row r="928" spans="2:8" ht="126.75" thickBot="1">
      <c r="B928" s="79" t="s">
        <v>62</v>
      </c>
      <c r="C928" s="25" t="s">
        <v>155</v>
      </c>
      <c r="D928" s="7" t="s">
        <v>73</v>
      </c>
      <c r="E928" s="7" t="s">
        <v>115</v>
      </c>
      <c r="F928" s="4" t="s">
        <v>428</v>
      </c>
      <c r="G928" s="2"/>
      <c r="H928" s="1">
        <f>SUM(H929:H931)</f>
        <v>13506</v>
      </c>
    </row>
    <row r="929" spans="2:8" ht="48" thickBot="1">
      <c r="B929" s="5" t="s">
        <v>54</v>
      </c>
      <c r="C929" s="27" t="s">
        <v>155</v>
      </c>
      <c r="D929" s="6" t="s">
        <v>73</v>
      </c>
      <c r="E929" s="6" t="s">
        <v>115</v>
      </c>
      <c r="F929" s="3" t="s">
        <v>428</v>
      </c>
      <c r="G929" s="3">
        <v>111</v>
      </c>
      <c r="H929" s="3">
        <v>10204</v>
      </c>
    </row>
    <row r="930" spans="2:8" ht="63.75" thickBot="1">
      <c r="B930" s="37" t="s">
        <v>10</v>
      </c>
      <c r="C930" s="27" t="s">
        <v>155</v>
      </c>
      <c r="D930" s="6" t="s">
        <v>73</v>
      </c>
      <c r="E930" s="6" t="s">
        <v>115</v>
      </c>
      <c r="F930" s="3" t="s">
        <v>428</v>
      </c>
      <c r="G930" s="3">
        <v>119</v>
      </c>
      <c r="H930" s="3">
        <v>3082</v>
      </c>
    </row>
    <row r="931" spans="2:8" ht="32.25" thickBot="1">
      <c r="B931" s="37" t="s">
        <v>13</v>
      </c>
      <c r="C931" s="27" t="s">
        <v>155</v>
      </c>
      <c r="D931" s="6" t="s">
        <v>73</v>
      </c>
      <c r="E931" s="6" t="s">
        <v>115</v>
      </c>
      <c r="F931" s="3" t="s">
        <v>428</v>
      </c>
      <c r="G931" s="3">
        <v>244</v>
      </c>
      <c r="H931" s="3">
        <v>220</v>
      </c>
    </row>
    <row r="932" spans="2:8" ht="79.5" thickBot="1">
      <c r="B932" s="185" t="s">
        <v>339</v>
      </c>
      <c r="C932" s="186" t="s">
        <v>155</v>
      </c>
      <c r="D932" s="90" t="s">
        <v>73</v>
      </c>
      <c r="E932" s="90" t="s">
        <v>115</v>
      </c>
      <c r="F932" s="145" t="s">
        <v>430</v>
      </c>
      <c r="G932" s="95"/>
      <c r="H932" s="95">
        <f>SUM(H933:H934)</f>
        <v>1718.6399999999999</v>
      </c>
    </row>
    <row r="933" spans="2:8" ht="48" thickBot="1">
      <c r="B933" s="37" t="s">
        <v>219</v>
      </c>
      <c r="C933" s="27" t="s">
        <v>155</v>
      </c>
      <c r="D933" s="6" t="s">
        <v>73</v>
      </c>
      <c r="E933" s="6" t="s">
        <v>115</v>
      </c>
      <c r="F933" s="116" t="s">
        <v>430</v>
      </c>
      <c r="G933" s="3">
        <v>111</v>
      </c>
      <c r="H933" s="3">
        <v>1320</v>
      </c>
    </row>
    <row r="934" spans="2:8" ht="63.75" thickBot="1">
      <c r="B934" s="37" t="s">
        <v>10</v>
      </c>
      <c r="C934" s="27" t="s">
        <v>155</v>
      </c>
      <c r="D934" s="6" t="s">
        <v>73</v>
      </c>
      <c r="E934" s="6" t="s">
        <v>115</v>
      </c>
      <c r="F934" s="116" t="s">
        <v>430</v>
      </c>
      <c r="G934" s="3">
        <v>119</v>
      </c>
      <c r="H934" s="3">
        <v>398.64</v>
      </c>
    </row>
    <row r="935" spans="2:8" ht="79.5" thickBot="1">
      <c r="B935" s="93" t="s">
        <v>340</v>
      </c>
      <c r="C935" s="186" t="s">
        <v>155</v>
      </c>
      <c r="D935" s="186" t="s">
        <v>73</v>
      </c>
      <c r="E935" s="186" t="s">
        <v>115</v>
      </c>
      <c r="F935" s="113" t="s">
        <v>431</v>
      </c>
      <c r="G935" s="187"/>
      <c r="H935" s="187">
        <v>410.90030000000002</v>
      </c>
    </row>
    <row r="936" spans="2:8" ht="32.25" thickBot="1">
      <c r="B936" s="37" t="s">
        <v>13</v>
      </c>
      <c r="C936" s="27" t="s">
        <v>155</v>
      </c>
      <c r="D936" s="6" t="s">
        <v>73</v>
      </c>
      <c r="E936" s="6" t="s">
        <v>115</v>
      </c>
      <c r="F936" s="116" t="s">
        <v>431</v>
      </c>
      <c r="G936" s="3">
        <v>244</v>
      </c>
      <c r="H936" s="188">
        <v>410.90030000000002</v>
      </c>
    </row>
    <row r="937" spans="2:8" ht="32.25" thickBot="1">
      <c r="B937" s="210" t="s">
        <v>357</v>
      </c>
      <c r="C937" s="186" t="s">
        <v>155</v>
      </c>
      <c r="D937" s="90" t="s">
        <v>73</v>
      </c>
      <c r="E937" s="90" t="s">
        <v>109</v>
      </c>
      <c r="F937" s="145"/>
      <c r="G937" s="95"/>
      <c r="H937" s="187">
        <f>SUM(H938:H939)</f>
        <v>274.7</v>
      </c>
    </row>
    <row r="938" spans="2:8" ht="48" thickBot="1">
      <c r="B938" s="48" t="s">
        <v>28</v>
      </c>
      <c r="C938" s="27" t="s">
        <v>155</v>
      </c>
      <c r="D938" s="6" t="s">
        <v>73</v>
      </c>
      <c r="E938" s="6" t="s">
        <v>109</v>
      </c>
      <c r="F938" s="35">
        <v>1940300593</v>
      </c>
      <c r="G938" s="6" t="s">
        <v>78</v>
      </c>
      <c r="H938" s="188">
        <v>211</v>
      </c>
    </row>
    <row r="939" spans="2:8" ht="63.75" thickBot="1">
      <c r="B939" s="37" t="s">
        <v>10</v>
      </c>
      <c r="C939" s="27" t="s">
        <v>155</v>
      </c>
      <c r="D939" s="6" t="s">
        <v>73</v>
      </c>
      <c r="E939" s="6" t="s">
        <v>109</v>
      </c>
      <c r="F939" s="35">
        <v>1940300593</v>
      </c>
      <c r="G939" s="6" t="s">
        <v>325</v>
      </c>
      <c r="H939" s="188">
        <v>63.7</v>
      </c>
    </row>
    <row r="940" spans="2:8" ht="26.25" customHeight="1" thickBot="1">
      <c r="B940" s="70" t="s">
        <v>156</v>
      </c>
      <c r="C940" s="69" t="s">
        <v>157</v>
      </c>
      <c r="D940" s="69" t="s">
        <v>73</v>
      </c>
      <c r="E940" s="69"/>
      <c r="F940" s="69"/>
      <c r="G940" s="69"/>
      <c r="H940" s="220">
        <f>SUM(H941+H947+H948+H952+H955+H957)</f>
        <v>14149.61796</v>
      </c>
    </row>
    <row r="941" spans="2:8" ht="16.5" thickBot="1">
      <c r="B941" s="30"/>
      <c r="C941" s="26"/>
      <c r="D941" s="26"/>
      <c r="E941" s="26"/>
      <c r="F941" s="54">
        <v>1940200592</v>
      </c>
      <c r="G941" s="26"/>
      <c r="H941" s="176">
        <f>SUM(H942:H946)</f>
        <v>885.4</v>
      </c>
    </row>
    <row r="942" spans="2:8" ht="48" thickBot="1">
      <c r="B942" s="5" t="s">
        <v>54</v>
      </c>
      <c r="C942" s="27" t="s">
        <v>157</v>
      </c>
      <c r="D942" s="6" t="s">
        <v>73</v>
      </c>
      <c r="E942" s="6" t="s">
        <v>115</v>
      </c>
      <c r="F942" s="35">
        <v>1940200592</v>
      </c>
      <c r="G942" s="27" t="s">
        <v>78</v>
      </c>
      <c r="H942" s="71">
        <v>404</v>
      </c>
    </row>
    <row r="943" spans="2:8" ht="63.75" thickBot="1">
      <c r="B943" s="37" t="s">
        <v>10</v>
      </c>
      <c r="C943" s="27" t="s">
        <v>157</v>
      </c>
      <c r="D943" s="6" t="s">
        <v>73</v>
      </c>
      <c r="E943" s="6" t="s">
        <v>115</v>
      </c>
      <c r="F943" s="35">
        <v>1940200592</v>
      </c>
      <c r="G943" s="27" t="s">
        <v>325</v>
      </c>
      <c r="H943" s="71">
        <v>122</v>
      </c>
    </row>
    <row r="944" spans="2:8" ht="32.25" thickBot="1">
      <c r="B944" s="37" t="s">
        <v>13</v>
      </c>
      <c r="C944" s="27" t="s">
        <v>157</v>
      </c>
      <c r="D944" s="6" t="s">
        <v>73</v>
      </c>
      <c r="E944" s="6" t="s">
        <v>115</v>
      </c>
      <c r="F944" s="35">
        <v>1940200592</v>
      </c>
      <c r="G944" s="6" t="s">
        <v>119</v>
      </c>
      <c r="H944" s="3">
        <v>121.4</v>
      </c>
    </row>
    <row r="945" spans="2:8" ht="16.5" thickBot="1">
      <c r="B945" s="37" t="s">
        <v>338</v>
      </c>
      <c r="C945" s="27" t="s">
        <v>157</v>
      </c>
      <c r="D945" s="6" t="s">
        <v>73</v>
      </c>
      <c r="E945" s="6" t="s">
        <v>115</v>
      </c>
      <c r="F945" s="35">
        <v>1940200592</v>
      </c>
      <c r="G945" s="6" t="s">
        <v>335</v>
      </c>
      <c r="H945" s="3">
        <v>230</v>
      </c>
    </row>
    <row r="946" spans="2:8" ht="16.5" thickBot="1">
      <c r="B946" s="77" t="s">
        <v>46</v>
      </c>
      <c r="C946" s="27" t="s">
        <v>157</v>
      </c>
      <c r="D946" s="6" t="s">
        <v>73</v>
      </c>
      <c r="E946" s="6" t="s">
        <v>115</v>
      </c>
      <c r="F946" s="35">
        <v>1940200592</v>
      </c>
      <c r="G946" s="6" t="s">
        <v>118</v>
      </c>
      <c r="H946" s="3">
        <v>8</v>
      </c>
    </row>
    <row r="947" spans="2:8" ht="48" thickBot="1">
      <c r="B947" s="89" t="s">
        <v>332</v>
      </c>
      <c r="C947" s="127" t="s">
        <v>157</v>
      </c>
      <c r="D947" s="104" t="s">
        <v>73</v>
      </c>
      <c r="E947" s="104" t="s">
        <v>115</v>
      </c>
      <c r="F947" s="181" t="s">
        <v>427</v>
      </c>
      <c r="G947" s="104" t="s">
        <v>333</v>
      </c>
      <c r="H947" s="103">
        <v>25.791899999999998</v>
      </c>
    </row>
    <row r="948" spans="2:8" ht="126.75" thickBot="1">
      <c r="B948" s="79" t="s">
        <v>62</v>
      </c>
      <c r="C948" s="25" t="s">
        <v>157</v>
      </c>
      <c r="D948" s="7" t="s">
        <v>73</v>
      </c>
      <c r="E948" s="7" t="s">
        <v>115</v>
      </c>
      <c r="F948" s="4" t="s">
        <v>428</v>
      </c>
      <c r="G948" s="2"/>
      <c r="H948" s="1">
        <f>SUM(H949:H951)</f>
        <v>11489</v>
      </c>
    </row>
    <row r="949" spans="2:8" ht="48" thickBot="1">
      <c r="B949" s="5" t="s">
        <v>54</v>
      </c>
      <c r="C949" s="27" t="s">
        <v>157</v>
      </c>
      <c r="D949" s="6" t="s">
        <v>73</v>
      </c>
      <c r="E949" s="6" t="s">
        <v>115</v>
      </c>
      <c r="F949" s="3" t="s">
        <v>428</v>
      </c>
      <c r="G949" s="3">
        <v>111</v>
      </c>
      <c r="H949" s="3">
        <v>8702</v>
      </c>
    </row>
    <row r="950" spans="2:8" ht="63.75" thickBot="1">
      <c r="B950" s="37" t="s">
        <v>10</v>
      </c>
      <c r="C950" s="27" t="s">
        <v>157</v>
      </c>
      <c r="D950" s="6" t="s">
        <v>73</v>
      </c>
      <c r="E950" s="6" t="s">
        <v>115</v>
      </c>
      <c r="F950" s="3" t="s">
        <v>428</v>
      </c>
      <c r="G950" s="3">
        <v>119</v>
      </c>
      <c r="H950" s="3">
        <v>2628</v>
      </c>
    </row>
    <row r="951" spans="2:8" ht="32.25" thickBot="1">
      <c r="B951" s="37" t="s">
        <v>13</v>
      </c>
      <c r="C951" s="27" t="s">
        <v>157</v>
      </c>
      <c r="D951" s="6" t="s">
        <v>73</v>
      </c>
      <c r="E951" s="6" t="s">
        <v>115</v>
      </c>
      <c r="F951" s="3" t="s">
        <v>428</v>
      </c>
      <c r="G951" s="3">
        <v>244</v>
      </c>
      <c r="H951" s="3">
        <v>159</v>
      </c>
    </row>
    <row r="952" spans="2:8" ht="79.5" thickBot="1">
      <c r="B952" s="185" t="s">
        <v>339</v>
      </c>
      <c r="C952" s="186" t="s">
        <v>157</v>
      </c>
      <c r="D952" s="90" t="s">
        <v>73</v>
      </c>
      <c r="E952" s="90" t="s">
        <v>115</v>
      </c>
      <c r="F952" s="145" t="s">
        <v>430</v>
      </c>
      <c r="G952" s="95"/>
      <c r="H952" s="95">
        <f>SUM(H953:H954)</f>
        <v>1249.92</v>
      </c>
    </row>
    <row r="953" spans="2:8" ht="48" thickBot="1">
      <c r="B953" s="37" t="s">
        <v>219</v>
      </c>
      <c r="C953" s="27" t="s">
        <v>157</v>
      </c>
      <c r="D953" s="6" t="s">
        <v>73</v>
      </c>
      <c r="E953" s="6" t="s">
        <v>115</v>
      </c>
      <c r="F953" s="116" t="s">
        <v>430</v>
      </c>
      <c r="G953" s="3">
        <v>111</v>
      </c>
      <c r="H953" s="3">
        <v>960</v>
      </c>
    </row>
    <row r="954" spans="2:8" ht="63.75" thickBot="1">
      <c r="B954" s="37" t="s">
        <v>10</v>
      </c>
      <c r="C954" s="27" t="s">
        <v>157</v>
      </c>
      <c r="D954" s="6" t="s">
        <v>73</v>
      </c>
      <c r="E954" s="6" t="s">
        <v>115</v>
      </c>
      <c r="F954" s="116" t="s">
        <v>430</v>
      </c>
      <c r="G954" s="3">
        <v>119</v>
      </c>
      <c r="H954" s="3">
        <v>289.92</v>
      </c>
    </row>
    <row r="955" spans="2:8" ht="79.5" thickBot="1">
      <c r="B955" s="93" t="s">
        <v>340</v>
      </c>
      <c r="C955" s="186" t="s">
        <v>157</v>
      </c>
      <c r="D955" s="186" t="s">
        <v>73</v>
      </c>
      <c r="E955" s="186" t="s">
        <v>115</v>
      </c>
      <c r="F955" s="113" t="s">
        <v>431</v>
      </c>
      <c r="G955" s="187"/>
      <c r="H955" s="187">
        <v>241.70606000000001</v>
      </c>
    </row>
    <row r="956" spans="2:8" ht="32.25" thickBot="1">
      <c r="B956" s="37" t="s">
        <v>13</v>
      </c>
      <c r="C956" s="27" t="s">
        <v>157</v>
      </c>
      <c r="D956" s="6" t="s">
        <v>73</v>
      </c>
      <c r="E956" s="6" t="s">
        <v>115</v>
      </c>
      <c r="F956" s="116" t="s">
        <v>431</v>
      </c>
      <c r="G956" s="3">
        <v>244</v>
      </c>
      <c r="H956" s="188">
        <v>241.70606000000001</v>
      </c>
    </row>
    <row r="957" spans="2:8" ht="32.25" thickBot="1">
      <c r="B957" s="210" t="s">
        <v>357</v>
      </c>
      <c r="C957" s="186" t="s">
        <v>157</v>
      </c>
      <c r="D957" s="90" t="s">
        <v>73</v>
      </c>
      <c r="E957" s="90" t="s">
        <v>109</v>
      </c>
      <c r="F957" s="145"/>
      <c r="G957" s="95"/>
      <c r="H957" s="187">
        <f>SUM(H958:H959)</f>
        <v>257.8</v>
      </c>
    </row>
    <row r="958" spans="2:8" ht="48" thickBot="1">
      <c r="B958" s="48" t="s">
        <v>28</v>
      </c>
      <c r="C958" s="27" t="s">
        <v>157</v>
      </c>
      <c r="D958" s="6" t="s">
        <v>73</v>
      </c>
      <c r="E958" s="6" t="s">
        <v>109</v>
      </c>
      <c r="F958" s="35">
        <v>1940300593</v>
      </c>
      <c r="G958" s="6" t="s">
        <v>78</v>
      </c>
      <c r="H958" s="188">
        <v>198</v>
      </c>
    </row>
    <row r="959" spans="2:8" ht="63.75" thickBot="1">
      <c r="B959" s="37" t="s">
        <v>10</v>
      </c>
      <c r="C959" s="27" t="s">
        <v>157</v>
      </c>
      <c r="D959" s="6" t="s">
        <v>73</v>
      </c>
      <c r="E959" s="6" t="s">
        <v>109</v>
      </c>
      <c r="F959" s="35">
        <v>1940300593</v>
      </c>
      <c r="G959" s="6" t="s">
        <v>325</v>
      </c>
      <c r="H959" s="188">
        <v>59.8</v>
      </c>
    </row>
    <row r="960" spans="2:8" ht="16.5" thickBot="1">
      <c r="B960" s="70" t="s">
        <v>158</v>
      </c>
      <c r="C960" s="69" t="s">
        <v>159</v>
      </c>
      <c r="D960" s="69" t="s">
        <v>73</v>
      </c>
      <c r="E960" s="69"/>
      <c r="F960" s="69"/>
      <c r="G960" s="69"/>
      <c r="H960" s="220">
        <f>SUM(H961+H968+H972+H978+H975+H967+H980+H983)</f>
        <v>18660.045270000002</v>
      </c>
    </row>
    <row r="961" spans="2:8" ht="16.5" thickBot="1">
      <c r="B961" s="30"/>
      <c r="C961" s="25" t="s">
        <v>159</v>
      </c>
      <c r="D961" s="14" t="s">
        <v>73</v>
      </c>
      <c r="E961" s="14" t="s">
        <v>115</v>
      </c>
      <c r="F961" s="54">
        <v>1940200592</v>
      </c>
      <c r="G961" s="26"/>
      <c r="H961" s="176">
        <f>SUM(H962:H966)</f>
        <v>1416.4</v>
      </c>
    </row>
    <row r="962" spans="2:8" ht="48" thickBot="1">
      <c r="B962" s="5" t="s">
        <v>54</v>
      </c>
      <c r="C962" s="27" t="s">
        <v>159</v>
      </c>
      <c r="D962" s="6" t="s">
        <v>73</v>
      </c>
      <c r="E962" s="6" t="s">
        <v>115</v>
      </c>
      <c r="F962" s="35">
        <v>1940200592</v>
      </c>
      <c r="G962" s="27" t="s">
        <v>78</v>
      </c>
      <c r="H962" s="71">
        <v>539</v>
      </c>
    </row>
    <row r="963" spans="2:8" ht="63.75" thickBot="1">
      <c r="B963" s="37" t="s">
        <v>10</v>
      </c>
      <c r="C963" s="27" t="s">
        <v>159</v>
      </c>
      <c r="D963" s="6" t="s">
        <v>73</v>
      </c>
      <c r="E963" s="6" t="s">
        <v>115</v>
      </c>
      <c r="F963" s="35">
        <v>1940200592</v>
      </c>
      <c r="G963" s="6" t="s">
        <v>325</v>
      </c>
      <c r="H963" s="3">
        <v>163</v>
      </c>
    </row>
    <row r="964" spans="2:8" ht="32.25" thickBot="1">
      <c r="B964" s="37" t="s">
        <v>13</v>
      </c>
      <c r="C964" s="27" t="s">
        <v>159</v>
      </c>
      <c r="D964" s="6" t="s">
        <v>73</v>
      </c>
      <c r="E964" s="6" t="s">
        <v>115</v>
      </c>
      <c r="F964" s="35">
        <v>1940200592</v>
      </c>
      <c r="G964" s="6" t="s">
        <v>119</v>
      </c>
      <c r="H964" s="3">
        <v>147.4</v>
      </c>
    </row>
    <row r="965" spans="2:8" ht="16.5" thickBot="1">
      <c r="B965" s="37" t="s">
        <v>338</v>
      </c>
      <c r="C965" s="27" t="s">
        <v>159</v>
      </c>
      <c r="D965" s="6" t="s">
        <v>73</v>
      </c>
      <c r="E965" s="6" t="s">
        <v>115</v>
      </c>
      <c r="F965" s="35">
        <v>1940200592</v>
      </c>
      <c r="G965" s="6" t="s">
        <v>335</v>
      </c>
      <c r="H965" s="3">
        <v>553</v>
      </c>
    </row>
    <row r="966" spans="2:8" ht="21" customHeight="1" thickBot="1">
      <c r="B966" s="77" t="s">
        <v>46</v>
      </c>
      <c r="C966" s="27" t="s">
        <v>159</v>
      </c>
      <c r="D966" s="6" t="s">
        <v>73</v>
      </c>
      <c r="E966" s="6" t="s">
        <v>115</v>
      </c>
      <c r="F966" s="35">
        <v>1940200592</v>
      </c>
      <c r="G966" s="6" t="s">
        <v>118</v>
      </c>
      <c r="H966" s="3">
        <v>14</v>
      </c>
    </row>
    <row r="967" spans="2:8" ht="48" hidden="1" thickBot="1">
      <c r="B967" s="89" t="s">
        <v>332</v>
      </c>
      <c r="C967" s="127" t="s">
        <v>159</v>
      </c>
      <c r="D967" s="104" t="s">
        <v>73</v>
      </c>
      <c r="E967" s="104" t="s">
        <v>115</v>
      </c>
      <c r="F967" s="181" t="s">
        <v>427</v>
      </c>
      <c r="G967" s="104" t="s">
        <v>333</v>
      </c>
      <c r="H967" s="103"/>
    </row>
    <row r="968" spans="2:8" ht="126.75" thickBot="1">
      <c r="B968" s="79" t="s">
        <v>62</v>
      </c>
      <c r="C968" s="25" t="s">
        <v>159</v>
      </c>
      <c r="D968" s="7" t="s">
        <v>73</v>
      </c>
      <c r="E968" s="7" t="s">
        <v>115</v>
      </c>
      <c r="F968" s="4" t="s">
        <v>428</v>
      </c>
      <c r="G968" s="2"/>
      <c r="H968" s="1">
        <f>SUM(H969:H971)</f>
        <v>14401</v>
      </c>
    </row>
    <row r="969" spans="2:8" ht="48" thickBot="1">
      <c r="B969" s="5" t="s">
        <v>54</v>
      </c>
      <c r="C969" s="27" t="s">
        <v>159</v>
      </c>
      <c r="D969" s="6" t="s">
        <v>73</v>
      </c>
      <c r="E969" s="6" t="s">
        <v>115</v>
      </c>
      <c r="F969" s="3" t="s">
        <v>428</v>
      </c>
      <c r="G969" s="3">
        <v>111</v>
      </c>
      <c r="H969" s="3">
        <v>10888</v>
      </c>
    </row>
    <row r="970" spans="2:8" ht="63.75" thickBot="1">
      <c r="B970" s="37" t="s">
        <v>10</v>
      </c>
      <c r="C970" s="27" t="s">
        <v>159</v>
      </c>
      <c r="D970" s="6" t="s">
        <v>73</v>
      </c>
      <c r="E970" s="6" t="s">
        <v>115</v>
      </c>
      <c r="F970" s="3" t="s">
        <v>428</v>
      </c>
      <c r="G970" s="3">
        <v>119</v>
      </c>
      <c r="H970" s="3">
        <v>3288</v>
      </c>
    </row>
    <row r="971" spans="2:8" ht="32.25" thickBot="1">
      <c r="B971" s="37" t="s">
        <v>13</v>
      </c>
      <c r="C971" s="27" t="s">
        <v>159</v>
      </c>
      <c r="D971" s="6" t="s">
        <v>73</v>
      </c>
      <c r="E971" s="6" t="s">
        <v>115</v>
      </c>
      <c r="F971" s="3" t="s">
        <v>428</v>
      </c>
      <c r="G971" s="3">
        <v>244</v>
      </c>
      <c r="H971" s="3">
        <v>225</v>
      </c>
    </row>
    <row r="972" spans="2:8" ht="79.5" thickBot="1">
      <c r="B972" s="185" t="s">
        <v>339</v>
      </c>
      <c r="C972" s="186" t="s">
        <v>159</v>
      </c>
      <c r="D972" s="90" t="s">
        <v>73</v>
      </c>
      <c r="E972" s="90" t="s">
        <v>115</v>
      </c>
      <c r="F972" s="145" t="s">
        <v>430</v>
      </c>
      <c r="G972" s="95"/>
      <c r="H972" s="95">
        <f>SUM(H973:H974)</f>
        <v>1718.6399999999999</v>
      </c>
    </row>
    <row r="973" spans="2:8" ht="48" thickBot="1">
      <c r="B973" s="37" t="s">
        <v>219</v>
      </c>
      <c r="C973" s="27" t="s">
        <v>159</v>
      </c>
      <c r="D973" s="6" t="s">
        <v>73</v>
      </c>
      <c r="E973" s="6" t="s">
        <v>115</v>
      </c>
      <c r="F973" s="116" t="s">
        <v>430</v>
      </c>
      <c r="G973" s="3">
        <v>111</v>
      </c>
      <c r="H973" s="3">
        <v>1320</v>
      </c>
    </row>
    <row r="974" spans="2:8" ht="63.75" thickBot="1">
      <c r="B974" s="37" t="s">
        <v>10</v>
      </c>
      <c r="C974" s="27" t="s">
        <v>159</v>
      </c>
      <c r="D974" s="6" t="s">
        <v>73</v>
      </c>
      <c r="E974" s="6" t="s">
        <v>115</v>
      </c>
      <c r="F974" s="116" t="s">
        <v>430</v>
      </c>
      <c r="G974" s="3">
        <v>119</v>
      </c>
      <c r="H974" s="3">
        <v>398.64</v>
      </c>
    </row>
    <row r="975" spans="2:8" ht="48" thickBot="1">
      <c r="B975" s="195" t="s">
        <v>345</v>
      </c>
      <c r="C975" s="127" t="s">
        <v>121</v>
      </c>
      <c r="D975" s="104" t="s">
        <v>73</v>
      </c>
      <c r="E975" s="104" t="s">
        <v>110</v>
      </c>
      <c r="F975" s="145" t="s">
        <v>483</v>
      </c>
      <c r="G975" s="103"/>
      <c r="H975" s="103">
        <f>SUM(H976:H977)</f>
        <v>99.222999999999999</v>
      </c>
    </row>
    <row r="976" spans="2:8" ht="48" thickBot="1">
      <c r="B976" s="37" t="s">
        <v>219</v>
      </c>
      <c r="C976" s="27" t="s">
        <v>121</v>
      </c>
      <c r="D976" s="6" t="s">
        <v>73</v>
      </c>
      <c r="E976" s="6" t="s">
        <v>110</v>
      </c>
      <c r="F976" s="235" t="s">
        <v>483</v>
      </c>
      <c r="G976" s="3">
        <v>111</v>
      </c>
      <c r="H976" s="3">
        <v>76.207999999999998</v>
      </c>
    </row>
    <row r="977" spans="2:8" ht="63.75" thickBot="1">
      <c r="B977" s="37" t="s">
        <v>10</v>
      </c>
      <c r="C977" s="27" t="s">
        <v>121</v>
      </c>
      <c r="D977" s="6" t="s">
        <v>73</v>
      </c>
      <c r="E977" s="6" t="s">
        <v>110</v>
      </c>
      <c r="F977" s="235" t="s">
        <v>483</v>
      </c>
      <c r="G977" s="3">
        <v>119</v>
      </c>
      <c r="H977" s="3">
        <v>23.015000000000001</v>
      </c>
    </row>
    <row r="978" spans="2:8" ht="79.5" thickBot="1">
      <c r="B978" s="93" t="s">
        <v>340</v>
      </c>
      <c r="C978" s="186" t="s">
        <v>159</v>
      </c>
      <c r="D978" s="186" t="s">
        <v>73</v>
      </c>
      <c r="E978" s="186" t="s">
        <v>115</v>
      </c>
      <c r="F978" s="113" t="s">
        <v>431</v>
      </c>
      <c r="G978" s="187"/>
      <c r="H978" s="187">
        <v>688.86226999999997</v>
      </c>
    </row>
    <row r="979" spans="2:8" ht="32.25" thickBot="1">
      <c r="B979" s="37" t="s">
        <v>13</v>
      </c>
      <c r="C979" s="27" t="s">
        <v>159</v>
      </c>
      <c r="D979" s="6" t="s">
        <v>73</v>
      </c>
      <c r="E979" s="6" t="s">
        <v>115</v>
      </c>
      <c r="F979" s="116" t="s">
        <v>431</v>
      </c>
      <c r="G979" s="3">
        <v>244</v>
      </c>
      <c r="H979" s="188">
        <v>688.86226999999997</v>
      </c>
    </row>
    <row r="980" spans="2:8" ht="32.25" thickBot="1">
      <c r="B980" s="210" t="s">
        <v>357</v>
      </c>
      <c r="C980" s="186" t="s">
        <v>159</v>
      </c>
      <c r="D980" s="90" t="s">
        <v>73</v>
      </c>
      <c r="E980" s="90" t="s">
        <v>109</v>
      </c>
      <c r="F980" s="145"/>
      <c r="G980" s="95"/>
      <c r="H980" s="187">
        <f>SUM(H981:H982)</f>
        <v>257.8</v>
      </c>
    </row>
    <row r="981" spans="2:8" ht="48" thickBot="1">
      <c r="B981" s="48" t="s">
        <v>28</v>
      </c>
      <c r="C981" s="27" t="s">
        <v>159</v>
      </c>
      <c r="D981" s="6" t="s">
        <v>73</v>
      </c>
      <c r="E981" s="6" t="s">
        <v>109</v>
      </c>
      <c r="F981" s="35">
        <v>1940300593</v>
      </c>
      <c r="G981" s="6" t="s">
        <v>78</v>
      </c>
      <c r="H981" s="188">
        <v>198</v>
      </c>
    </row>
    <row r="982" spans="2:8" ht="63.75" thickBot="1">
      <c r="B982" s="37" t="s">
        <v>10</v>
      </c>
      <c r="C982" s="27" t="s">
        <v>159</v>
      </c>
      <c r="D982" s="6" t="s">
        <v>73</v>
      </c>
      <c r="E982" s="6" t="s">
        <v>109</v>
      </c>
      <c r="F982" s="35">
        <v>1940300593</v>
      </c>
      <c r="G982" s="6" t="s">
        <v>325</v>
      </c>
      <c r="H982" s="188">
        <v>59.8</v>
      </c>
    </row>
    <row r="983" spans="2:8" ht="16.5" thickBot="1">
      <c r="B983" s="236" t="s">
        <v>27</v>
      </c>
      <c r="C983" s="186" t="s">
        <v>159</v>
      </c>
      <c r="D983" s="90" t="s">
        <v>73</v>
      </c>
      <c r="E983" s="90" t="s">
        <v>110</v>
      </c>
      <c r="F983" s="105"/>
      <c r="G983" s="90"/>
      <c r="H983" s="187">
        <f>SUM(H985:H986)</f>
        <v>78.12</v>
      </c>
    </row>
    <row r="984" spans="2:8" ht="32.25" thickBot="1">
      <c r="B984" s="89" t="s">
        <v>444</v>
      </c>
      <c r="C984" s="186" t="s">
        <v>159</v>
      </c>
      <c r="D984" s="90" t="s">
        <v>73</v>
      </c>
      <c r="E984" s="90" t="s">
        <v>110</v>
      </c>
      <c r="F984" s="105"/>
      <c r="G984" s="90"/>
      <c r="H984" s="187">
        <f>SUM(H985:H986)</f>
        <v>78.12</v>
      </c>
    </row>
    <row r="985" spans="2:8" ht="48" thickBot="1">
      <c r="B985" s="222" t="s">
        <v>191</v>
      </c>
      <c r="C985" s="27" t="s">
        <v>159</v>
      </c>
      <c r="D985" s="6" t="s">
        <v>73</v>
      </c>
      <c r="E985" s="6" t="s">
        <v>110</v>
      </c>
      <c r="F985" s="35">
        <v>1940250500</v>
      </c>
      <c r="G985" s="6" t="s">
        <v>78</v>
      </c>
      <c r="H985" s="188">
        <v>60</v>
      </c>
    </row>
    <row r="986" spans="2:8" ht="63.75" thickBot="1">
      <c r="B986" s="37" t="s">
        <v>10</v>
      </c>
      <c r="C986" s="27" t="s">
        <v>159</v>
      </c>
      <c r="D986" s="6" t="s">
        <v>73</v>
      </c>
      <c r="E986" s="6" t="s">
        <v>110</v>
      </c>
      <c r="F986" s="35">
        <v>1940250500</v>
      </c>
      <c r="G986" s="6" t="s">
        <v>325</v>
      </c>
      <c r="H986" s="188">
        <v>18.12</v>
      </c>
    </row>
    <row r="987" spans="2:8" ht="16.5" thickBot="1">
      <c r="B987" s="70" t="s">
        <v>160</v>
      </c>
      <c r="C987" s="69" t="s">
        <v>162</v>
      </c>
      <c r="D987" s="69" t="s">
        <v>73</v>
      </c>
      <c r="E987" s="69"/>
      <c r="F987" s="69"/>
      <c r="G987" s="69"/>
      <c r="H987" s="220">
        <f>SUM(H1001+H994+H988+H998+H1003)</f>
        <v>16826.493330000001</v>
      </c>
    </row>
    <row r="988" spans="2:8" ht="16.5" thickBot="1">
      <c r="B988" s="30"/>
      <c r="C988" s="25" t="s">
        <v>162</v>
      </c>
      <c r="D988" s="14" t="s">
        <v>73</v>
      </c>
      <c r="E988" s="14" t="s">
        <v>115</v>
      </c>
      <c r="F988" s="54">
        <v>1940200592</v>
      </c>
      <c r="G988" s="26"/>
      <c r="H988" s="176">
        <f>SUM(H989:H993)</f>
        <v>811.4</v>
      </c>
    </row>
    <row r="989" spans="2:8" ht="48" thickBot="1">
      <c r="B989" s="5" t="s">
        <v>54</v>
      </c>
      <c r="C989" s="27" t="s">
        <v>162</v>
      </c>
      <c r="D989" s="6" t="s">
        <v>73</v>
      </c>
      <c r="E989" s="6" t="s">
        <v>115</v>
      </c>
      <c r="F989" s="35">
        <v>1940200592</v>
      </c>
      <c r="G989" s="27" t="s">
        <v>78</v>
      </c>
      <c r="H989" s="71">
        <v>404</v>
      </c>
    </row>
    <row r="990" spans="2:8" ht="63.75" thickBot="1">
      <c r="B990" s="37" t="s">
        <v>10</v>
      </c>
      <c r="C990" s="27" t="s">
        <v>162</v>
      </c>
      <c r="D990" s="6" t="s">
        <v>73</v>
      </c>
      <c r="E990" s="6" t="s">
        <v>115</v>
      </c>
      <c r="F990" s="35">
        <v>1940200592</v>
      </c>
      <c r="G990" s="27" t="s">
        <v>325</v>
      </c>
      <c r="H990" s="71">
        <v>122</v>
      </c>
    </row>
    <row r="991" spans="2:8" ht="32.25" thickBot="1">
      <c r="B991" s="37" t="s">
        <v>13</v>
      </c>
      <c r="C991" s="27" t="s">
        <v>162</v>
      </c>
      <c r="D991" s="6" t="s">
        <v>73</v>
      </c>
      <c r="E991" s="6" t="s">
        <v>115</v>
      </c>
      <c r="F991" s="35">
        <v>1940200592</v>
      </c>
      <c r="G991" s="6" t="s">
        <v>119</v>
      </c>
      <c r="H991" s="3">
        <v>130.4</v>
      </c>
    </row>
    <row r="992" spans="2:8" ht="16.5" thickBot="1">
      <c r="B992" s="37" t="s">
        <v>338</v>
      </c>
      <c r="C992" s="27" t="s">
        <v>162</v>
      </c>
      <c r="D992" s="6" t="s">
        <v>73</v>
      </c>
      <c r="E992" s="6" t="s">
        <v>115</v>
      </c>
      <c r="F992" s="35">
        <v>1940200592</v>
      </c>
      <c r="G992" s="6" t="s">
        <v>335</v>
      </c>
      <c r="H992" s="3">
        <v>155</v>
      </c>
    </row>
    <row r="993" spans="2:8" ht="16.5" thickBot="1">
      <c r="B993" s="77" t="s">
        <v>46</v>
      </c>
      <c r="C993" s="27" t="s">
        <v>162</v>
      </c>
      <c r="D993" s="6" t="s">
        <v>73</v>
      </c>
      <c r="E993" s="6" t="s">
        <v>115</v>
      </c>
      <c r="F993" s="35">
        <v>1940200592</v>
      </c>
      <c r="G993" s="6" t="s">
        <v>118</v>
      </c>
      <c r="H993" s="3"/>
    </row>
    <row r="994" spans="2:8" ht="126.75" thickBot="1">
      <c r="B994" s="79" t="s">
        <v>62</v>
      </c>
      <c r="C994" s="25" t="s">
        <v>162</v>
      </c>
      <c r="D994" s="7" t="s">
        <v>73</v>
      </c>
      <c r="E994" s="7" t="s">
        <v>115</v>
      </c>
      <c r="F994" s="4" t="s">
        <v>428</v>
      </c>
      <c r="G994" s="2"/>
      <c r="H994" s="1">
        <f>SUM(H995:H997)</f>
        <v>13404</v>
      </c>
    </row>
    <row r="995" spans="2:8" ht="48" thickBot="1">
      <c r="B995" s="5" t="s">
        <v>54</v>
      </c>
      <c r="C995" s="27" t="s">
        <v>162</v>
      </c>
      <c r="D995" s="6" t="s">
        <v>73</v>
      </c>
      <c r="E995" s="6" t="s">
        <v>115</v>
      </c>
      <c r="F995" s="3" t="s">
        <v>428</v>
      </c>
      <c r="G995" s="3">
        <v>111</v>
      </c>
      <c r="H995" s="3">
        <v>10124</v>
      </c>
    </row>
    <row r="996" spans="2:8" ht="63.75" thickBot="1">
      <c r="B996" s="37" t="s">
        <v>10</v>
      </c>
      <c r="C996" s="27" t="s">
        <v>162</v>
      </c>
      <c r="D996" s="6" t="s">
        <v>73</v>
      </c>
      <c r="E996" s="6" t="s">
        <v>115</v>
      </c>
      <c r="F996" s="3" t="s">
        <v>428</v>
      </c>
      <c r="G996" s="3">
        <v>119</v>
      </c>
      <c r="H996" s="3">
        <v>3057</v>
      </c>
    </row>
    <row r="997" spans="2:8" ht="32.25" thickBot="1">
      <c r="B997" s="37" t="s">
        <v>13</v>
      </c>
      <c r="C997" s="27" t="s">
        <v>162</v>
      </c>
      <c r="D997" s="6" t="s">
        <v>73</v>
      </c>
      <c r="E997" s="6" t="s">
        <v>115</v>
      </c>
      <c r="F997" s="3" t="s">
        <v>428</v>
      </c>
      <c r="G997" s="3">
        <v>244</v>
      </c>
      <c r="H997" s="3">
        <v>223</v>
      </c>
    </row>
    <row r="998" spans="2:8" ht="79.5" thickBot="1">
      <c r="B998" s="185" t="s">
        <v>339</v>
      </c>
      <c r="C998" s="186" t="s">
        <v>162</v>
      </c>
      <c r="D998" s="90" t="s">
        <v>73</v>
      </c>
      <c r="E998" s="90" t="s">
        <v>115</v>
      </c>
      <c r="F998" s="145" t="s">
        <v>430</v>
      </c>
      <c r="G998" s="95"/>
      <c r="H998" s="95">
        <f>SUM(H999:H1000)</f>
        <v>1718.6399999999999</v>
      </c>
    </row>
    <row r="999" spans="2:8" ht="48" thickBot="1">
      <c r="B999" s="37" t="s">
        <v>219</v>
      </c>
      <c r="C999" s="27" t="s">
        <v>162</v>
      </c>
      <c r="D999" s="6" t="s">
        <v>73</v>
      </c>
      <c r="E999" s="6" t="s">
        <v>115</v>
      </c>
      <c r="F999" s="116" t="s">
        <v>430</v>
      </c>
      <c r="G999" s="3">
        <v>111</v>
      </c>
      <c r="H999" s="3">
        <v>1320</v>
      </c>
    </row>
    <row r="1000" spans="2:8" ht="63.75" thickBot="1">
      <c r="B1000" s="37" t="s">
        <v>10</v>
      </c>
      <c r="C1000" s="27" t="s">
        <v>162</v>
      </c>
      <c r="D1000" s="6" t="s">
        <v>73</v>
      </c>
      <c r="E1000" s="6" t="s">
        <v>115</v>
      </c>
      <c r="F1000" s="116" t="s">
        <v>430</v>
      </c>
      <c r="G1000" s="3">
        <v>119</v>
      </c>
      <c r="H1000" s="3">
        <v>398.64</v>
      </c>
    </row>
    <row r="1001" spans="2:8" ht="79.5" thickBot="1">
      <c r="B1001" s="93" t="s">
        <v>340</v>
      </c>
      <c r="C1001" s="186" t="s">
        <v>162</v>
      </c>
      <c r="D1001" s="186" t="s">
        <v>73</v>
      </c>
      <c r="E1001" s="186" t="s">
        <v>115</v>
      </c>
      <c r="F1001" s="113" t="s">
        <v>431</v>
      </c>
      <c r="G1001" s="187"/>
      <c r="H1001" s="187">
        <v>531.75333000000001</v>
      </c>
    </row>
    <row r="1002" spans="2:8" ht="32.25" thickBot="1">
      <c r="B1002" s="37" t="s">
        <v>13</v>
      </c>
      <c r="C1002" s="27" t="s">
        <v>162</v>
      </c>
      <c r="D1002" s="6" t="s">
        <v>73</v>
      </c>
      <c r="E1002" s="6" t="s">
        <v>115</v>
      </c>
      <c r="F1002" s="116" t="s">
        <v>431</v>
      </c>
      <c r="G1002" s="3">
        <v>244</v>
      </c>
      <c r="H1002" s="188">
        <v>531.75333000000001</v>
      </c>
    </row>
    <row r="1003" spans="2:8" ht="32.25" thickBot="1">
      <c r="B1003" s="210" t="s">
        <v>357</v>
      </c>
      <c r="C1003" s="186" t="s">
        <v>162</v>
      </c>
      <c r="D1003" s="90" t="s">
        <v>73</v>
      </c>
      <c r="E1003" s="90" t="s">
        <v>109</v>
      </c>
      <c r="F1003" s="145"/>
      <c r="G1003" s="95"/>
      <c r="H1003" s="187">
        <f>SUM(H1004:H1005)</f>
        <v>360.7</v>
      </c>
    </row>
    <row r="1004" spans="2:8" ht="48" thickBot="1">
      <c r="B1004" s="48" t="s">
        <v>28</v>
      </c>
      <c r="C1004" s="27" t="s">
        <v>162</v>
      </c>
      <c r="D1004" s="6" t="s">
        <v>73</v>
      </c>
      <c r="E1004" s="6" t="s">
        <v>109</v>
      </c>
      <c r="F1004" s="35">
        <v>1940300593</v>
      </c>
      <c r="G1004" s="6" t="s">
        <v>78</v>
      </c>
      <c r="H1004" s="188">
        <v>277</v>
      </c>
    </row>
    <row r="1005" spans="2:8" ht="63.75" thickBot="1">
      <c r="B1005" s="37" t="s">
        <v>10</v>
      </c>
      <c r="C1005" s="27" t="s">
        <v>162</v>
      </c>
      <c r="D1005" s="6" t="s">
        <v>73</v>
      </c>
      <c r="E1005" s="6" t="s">
        <v>109</v>
      </c>
      <c r="F1005" s="35">
        <v>1940300593</v>
      </c>
      <c r="G1005" s="6" t="s">
        <v>325</v>
      </c>
      <c r="H1005" s="188">
        <v>83.7</v>
      </c>
    </row>
    <row r="1006" spans="2:8" ht="32.25" thickBot="1">
      <c r="B1006" s="22" t="s">
        <v>64</v>
      </c>
      <c r="C1006" s="28" t="s">
        <v>176</v>
      </c>
      <c r="D1006" s="23" t="s">
        <v>73</v>
      </c>
      <c r="E1006" s="23" t="s">
        <v>109</v>
      </c>
      <c r="F1006" s="29">
        <v>1930606590</v>
      </c>
      <c r="G1006" s="29"/>
      <c r="H1006" s="24">
        <f>SUM(H1008:H1012)</f>
        <v>8971</v>
      </c>
    </row>
    <row r="1007" spans="2:8" ht="16.5" thickBot="1">
      <c r="B1007" s="128" t="s">
        <v>167</v>
      </c>
      <c r="C1007" s="129" t="s">
        <v>166</v>
      </c>
      <c r="D1007" s="129" t="s">
        <v>73</v>
      </c>
      <c r="E1007" s="129" t="s">
        <v>109</v>
      </c>
      <c r="F1007" s="130"/>
      <c r="G1007" s="130"/>
      <c r="H1007" s="131">
        <f>SUM(H1008:H1012)</f>
        <v>8971</v>
      </c>
    </row>
    <row r="1008" spans="2:8" ht="48" thickBot="1">
      <c r="B1008" s="5" t="s">
        <v>54</v>
      </c>
      <c r="C1008" s="27" t="s">
        <v>166</v>
      </c>
      <c r="D1008" s="6" t="s">
        <v>73</v>
      </c>
      <c r="E1008" s="6" t="s">
        <v>109</v>
      </c>
      <c r="F1008" s="3">
        <v>1930606590</v>
      </c>
      <c r="G1008" s="3">
        <v>111</v>
      </c>
      <c r="H1008" s="3">
        <v>6574</v>
      </c>
    </row>
    <row r="1009" spans="2:8" ht="63.75" thickBot="1">
      <c r="B1009" s="37" t="s">
        <v>10</v>
      </c>
      <c r="C1009" s="27" t="s">
        <v>166</v>
      </c>
      <c r="D1009" s="6" t="s">
        <v>73</v>
      </c>
      <c r="E1009" s="6" t="s">
        <v>109</v>
      </c>
      <c r="F1009" s="3">
        <v>1930606590</v>
      </c>
      <c r="G1009" s="3">
        <v>119</v>
      </c>
      <c r="H1009" s="3">
        <v>1985</v>
      </c>
    </row>
    <row r="1010" spans="2:8" ht="32.25" thickBot="1">
      <c r="B1010" s="37" t="s">
        <v>13</v>
      </c>
      <c r="C1010" s="27" t="s">
        <v>166</v>
      </c>
      <c r="D1010" s="6" t="s">
        <v>73</v>
      </c>
      <c r="E1010" s="6" t="s">
        <v>109</v>
      </c>
      <c r="F1010" s="3">
        <v>1930606590</v>
      </c>
      <c r="G1010" s="3">
        <v>244</v>
      </c>
      <c r="H1010" s="3">
        <v>140</v>
      </c>
    </row>
    <row r="1011" spans="2:8" ht="21" customHeight="1" thickBot="1">
      <c r="B1011" s="37" t="s">
        <v>338</v>
      </c>
      <c r="C1011" s="27" t="s">
        <v>166</v>
      </c>
      <c r="D1011" s="6" t="s">
        <v>73</v>
      </c>
      <c r="E1011" s="6" t="s">
        <v>109</v>
      </c>
      <c r="F1011" s="3">
        <v>1930606590</v>
      </c>
      <c r="G1011" s="3">
        <v>247</v>
      </c>
      <c r="H1011" s="3">
        <v>272</v>
      </c>
    </row>
    <row r="1012" spans="2:8" ht="16.5" hidden="1" thickBot="1">
      <c r="B1012" s="77" t="s">
        <v>46</v>
      </c>
      <c r="C1012" s="27" t="s">
        <v>166</v>
      </c>
      <c r="D1012" s="6" t="s">
        <v>73</v>
      </c>
      <c r="E1012" s="6" t="s">
        <v>109</v>
      </c>
      <c r="F1012" s="3">
        <v>1930606590</v>
      </c>
      <c r="G1012" s="3">
        <v>850</v>
      </c>
      <c r="H1012" s="3"/>
    </row>
    <row r="1013" spans="2:8" ht="16.5" thickBot="1">
      <c r="B1013" s="63" t="s">
        <v>27</v>
      </c>
      <c r="C1013" s="66">
        <v>101</v>
      </c>
      <c r="D1013" s="64" t="s">
        <v>73</v>
      </c>
      <c r="E1013" s="64" t="s">
        <v>110</v>
      </c>
      <c r="F1013" s="72"/>
      <c r="G1013" s="72"/>
      <c r="H1013" s="66">
        <f>SUM(H1015:H1020)</f>
        <v>8897</v>
      </c>
    </row>
    <row r="1014" spans="2:8" ht="16.5" thickBot="1">
      <c r="B1014" s="63" t="s">
        <v>169</v>
      </c>
      <c r="C1014" s="66">
        <v>101</v>
      </c>
      <c r="D1014" s="64" t="s">
        <v>73</v>
      </c>
      <c r="E1014" s="64" t="s">
        <v>110</v>
      </c>
      <c r="F1014" s="66">
        <v>1921110590</v>
      </c>
      <c r="G1014" s="72"/>
      <c r="H1014" s="66">
        <f>SUM(H1015:H1020)</f>
        <v>8897</v>
      </c>
    </row>
    <row r="1015" spans="2:8" ht="48" thickBot="1">
      <c r="B1015" s="5" t="s">
        <v>54</v>
      </c>
      <c r="C1015" s="3">
        <v>101</v>
      </c>
      <c r="D1015" s="6" t="s">
        <v>73</v>
      </c>
      <c r="E1015" s="6" t="s">
        <v>110</v>
      </c>
      <c r="F1015" s="3">
        <v>1921110590</v>
      </c>
      <c r="G1015" s="3">
        <v>111</v>
      </c>
      <c r="H1015" s="3">
        <v>6200</v>
      </c>
    </row>
    <row r="1016" spans="2:8" ht="32.25" thickBot="1">
      <c r="B1016" s="5" t="s">
        <v>45</v>
      </c>
      <c r="C1016" s="3">
        <v>101</v>
      </c>
      <c r="D1016" s="6" t="s">
        <v>73</v>
      </c>
      <c r="E1016" s="6" t="s">
        <v>110</v>
      </c>
      <c r="F1016" s="3">
        <v>1921110590</v>
      </c>
      <c r="G1016" s="3">
        <v>112</v>
      </c>
      <c r="H1016" s="3">
        <v>33</v>
      </c>
    </row>
    <row r="1017" spans="2:8" ht="63.75" thickBot="1">
      <c r="B1017" s="37" t="s">
        <v>10</v>
      </c>
      <c r="C1017" s="3">
        <v>101</v>
      </c>
      <c r="D1017" s="6" t="s">
        <v>73</v>
      </c>
      <c r="E1017" s="6" t="s">
        <v>110</v>
      </c>
      <c r="F1017" s="3">
        <v>1921110590</v>
      </c>
      <c r="G1017" s="3">
        <v>119</v>
      </c>
      <c r="H1017" s="3">
        <v>1872</v>
      </c>
    </row>
    <row r="1018" spans="2:8" ht="32.25" thickBot="1">
      <c r="B1018" s="37" t="s">
        <v>13</v>
      </c>
      <c r="C1018" s="3">
        <v>101</v>
      </c>
      <c r="D1018" s="6" t="s">
        <v>73</v>
      </c>
      <c r="E1018" s="6" t="s">
        <v>110</v>
      </c>
      <c r="F1018" s="3">
        <v>1921110590</v>
      </c>
      <c r="G1018" s="3">
        <v>244</v>
      </c>
      <c r="H1018" s="3">
        <v>299</v>
      </c>
    </row>
    <row r="1019" spans="2:8" ht="19.5" customHeight="1" thickBot="1">
      <c r="B1019" s="37" t="s">
        <v>338</v>
      </c>
      <c r="C1019" s="3">
        <v>101</v>
      </c>
      <c r="D1019" s="6" t="s">
        <v>73</v>
      </c>
      <c r="E1019" s="6" t="s">
        <v>110</v>
      </c>
      <c r="F1019" s="3">
        <v>1921110590</v>
      </c>
      <c r="G1019" s="3">
        <v>247</v>
      </c>
      <c r="H1019" s="3">
        <v>493</v>
      </c>
    </row>
    <row r="1020" spans="2:8" ht="16.5" hidden="1" thickBot="1">
      <c r="B1020" s="77" t="s">
        <v>46</v>
      </c>
      <c r="C1020" s="27" t="s">
        <v>168</v>
      </c>
      <c r="D1020" s="6" t="s">
        <v>73</v>
      </c>
      <c r="E1020" s="6" t="s">
        <v>110</v>
      </c>
      <c r="F1020" s="3">
        <v>1921110590</v>
      </c>
      <c r="G1020" s="3">
        <v>850</v>
      </c>
      <c r="H1020" s="3"/>
    </row>
    <row r="1021" spans="2:8" ht="16.5" thickBot="1">
      <c r="B1021" s="63" t="s">
        <v>59</v>
      </c>
      <c r="C1021" s="68" t="s">
        <v>176</v>
      </c>
      <c r="D1021" s="64" t="s">
        <v>170</v>
      </c>
      <c r="E1021" s="64"/>
      <c r="F1021" s="65"/>
      <c r="G1021" s="65"/>
      <c r="H1021" s="66">
        <f>SUM(H1022+H1030+H1038)</f>
        <v>42957.085599999999</v>
      </c>
    </row>
    <row r="1022" spans="2:8" ht="16.5" thickBot="1">
      <c r="B1022" s="63" t="s">
        <v>236</v>
      </c>
      <c r="C1022" s="68" t="s">
        <v>171</v>
      </c>
      <c r="D1022" s="64" t="s">
        <v>170</v>
      </c>
      <c r="E1022" s="64" t="s">
        <v>74</v>
      </c>
      <c r="F1022" s="65"/>
      <c r="G1022" s="65"/>
      <c r="H1022" s="66">
        <f>SUM(H1023+H1025+H1026+H1027+H1028+H1029)</f>
        <v>22143</v>
      </c>
    </row>
    <row r="1023" spans="2:8" ht="48" hidden="1" thickBot="1">
      <c r="B1023" s="89" t="s">
        <v>351</v>
      </c>
      <c r="C1023" s="186" t="s">
        <v>171</v>
      </c>
      <c r="D1023" s="90" t="s">
        <v>170</v>
      </c>
      <c r="E1023" s="90" t="s">
        <v>74</v>
      </c>
      <c r="F1023" s="145" t="s">
        <v>350</v>
      </c>
      <c r="G1023" s="103"/>
      <c r="H1023" s="95"/>
    </row>
    <row r="1024" spans="2:8" ht="32.25" hidden="1" thickBot="1">
      <c r="B1024" s="37" t="s">
        <v>13</v>
      </c>
      <c r="C1024" s="27" t="s">
        <v>171</v>
      </c>
      <c r="D1024" s="18" t="s">
        <v>170</v>
      </c>
      <c r="E1024" s="18" t="s">
        <v>74</v>
      </c>
      <c r="F1024" s="116" t="s">
        <v>350</v>
      </c>
      <c r="G1024" s="19">
        <v>244</v>
      </c>
      <c r="H1024" s="19"/>
    </row>
    <row r="1025" spans="2:8" ht="48" thickBot="1">
      <c r="B1025" s="5" t="s">
        <v>28</v>
      </c>
      <c r="C1025" s="27" t="s">
        <v>171</v>
      </c>
      <c r="D1025" s="6" t="s">
        <v>170</v>
      </c>
      <c r="E1025" s="6" t="s">
        <v>74</v>
      </c>
      <c r="F1025" s="3">
        <v>2020100590</v>
      </c>
      <c r="G1025" s="3">
        <v>111</v>
      </c>
      <c r="H1025" s="3">
        <v>16329</v>
      </c>
    </row>
    <row r="1026" spans="2:8" ht="63.75" thickBot="1">
      <c r="B1026" s="37" t="s">
        <v>10</v>
      </c>
      <c r="C1026" s="27" t="s">
        <v>171</v>
      </c>
      <c r="D1026" s="6" t="s">
        <v>170</v>
      </c>
      <c r="E1026" s="6" t="s">
        <v>74</v>
      </c>
      <c r="F1026" s="3">
        <v>2020100590</v>
      </c>
      <c r="G1026" s="3">
        <v>119</v>
      </c>
      <c r="H1026" s="3">
        <v>4932</v>
      </c>
    </row>
    <row r="1027" spans="2:8" ht="32.25" thickBot="1">
      <c r="B1027" s="37" t="s">
        <v>13</v>
      </c>
      <c r="C1027" s="27" t="s">
        <v>171</v>
      </c>
      <c r="D1027" s="6" t="s">
        <v>170</v>
      </c>
      <c r="E1027" s="6" t="s">
        <v>74</v>
      </c>
      <c r="F1027" s="3">
        <v>2020100590</v>
      </c>
      <c r="G1027" s="3">
        <v>244</v>
      </c>
      <c r="H1027" s="3">
        <v>682</v>
      </c>
    </row>
    <row r="1028" spans="2:8" ht="21.75" customHeight="1" thickBot="1">
      <c r="B1028" s="37" t="s">
        <v>338</v>
      </c>
      <c r="C1028" s="27" t="s">
        <v>171</v>
      </c>
      <c r="D1028" s="6" t="s">
        <v>170</v>
      </c>
      <c r="E1028" s="6" t="s">
        <v>74</v>
      </c>
      <c r="F1028" s="3">
        <v>2020100590</v>
      </c>
      <c r="G1028" s="3">
        <v>247</v>
      </c>
      <c r="H1028" s="3">
        <v>200</v>
      </c>
    </row>
    <row r="1029" spans="2:8" ht="16.5" hidden="1" thickBot="1">
      <c r="B1029" s="77" t="s">
        <v>46</v>
      </c>
      <c r="C1029" s="27" t="s">
        <v>171</v>
      </c>
      <c r="D1029" s="6" t="s">
        <v>170</v>
      </c>
      <c r="E1029" s="6" t="s">
        <v>74</v>
      </c>
      <c r="F1029" s="3">
        <v>2020100590</v>
      </c>
      <c r="G1029" s="3">
        <v>850</v>
      </c>
      <c r="H1029" s="3"/>
    </row>
    <row r="1030" spans="2:8" ht="21.75" customHeight="1" thickBot="1">
      <c r="B1030" s="63" t="s">
        <v>172</v>
      </c>
      <c r="C1030" s="68" t="s">
        <v>173</v>
      </c>
      <c r="D1030" s="64" t="s">
        <v>170</v>
      </c>
      <c r="E1030" s="64" t="s">
        <v>74</v>
      </c>
      <c r="F1030" s="65"/>
      <c r="G1030" s="65"/>
      <c r="H1030" s="66">
        <f>SUM(H1031+H1033+H1034+H1035+H1036+H1037)</f>
        <v>14799.0856</v>
      </c>
    </row>
    <row r="1031" spans="2:8" ht="35.25" customHeight="1" thickBot="1">
      <c r="B1031" s="89" t="s">
        <v>347</v>
      </c>
      <c r="C1031" s="186" t="s">
        <v>173</v>
      </c>
      <c r="D1031" s="90" t="s">
        <v>170</v>
      </c>
      <c r="E1031" s="90" t="s">
        <v>74</v>
      </c>
      <c r="F1031" s="95" t="s">
        <v>429</v>
      </c>
      <c r="G1031" s="103"/>
      <c r="H1031" s="95">
        <v>255.0856</v>
      </c>
    </row>
    <row r="1032" spans="2:8" ht="35.25" customHeight="1" thickBot="1">
      <c r="B1032" s="37" t="s">
        <v>13</v>
      </c>
      <c r="C1032" s="27" t="s">
        <v>173</v>
      </c>
      <c r="D1032" s="6" t="s">
        <v>170</v>
      </c>
      <c r="E1032" s="6" t="s">
        <v>74</v>
      </c>
      <c r="F1032" s="19" t="s">
        <v>429</v>
      </c>
      <c r="G1032" s="19">
        <v>244</v>
      </c>
      <c r="H1032" s="19">
        <v>255.0856</v>
      </c>
    </row>
    <row r="1033" spans="2:8" ht="48" thickBot="1">
      <c r="B1033" s="5" t="s">
        <v>28</v>
      </c>
      <c r="C1033" s="27" t="s">
        <v>173</v>
      </c>
      <c r="D1033" s="6" t="s">
        <v>170</v>
      </c>
      <c r="E1033" s="6" t="s">
        <v>74</v>
      </c>
      <c r="F1033" s="3">
        <v>2020500590</v>
      </c>
      <c r="G1033" s="3">
        <v>111</v>
      </c>
      <c r="H1033" s="3">
        <v>10705</v>
      </c>
    </row>
    <row r="1034" spans="2:8" ht="63.75" thickBot="1">
      <c r="B1034" s="37" t="s">
        <v>10</v>
      </c>
      <c r="C1034" s="27" t="s">
        <v>173</v>
      </c>
      <c r="D1034" s="6" t="s">
        <v>170</v>
      </c>
      <c r="E1034" s="6" t="s">
        <v>74</v>
      </c>
      <c r="F1034" s="3">
        <v>2020500590</v>
      </c>
      <c r="G1034" s="3">
        <v>119</v>
      </c>
      <c r="H1034" s="3">
        <v>3233</v>
      </c>
    </row>
    <row r="1035" spans="2:8" ht="32.25" thickBot="1">
      <c r="B1035" s="37" t="s">
        <v>13</v>
      </c>
      <c r="C1035" s="27" t="s">
        <v>173</v>
      </c>
      <c r="D1035" s="6" t="s">
        <v>170</v>
      </c>
      <c r="E1035" s="6" t="s">
        <v>74</v>
      </c>
      <c r="F1035" s="3">
        <v>2020500590</v>
      </c>
      <c r="G1035" s="3">
        <v>244</v>
      </c>
      <c r="H1035" s="3">
        <v>296</v>
      </c>
    </row>
    <row r="1036" spans="2:8" ht="16.5" thickBot="1">
      <c r="B1036" s="37" t="s">
        <v>338</v>
      </c>
      <c r="C1036" s="27" t="s">
        <v>173</v>
      </c>
      <c r="D1036" s="6" t="s">
        <v>170</v>
      </c>
      <c r="E1036" s="6" t="s">
        <v>74</v>
      </c>
      <c r="F1036" s="3">
        <v>2020500590</v>
      </c>
      <c r="G1036" s="3">
        <v>247</v>
      </c>
      <c r="H1036" s="3">
        <v>300</v>
      </c>
    </row>
    <row r="1037" spans="2:8" ht="16.5" thickBot="1">
      <c r="B1037" s="77" t="s">
        <v>46</v>
      </c>
      <c r="C1037" s="27" t="s">
        <v>173</v>
      </c>
      <c r="D1037" s="6" t="s">
        <v>170</v>
      </c>
      <c r="E1037" s="6" t="s">
        <v>74</v>
      </c>
      <c r="F1037" s="3">
        <v>2020500590</v>
      </c>
      <c r="G1037" s="3">
        <v>850</v>
      </c>
      <c r="H1037" s="3">
        <v>10</v>
      </c>
    </row>
    <row r="1038" spans="2:8" ht="16.5" thickBot="1">
      <c r="B1038" s="73" t="s">
        <v>174</v>
      </c>
      <c r="C1038" s="68" t="s">
        <v>175</v>
      </c>
      <c r="D1038" s="64" t="s">
        <v>170</v>
      </c>
      <c r="E1038" s="64" t="s">
        <v>71</v>
      </c>
      <c r="F1038" s="65"/>
      <c r="G1038" s="65"/>
      <c r="H1038" s="66">
        <f>SUM(H1039:H1043)</f>
        <v>6015</v>
      </c>
    </row>
    <row r="1039" spans="2:8" ht="46.5" customHeight="1" thickBot="1">
      <c r="B1039" s="5" t="s">
        <v>28</v>
      </c>
      <c r="C1039" s="27" t="s">
        <v>175</v>
      </c>
      <c r="D1039" s="6" t="s">
        <v>170</v>
      </c>
      <c r="E1039" s="6" t="s">
        <v>71</v>
      </c>
      <c r="F1039" s="3">
        <v>2030120000</v>
      </c>
      <c r="G1039" s="3">
        <v>111</v>
      </c>
      <c r="H1039" s="3">
        <v>4493</v>
      </c>
    </row>
    <row r="1040" spans="2:8" ht="32.25" hidden="1" thickBot="1">
      <c r="B1040" s="5" t="s">
        <v>45</v>
      </c>
      <c r="C1040" s="27" t="s">
        <v>175</v>
      </c>
      <c r="D1040" s="6" t="s">
        <v>170</v>
      </c>
      <c r="E1040" s="6" t="s">
        <v>71</v>
      </c>
      <c r="F1040" s="3">
        <v>2030120000</v>
      </c>
      <c r="G1040" s="3">
        <v>112</v>
      </c>
      <c r="H1040" s="3"/>
    </row>
    <row r="1041" spans="2:8" ht="63.75" thickBot="1">
      <c r="B1041" s="37" t="s">
        <v>10</v>
      </c>
      <c r="C1041" s="27" t="s">
        <v>175</v>
      </c>
      <c r="D1041" s="6" t="s">
        <v>170</v>
      </c>
      <c r="E1041" s="6" t="s">
        <v>71</v>
      </c>
      <c r="F1041" s="3">
        <v>2030120000</v>
      </c>
      <c r="G1041" s="3">
        <v>119</v>
      </c>
      <c r="H1041" s="3">
        <v>1357</v>
      </c>
    </row>
    <row r="1042" spans="2:8" ht="38.25" customHeight="1" thickBot="1">
      <c r="B1042" s="37" t="s">
        <v>13</v>
      </c>
      <c r="C1042" s="27" t="s">
        <v>175</v>
      </c>
      <c r="D1042" s="6" t="s">
        <v>170</v>
      </c>
      <c r="E1042" s="6" t="s">
        <v>71</v>
      </c>
      <c r="F1042" s="3">
        <v>2030120000</v>
      </c>
      <c r="G1042" s="3">
        <v>244</v>
      </c>
      <c r="H1042" s="3">
        <v>165</v>
      </c>
    </row>
    <row r="1043" spans="2:8" ht="16.5" hidden="1" thickBot="1">
      <c r="B1043" s="77" t="s">
        <v>46</v>
      </c>
      <c r="C1043" s="27" t="s">
        <v>175</v>
      </c>
      <c r="D1043" s="6" t="s">
        <v>170</v>
      </c>
      <c r="E1043" s="6" t="s">
        <v>71</v>
      </c>
      <c r="F1043" s="3">
        <v>2030120000</v>
      </c>
      <c r="G1043" s="3">
        <v>850</v>
      </c>
      <c r="H1043" s="3"/>
    </row>
    <row r="1044" spans="2:8" ht="27.75" customHeight="1" thickBot="1">
      <c r="B1044" s="93" t="s">
        <v>354</v>
      </c>
      <c r="C1044" s="203"/>
      <c r="D1044" s="204" t="s">
        <v>294</v>
      </c>
      <c r="E1044" s="204" t="s">
        <v>109</v>
      </c>
      <c r="F1044" s="203"/>
      <c r="G1044" s="203"/>
      <c r="H1044" s="205">
        <f>SUM(H1045+H1051)</f>
        <v>24460</v>
      </c>
    </row>
    <row r="1045" spans="2:8" ht="32.25" thickBot="1">
      <c r="B1045" s="128" t="s">
        <v>161</v>
      </c>
      <c r="C1045" s="129" t="s">
        <v>163</v>
      </c>
      <c r="D1045" s="129" t="s">
        <v>294</v>
      </c>
      <c r="E1045" s="129" t="s">
        <v>109</v>
      </c>
      <c r="F1045" s="130"/>
      <c r="G1045" s="130"/>
      <c r="H1045" s="131">
        <f>SUM(H1046:H1050)</f>
        <v>15364</v>
      </c>
    </row>
    <row r="1046" spans="2:8" ht="48" thickBot="1">
      <c r="B1046" s="5" t="s">
        <v>54</v>
      </c>
      <c r="C1046" s="27" t="s">
        <v>163</v>
      </c>
      <c r="D1046" s="6" t="s">
        <v>294</v>
      </c>
      <c r="E1046" s="6" t="s">
        <v>109</v>
      </c>
      <c r="F1046" s="3">
        <v>2440200590</v>
      </c>
      <c r="G1046" s="3">
        <v>111</v>
      </c>
      <c r="H1046" s="3">
        <v>11410</v>
      </c>
    </row>
    <row r="1047" spans="2:8" ht="63.75" thickBot="1">
      <c r="B1047" s="37" t="s">
        <v>10</v>
      </c>
      <c r="C1047" s="27" t="s">
        <v>163</v>
      </c>
      <c r="D1047" s="6" t="s">
        <v>294</v>
      </c>
      <c r="E1047" s="6" t="s">
        <v>109</v>
      </c>
      <c r="F1047" s="3">
        <v>2440200590</v>
      </c>
      <c r="G1047" s="3">
        <v>119</v>
      </c>
      <c r="H1047" s="3">
        <v>3446</v>
      </c>
    </row>
    <row r="1048" spans="2:8" ht="32.25" thickBot="1">
      <c r="B1048" s="37" t="s">
        <v>13</v>
      </c>
      <c r="C1048" s="27" t="s">
        <v>163</v>
      </c>
      <c r="D1048" s="6" t="s">
        <v>294</v>
      </c>
      <c r="E1048" s="6" t="s">
        <v>109</v>
      </c>
      <c r="F1048" s="3">
        <v>2440200590</v>
      </c>
      <c r="G1048" s="3">
        <v>244</v>
      </c>
      <c r="H1048" s="3">
        <v>178</v>
      </c>
    </row>
    <row r="1049" spans="2:8" ht="19.5" customHeight="1" thickBot="1">
      <c r="B1049" s="37" t="s">
        <v>338</v>
      </c>
      <c r="C1049" s="27" t="s">
        <v>163</v>
      </c>
      <c r="D1049" s="6" t="s">
        <v>294</v>
      </c>
      <c r="E1049" s="6" t="s">
        <v>109</v>
      </c>
      <c r="F1049" s="3">
        <v>2440200590</v>
      </c>
      <c r="G1049" s="3">
        <v>247</v>
      </c>
      <c r="H1049" s="3">
        <v>330</v>
      </c>
    </row>
    <row r="1050" spans="2:8" ht="16.5" hidden="1" thickBot="1">
      <c r="B1050" s="77" t="s">
        <v>46</v>
      </c>
      <c r="C1050" s="27" t="s">
        <v>163</v>
      </c>
      <c r="D1050" s="6" t="s">
        <v>294</v>
      </c>
      <c r="E1050" s="6" t="s">
        <v>109</v>
      </c>
      <c r="F1050" s="3">
        <v>2440200590</v>
      </c>
      <c r="G1050" s="3">
        <v>850</v>
      </c>
      <c r="H1050" s="3"/>
    </row>
    <row r="1051" spans="2:8" ht="16.5" thickBot="1">
      <c r="B1051" s="128" t="s">
        <v>165</v>
      </c>
      <c r="C1051" s="129" t="s">
        <v>164</v>
      </c>
      <c r="D1051" s="129" t="s">
        <v>294</v>
      </c>
      <c r="E1051" s="129" t="s">
        <v>109</v>
      </c>
      <c r="F1051" s="130"/>
      <c r="G1051" s="130"/>
      <c r="H1051" s="132">
        <f>SUM(H1052:H1056)</f>
        <v>9096</v>
      </c>
    </row>
    <row r="1052" spans="2:8" ht="48" thickBot="1">
      <c r="B1052" s="5" t="s">
        <v>54</v>
      </c>
      <c r="C1052" s="27" t="s">
        <v>164</v>
      </c>
      <c r="D1052" s="6" t="s">
        <v>294</v>
      </c>
      <c r="E1052" s="6" t="s">
        <v>109</v>
      </c>
      <c r="F1052" s="3">
        <v>2440200590</v>
      </c>
      <c r="G1052" s="3">
        <v>111</v>
      </c>
      <c r="H1052" s="3">
        <v>6636</v>
      </c>
    </row>
    <row r="1053" spans="2:8" ht="63.75" thickBot="1">
      <c r="B1053" s="37" t="s">
        <v>10</v>
      </c>
      <c r="C1053" s="27" t="s">
        <v>164</v>
      </c>
      <c r="D1053" s="6" t="s">
        <v>294</v>
      </c>
      <c r="E1053" s="6" t="s">
        <v>109</v>
      </c>
      <c r="F1053" s="3">
        <v>2440200590</v>
      </c>
      <c r="G1053" s="3">
        <v>119</v>
      </c>
      <c r="H1053" s="3">
        <v>2004</v>
      </c>
    </row>
    <row r="1054" spans="2:8" ht="32.25" thickBot="1">
      <c r="B1054" s="37" t="s">
        <v>13</v>
      </c>
      <c r="C1054" s="27" t="s">
        <v>164</v>
      </c>
      <c r="D1054" s="6" t="s">
        <v>294</v>
      </c>
      <c r="E1054" s="6" t="s">
        <v>109</v>
      </c>
      <c r="F1054" s="3">
        <v>2440200590</v>
      </c>
      <c r="G1054" s="3">
        <v>244</v>
      </c>
      <c r="H1054" s="3">
        <v>86</v>
      </c>
    </row>
    <row r="1055" spans="2:8" ht="21" customHeight="1" thickBot="1">
      <c r="B1055" s="37" t="s">
        <v>338</v>
      </c>
      <c r="C1055" s="27" t="s">
        <v>164</v>
      </c>
      <c r="D1055" s="6" t="s">
        <v>294</v>
      </c>
      <c r="E1055" s="6" t="s">
        <v>109</v>
      </c>
      <c r="F1055" s="3">
        <v>2440200590</v>
      </c>
      <c r="G1055" s="3">
        <v>247</v>
      </c>
      <c r="H1055" s="3">
        <v>370</v>
      </c>
    </row>
    <row r="1056" spans="2:8" ht="16.5" hidden="1" thickBot="1">
      <c r="B1056" s="77" t="s">
        <v>46</v>
      </c>
      <c r="C1056" s="27" t="s">
        <v>164</v>
      </c>
      <c r="D1056" s="6" t="s">
        <v>294</v>
      </c>
      <c r="E1056" s="6" t="s">
        <v>109</v>
      </c>
      <c r="F1056" s="3">
        <v>2440200590</v>
      </c>
      <c r="G1056" s="3">
        <v>850</v>
      </c>
      <c r="H1056" s="3"/>
    </row>
    <row r="1057" spans="2:8" ht="16.5" thickBot="1">
      <c r="B1057" s="89" t="s">
        <v>65</v>
      </c>
      <c r="C1057" s="91"/>
      <c r="D1057" s="91"/>
      <c r="E1057" s="91"/>
      <c r="F1057" s="95"/>
      <c r="G1057" s="91"/>
      <c r="H1057" s="201">
        <f>SUM(H12+H128+H134+H141+H148+H1021+H1044)</f>
        <v>1026343.3864900001</v>
      </c>
    </row>
  </sheetData>
  <mergeCells count="13">
    <mergeCell ref="G9:G10"/>
    <mergeCell ref="H9:H10"/>
    <mergeCell ref="B9:B10"/>
    <mergeCell ref="C9:C10"/>
    <mergeCell ref="D9:D10"/>
    <mergeCell ref="E9:E10"/>
    <mergeCell ref="F9:F10"/>
    <mergeCell ref="B5:G5"/>
    <mergeCell ref="B6:H6"/>
    <mergeCell ref="B1:H1"/>
    <mergeCell ref="B2:H2"/>
    <mergeCell ref="B3:H3"/>
    <mergeCell ref="B4:H4"/>
  </mergeCells>
  <pageMargins left="0.31496062992125984" right="0.11811023622047245" top="0.55118110236220474" bottom="0" header="0.31496062992125984" footer="0.31496062992125984"/>
  <pageSetup paperSize="9" scale="97" fitToHeight="0" orientation="portrait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N274"/>
  <sheetViews>
    <sheetView tabSelected="1" workbookViewId="0">
      <selection activeCell="G6" sqref="G6"/>
    </sheetView>
  </sheetViews>
  <sheetFormatPr defaultRowHeight="12.75"/>
  <cols>
    <col min="2" max="2" width="38" customWidth="1"/>
    <col min="4" max="4" width="7.85546875" customWidth="1"/>
    <col min="5" max="5" width="15.42578125" customWidth="1"/>
    <col min="7" max="7" width="17.140625" customWidth="1"/>
    <col min="9" max="9" width="22" customWidth="1"/>
  </cols>
  <sheetData>
    <row r="2" spans="2:7" ht="18.75">
      <c r="B2" s="268" t="s">
        <v>476</v>
      </c>
      <c r="C2" s="268"/>
      <c r="D2" s="268"/>
      <c r="E2" s="268"/>
      <c r="F2" s="268"/>
      <c r="G2" s="268"/>
    </row>
    <row r="3" spans="2:7" ht="15.75">
      <c r="B3" s="269" t="s">
        <v>177</v>
      </c>
      <c r="C3" s="269"/>
      <c r="D3" s="269"/>
      <c r="E3" s="269"/>
      <c r="F3" s="269"/>
      <c r="G3" s="269"/>
    </row>
    <row r="4" spans="2:7" ht="15.75">
      <c r="B4" s="269" t="s">
        <v>178</v>
      </c>
      <c r="C4" s="269"/>
      <c r="D4" s="269"/>
      <c r="E4" s="269"/>
      <c r="F4" s="269"/>
      <c r="G4" s="269"/>
    </row>
    <row r="5" spans="2:7" ht="15.75">
      <c r="B5" s="269" t="s">
        <v>498</v>
      </c>
      <c r="C5" s="269"/>
      <c r="D5" s="269"/>
      <c r="E5" s="269"/>
      <c r="F5" s="269"/>
      <c r="G5" s="269"/>
    </row>
    <row r="6" spans="2:7" ht="15.75">
      <c r="B6" s="34"/>
    </row>
    <row r="7" spans="2:7" ht="18">
      <c r="B7" s="270" t="s">
        <v>179</v>
      </c>
      <c r="C7" s="270"/>
      <c r="D7" s="270"/>
      <c r="E7" s="270"/>
      <c r="F7" s="270"/>
      <c r="G7" s="270"/>
    </row>
    <row r="8" spans="2:7" ht="55.5" customHeight="1">
      <c r="B8" s="271" t="s">
        <v>437</v>
      </c>
      <c r="C8" s="271"/>
      <c r="D8" s="271"/>
      <c r="E8" s="271"/>
      <c r="F8" s="271"/>
      <c r="G8" s="271"/>
    </row>
    <row r="9" spans="2:7" ht="15.75">
      <c r="B9" s="269"/>
      <c r="C9" s="269"/>
      <c r="D9" s="269"/>
      <c r="E9" s="269"/>
      <c r="F9" s="269"/>
      <c r="G9" s="269"/>
    </row>
    <row r="11" spans="2:7" ht="16.5" thickBot="1">
      <c r="B11" s="275" t="s">
        <v>180</v>
      </c>
      <c r="C11" s="275"/>
      <c r="D11" s="275"/>
      <c r="E11" s="275"/>
      <c r="F11" s="275"/>
      <c r="G11" s="275"/>
    </row>
    <row r="12" spans="2:7" ht="15.75">
      <c r="B12" s="81" t="s">
        <v>181</v>
      </c>
      <c r="C12" s="272" t="s">
        <v>1</v>
      </c>
      <c r="D12" s="272" t="s">
        <v>2</v>
      </c>
      <c r="E12" s="272" t="s">
        <v>3</v>
      </c>
      <c r="F12" s="272" t="s">
        <v>4</v>
      </c>
      <c r="G12" s="272" t="s">
        <v>237</v>
      </c>
    </row>
    <row r="13" spans="2:7" ht="16.5" thickBot="1">
      <c r="B13" s="82" t="s">
        <v>182</v>
      </c>
      <c r="C13" s="273"/>
      <c r="D13" s="273"/>
      <c r="E13" s="273"/>
      <c r="F13" s="273"/>
      <c r="G13" s="273"/>
    </row>
    <row r="14" spans="2:7" ht="16.5" thickBot="1">
      <c r="B14" s="82">
        <v>1</v>
      </c>
      <c r="C14" s="1">
        <v>2</v>
      </c>
      <c r="D14" s="1">
        <v>3</v>
      </c>
      <c r="E14" s="1">
        <v>4</v>
      </c>
      <c r="F14" s="1">
        <v>5</v>
      </c>
      <c r="G14" s="1">
        <v>6</v>
      </c>
    </row>
    <row r="15" spans="2:7" ht="30.75" thickBot="1">
      <c r="B15" s="135" t="s">
        <v>6</v>
      </c>
      <c r="C15" s="136" t="s">
        <v>74</v>
      </c>
      <c r="D15" s="137"/>
      <c r="E15" s="138"/>
      <c r="F15" s="138"/>
      <c r="G15" s="139">
        <f>SUM(G16+G22+G42+G57+G59+G38)</f>
        <v>40912.290300000001</v>
      </c>
    </row>
    <row r="16" spans="2:7" ht="45.75" customHeight="1" thickBot="1">
      <c r="B16" s="140" t="s">
        <v>183</v>
      </c>
      <c r="C16" s="136" t="s">
        <v>74</v>
      </c>
      <c r="D16" s="141" t="s">
        <v>115</v>
      </c>
      <c r="E16" s="138"/>
      <c r="F16" s="138"/>
      <c r="G16" s="95">
        <v>2344</v>
      </c>
    </row>
    <row r="17" spans="2:7" ht="48" thickBot="1">
      <c r="B17" s="37" t="s">
        <v>184</v>
      </c>
      <c r="C17" s="41" t="s">
        <v>74</v>
      </c>
      <c r="D17" s="41" t="s">
        <v>115</v>
      </c>
      <c r="E17" s="80">
        <v>88</v>
      </c>
      <c r="F17" s="42"/>
      <c r="G17" s="3">
        <v>2344</v>
      </c>
    </row>
    <row r="18" spans="2:7" ht="16.5" thickBot="1">
      <c r="B18" s="142" t="s">
        <v>8</v>
      </c>
      <c r="C18" s="136" t="s">
        <v>74</v>
      </c>
      <c r="D18" s="141" t="s">
        <v>115</v>
      </c>
      <c r="E18" s="113" t="s">
        <v>185</v>
      </c>
      <c r="F18" s="138"/>
      <c r="G18" s="103">
        <v>2344</v>
      </c>
    </row>
    <row r="19" spans="2:7" ht="30.75" thickBot="1">
      <c r="B19" s="101" t="s">
        <v>186</v>
      </c>
      <c r="C19" s="41" t="s">
        <v>74</v>
      </c>
      <c r="D19" s="41" t="s">
        <v>115</v>
      </c>
      <c r="E19" s="80" t="s">
        <v>187</v>
      </c>
      <c r="F19" s="42"/>
      <c r="G19" s="3">
        <v>2344</v>
      </c>
    </row>
    <row r="20" spans="2:7" ht="30.75" thickBot="1">
      <c r="B20" s="143" t="s">
        <v>320</v>
      </c>
      <c r="C20" s="41" t="s">
        <v>74</v>
      </c>
      <c r="D20" s="41" t="s">
        <v>115</v>
      </c>
      <c r="E20" s="80" t="s">
        <v>187</v>
      </c>
      <c r="F20" s="80">
        <v>121</v>
      </c>
      <c r="G20" s="3">
        <v>1800</v>
      </c>
    </row>
    <row r="21" spans="2:7" ht="45.75" thickBot="1">
      <c r="B21" s="101" t="s">
        <v>321</v>
      </c>
      <c r="C21" s="41" t="s">
        <v>74</v>
      </c>
      <c r="D21" s="41" t="s">
        <v>115</v>
      </c>
      <c r="E21" s="80" t="s">
        <v>187</v>
      </c>
      <c r="F21" s="80">
        <v>129</v>
      </c>
      <c r="G21" s="3">
        <v>544</v>
      </c>
    </row>
    <row r="22" spans="2:7" ht="32.25" customHeight="1" thickBot="1">
      <c r="B22" s="140" t="s">
        <v>11</v>
      </c>
      <c r="C22" s="136" t="s">
        <v>74</v>
      </c>
      <c r="D22" s="136" t="s">
        <v>71</v>
      </c>
      <c r="E22" s="138"/>
      <c r="F22" s="138"/>
      <c r="G22" s="154">
        <f>SUM(G23+G32)</f>
        <v>24815</v>
      </c>
    </row>
    <row r="23" spans="2:7" ht="32.25" thickBot="1">
      <c r="B23" s="144" t="s">
        <v>188</v>
      </c>
      <c r="C23" s="136" t="s">
        <v>74</v>
      </c>
      <c r="D23" s="136" t="s">
        <v>71</v>
      </c>
      <c r="E23" s="145" t="s">
        <v>189</v>
      </c>
      <c r="F23" s="146"/>
      <c r="G23" s="154">
        <f>SUM(G25:G31)</f>
        <v>23989</v>
      </c>
    </row>
    <row r="24" spans="2:7" ht="30.75" thickBot="1">
      <c r="B24" s="101" t="s">
        <v>186</v>
      </c>
      <c r="C24" s="41" t="s">
        <v>74</v>
      </c>
      <c r="D24" s="41" t="s">
        <v>71</v>
      </c>
      <c r="E24" s="80" t="s">
        <v>190</v>
      </c>
      <c r="F24" s="42"/>
      <c r="G24" s="53">
        <f>SUM(G25:G31)</f>
        <v>23989</v>
      </c>
    </row>
    <row r="25" spans="2:7" ht="50.25" customHeight="1" thickBot="1">
      <c r="B25" s="101" t="s">
        <v>191</v>
      </c>
      <c r="C25" s="41" t="s">
        <v>74</v>
      </c>
      <c r="D25" s="41" t="s">
        <v>71</v>
      </c>
      <c r="E25" s="80" t="s">
        <v>190</v>
      </c>
      <c r="F25" s="80">
        <v>121</v>
      </c>
      <c r="G25" s="53">
        <v>15720</v>
      </c>
    </row>
    <row r="26" spans="2:7" ht="30.75" hidden="1" thickBot="1">
      <c r="B26" s="100" t="s">
        <v>203</v>
      </c>
      <c r="C26" s="41" t="s">
        <v>74</v>
      </c>
      <c r="D26" s="41" t="s">
        <v>71</v>
      </c>
      <c r="E26" s="80" t="s">
        <v>190</v>
      </c>
      <c r="F26" s="80">
        <v>122</v>
      </c>
      <c r="G26" s="53"/>
    </row>
    <row r="27" spans="2:7" ht="45.75" thickBot="1">
      <c r="B27" s="101" t="s">
        <v>322</v>
      </c>
      <c r="C27" s="41" t="s">
        <v>74</v>
      </c>
      <c r="D27" s="41" t="s">
        <v>71</v>
      </c>
      <c r="E27" s="80" t="s">
        <v>190</v>
      </c>
      <c r="F27" s="80">
        <v>129</v>
      </c>
      <c r="G27" s="53">
        <v>4748</v>
      </c>
    </row>
    <row r="28" spans="2:7" ht="30.75" thickBot="1">
      <c r="B28" s="101" t="s">
        <v>13</v>
      </c>
      <c r="C28" s="41" t="s">
        <v>74</v>
      </c>
      <c r="D28" s="41" t="s">
        <v>71</v>
      </c>
      <c r="E28" s="80" t="s">
        <v>190</v>
      </c>
      <c r="F28" s="80">
        <v>244</v>
      </c>
      <c r="G28" s="53">
        <v>2505</v>
      </c>
    </row>
    <row r="29" spans="2:7" ht="16.5" thickBot="1">
      <c r="B29" s="37" t="s">
        <v>338</v>
      </c>
      <c r="C29" s="41" t="s">
        <v>74</v>
      </c>
      <c r="D29" s="41" t="s">
        <v>71</v>
      </c>
      <c r="E29" s="182" t="s">
        <v>190</v>
      </c>
      <c r="F29" s="182">
        <v>247</v>
      </c>
      <c r="G29" s="53">
        <v>425</v>
      </c>
    </row>
    <row r="30" spans="2:7" ht="63.75" thickBot="1">
      <c r="B30" s="254" t="s">
        <v>459</v>
      </c>
      <c r="C30" s="41" t="s">
        <v>74</v>
      </c>
      <c r="D30" s="41" t="s">
        <v>71</v>
      </c>
      <c r="E30" s="235" t="s">
        <v>190</v>
      </c>
      <c r="F30" s="235">
        <v>831</v>
      </c>
      <c r="G30" s="53">
        <v>550</v>
      </c>
    </row>
    <row r="31" spans="2:7" ht="32.25" thickBot="1">
      <c r="B31" s="87" t="s">
        <v>46</v>
      </c>
      <c r="C31" s="41" t="s">
        <v>74</v>
      </c>
      <c r="D31" s="41" t="s">
        <v>71</v>
      </c>
      <c r="E31" s="80" t="s">
        <v>190</v>
      </c>
      <c r="F31" s="80">
        <v>850</v>
      </c>
      <c r="G31" s="53">
        <v>41</v>
      </c>
    </row>
    <row r="32" spans="2:7" ht="48" thickBot="1">
      <c r="B32" s="93" t="s">
        <v>192</v>
      </c>
      <c r="C32" s="136" t="s">
        <v>74</v>
      </c>
      <c r="D32" s="136" t="s">
        <v>71</v>
      </c>
      <c r="E32" s="113">
        <v>99</v>
      </c>
      <c r="F32" s="138"/>
      <c r="G32" s="160">
        <f>SUM(G33)</f>
        <v>826</v>
      </c>
    </row>
    <row r="33" spans="2:7" ht="95.25" thickBot="1">
      <c r="B33" s="93" t="s">
        <v>193</v>
      </c>
      <c r="C33" s="136" t="s">
        <v>74</v>
      </c>
      <c r="D33" s="136" t="s">
        <v>71</v>
      </c>
      <c r="E33" s="145" t="s">
        <v>194</v>
      </c>
      <c r="F33" s="138"/>
      <c r="G33" s="154">
        <f>SUM(G34:G37)</f>
        <v>826</v>
      </c>
    </row>
    <row r="34" spans="2:7" ht="54" customHeight="1" thickBot="1">
      <c r="B34" s="37" t="s">
        <v>15</v>
      </c>
      <c r="C34" s="41" t="s">
        <v>74</v>
      </c>
      <c r="D34" s="41" t="s">
        <v>71</v>
      </c>
      <c r="E34" s="80" t="s">
        <v>194</v>
      </c>
      <c r="F34" s="80">
        <v>121</v>
      </c>
      <c r="G34" s="53">
        <v>574</v>
      </c>
    </row>
    <row r="35" spans="2:7" ht="30.75" hidden="1" thickBot="1">
      <c r="B35" s="100" t="s">
        <v>203</v>
      </c>
      <c r="C35" s="41" t="s">
        <v>74</v>
      </c>
      <c r="D35" s="41" t="s">
        <v>71</v>
      </c>
      <c r="E35" s="233" t="s">
        <v>194</v>
      </c>
      <c r="F35" s="233">
        <v>122</v>
      </c>
      <c r="G35" s="53"/>
    </row>
    <row r="36" spans="2:7" ht="79.5" thickBot="1">
      <c r="B36" s="37" t="s">
        <v>10</v>
      </c>
      <c r="C36" s="41" t="s">
        <v>74</v>
      </c>
      <c r="D36" s="41" t="s">
        <v>71</v>
      </c>
      <c r="E36" s="80" t="s">
        <v>194</v>
      </c>
      <c r="F36" s="80">
        <v>129</v>
      </c>
      <c r="G36" s="53">
        <v>172</v>
      </c>
    </row>
    <row r="37" spans="2:7" ht="30.75" thickBot="1">
      <c r="B37" s="101" t="s">
        <v>13</v>
      </c>
      <c r="C37" s="41" t="s">
        <v>74</v>
      </c>
      <c r="D37" s="41" t="s">
        <v>71</v>
      </c>
      <c r="E37" s="191" t="s">
        <v>194</v>
      </c>
      <c r="F37" s="38">
        <v>244</v>
      </c>
      <c r="G37" s="227">
        <v>80</v>
      </c>
    </row>
    <row r="38" spans="2:7" ht="16.5" thickBot="1">
      <c r="B38" s="102" t="s">
        <v>289</v>
      </c>
      <c r="C38" s="136" t="s">
        <v>74</v>
      </c>
      <c r="D38" s="136" t="s">
        <v>72</v>
      </c>
      <c r="E38" s="113"/>
      <c r="F38" s="113"/>
      <c r="G38" s="162">
        <v>3.9</v>
      </c>
    </row>
    <row r="39" spans="2:7" ht="48" thickBot="1">
      <c r="B39" s="44" t="s">
        <v>192</v>
      </c>
      <c r="C39" s="41" t="s">
        <v>74</v>
      </c>
      <c r="D39" s="41" t="s">
        <v>72</v>
      </c>
      <c r="E39" s="80">
        <v>99</v>
      </c>
      <c r="F39" s="80"/>
      <c r="G39" s="161">
        <v>3.9</v>
      </c>
    </row>
    <row r="40" spans="2:7" ht="111" thickBot="1">
      <c r="B40" s="59" t="s">
        <v>290</v>
      </c>
      <c r="C40" s="41" t="s">
        <v>74</v>
      </c>
      <c r="D40" s="41" t="s">
        <v>72</v>
      </c>
      <c r="E40" s="80" t="s">
        <v>291</v>
      </c>
      <c r="F40" s="80"/>
      <c r="G40" s="161">
        <v>3.9</v>
      </c>
    </row>
    <row r="41" spans="2:7" ht="32.25" thickBot="1">
      <c r="B41" s="44" t="s">
        <v>13</v>
      </c>
      <c r="C41" s="41" t="s">
        <v>74</v>
      </c>
      <c r="D41" s="41" t="s">
        <v>72</v>
      </c>
      <c r="E41" s="80" t="s">
        <v>291</v>
      </c>
      <c r="F41" s="80">
        <v>244</v>
      </c>
      <c r="G41" s="161">
        <v>3.9</v>
      </c>
    </row>
    <row r="42" spans="2:7" ht="48" thickBot="1">
      <c r="B42" s="93" t="s">
        <v>195</v>
      </c>
      <c r="C42" s="136" t="s">
        <v>74</v>
      </c>
      <c r="D42" s="136" t="s">
        <v>112</v>
      </c>
      <c r="E42" s="138"/>
      <c r="F42" s="138"/>
      <c r="G42" s="105">
        <f>SUM(G43+G50)</f>
        <v>6932</v>
      </c>
    </row>
    <row r="43" spans="2:7" ht="32.25" thickBot="1">
      <c r="B43" s="93" t="s">
        <v>17</v>
      </c>
      <c r="C43" s="136" t="s">
        <v>74</v>
      </c>
      <c r="D43" s="136" t="s">
        <v>112</v>
      </c>
      <c r="E43" s="145">
        <v>93</v>
      </c>
      <c r="F43" s="146"/>
      <c r="G43" s="95">
        <f>SUM(G46:G49)</f>
        <v>1065</v>
      </c>
    </row>
    <row r="44" spans="2:7" ht="32.25" thickBot="1">
      <c r="B44" s="87" t="s">
        <v>196</v>
      </c>
      <c r="C44" s="41" t="s">
        <v>74</v>
      </c>
      <c r="D44" s="41" t="s">
        <v>112</v>
      </c>
      <c r="E44" s="80" t="s">
        <v>197</v>
      </c>
      <c r="F44" s="42"/>
      <c r="G44" s="3">
        <f>SUM(G46:G49)</f>
        <v>1065</v>
      </c>
    </row>
    <row r="45" spans="2:7" ht="48" thickBot="1">
      <c r="B45" s="37" t="s">
        <v>186</v>
      </c>
      <c r="C45" s="41" t="s">
        <v>74</v>
      </c>
      <c r="D45" s="41" t="s">
        <v>112</v>
      </c>
      <c r="E45" s="80" t="s">
        <v>198</v>
      </c>
      <c r="F45" s="42"/>
      <c r="G45" s="3">
        <f>SUM(G46:G49)</f>
        <v>1065</v>
      </c>
    </row>
    <row r="46" spans="2:7" ht="63.75" thickBot="1">
      <c r="B46" s="37" t="s">
        <v>9</v>
      </c>
      <c r="C46" s="41" t="s">
        <v>74</v>
      </c>
      <c r="D46" s="41" t="s">
        <v>112</v>
      </c>
      <c r="E46" s="80" t="s">
        <v>198</v>
      </c>
      <c r="F46" s="80">
        <v>121</v>
      </c>
      <c r="G46" s="3">
        <v>787</v>
      </c>
    </row>
    <row r="47" spans="2:7" ht="30.75" thickBot="1">
      <c r="B47" s="100" t="s">
        <v>203</v>
      </c>
      <c r="C47" s="41" t="s">
        <v>74</v>
      </c>
      <c r="D47" s="41" t="s">
        <v>112</v>
      </c>
      <c r="E47" s="174" t="s">
        <v>198</v>
      </c>
      <c r="F47" s="174">
        <v>122</v>
      </c>
      <c r="G47" s="3">
        <v>20</v>
      </c>
    </row>
    <row r="48" spans="2:7" ht="79.5" thickBot="1">
      <c r="B48" s="37" t="s">
        <v>10</v>
      </c>
      <c r="C48" s="41" t="s">
        <v>74</v>
      </c>
      <c r="D48" s="41" t="s">
        <v>112</v>
      </c>
      <c r="E48" s="80" t="s">
        <v>198</v>
      </c>
      <c r="F48" s="80">
        <v>129</v>
      </c>
      <c r="G48" s="3">
        <v>238</v>
      </c>
    </row>
    <row r="49" spans="2:7" ht="32.25" thickBot="1">
      <c r="B49" s="44" t="s">
        <v>13</v>
      </c>
      <c r="C49" s="41" t="s">
        <v>74</v>
      </c>
      <c r="D49" s="41" t="s">
        <v>112</v>
      </c>
      <c r="E49" s="80" t="s">
        <v>198</v>
      </c>
      <c r="F49" s="80">
        <v>244</v>
      </c>
      <c r="G49" s="3">
        <v>20</v>
      </c>
    </row>
    <row r="50" spans="2:7" ht="32.25" thickBot="1">
      <c r="B50" s="93" t="s">
        <v>199</v>
      </c>
      <c r="C50" s="136" t="s">
        <v>74</v>
      </c>
      <c r="D50" s="136" t="s">
        <v>112</v>
      </c>
      <c r="E50" s="145">
        <v>99</v>
      </c>
      <c r="F50" s="138"/>
      <c r="G50" s="95">
        <f>SUM(G52:G56)</f>
        <v>5867</v>
      </c>
    </row>
    <row r="51" spans="2:7" ht="32.25" thickBot="1">
      <c r="B51" s="37" t="s">
        <v>200</v>
      </c>
      <c r="C51" s="41" t="s">
        <v>74</v>
      </c>
      <c r="D51" s="41" t="s">
        <v>112</v>
      </c>
      <c r="E51" s="80" t="s">
        <v>201</v>
      </c>
      <c r="F51" s="42"/>
      <c r="G51" s="3">
        <f>SUM(G52:G56)</f>
        <v>5867</v>
      </c>
    </row>
    <row r="52" spans="2:7" ht="63.75" thickBot="1">
      <c r="B52" s="37" t="s">
        <v>9</v>
      </c>
      <c r="C52" s="41" t="s">
        <v>74</v>
      </c>
      <c r="D52" s="41" t="s">
        <v>112</v>
      </c>
      <c r="E52" s="80" t="s">
        <v>202</v>
      </c>
      <c r="F52" s="80">
        <v>121</v>
      </c>
      <c r="G52" s="3">
        <v>4000</v>
      </c>
    </row>
    <row r="53" spans="2:7" ht="79.5" thickBot="1">
      <c r="B53" s="37" t="s">
        <v>10</v>
      </c>
      <c r="C53" s="41" t="s">
        <v>74</v>
      </c>
      <c r="D53" s="41" t="s">
        <v>112</v>
      </c>
      <c r="E53" s="80" t="s">
        <v>202</v>
      </c>
      <c r="F53" s="80">
        <v>129</v>
      </c>
      <c r="G53" s="3">
        <v>1208</v>
      </c>
    </row>
    <row r="54" spans="2:7" ht="32.25" thickBot="1">
      <c r="B54" s="37" t="s">
        <v>204</v>
      </c>
      <c r="C54" s="41" t="s">
        <v>74</v>
      </c>
      <c r="D54" s="41" t="s">
        <v>112</v>
      </c>
      <c r="E54" s="80" t="s">
        <v>202</v>
      </c>
      <c r="F54" s="80">
        <v>244</v>
      </c>
      <c r="G54" s="3">
        <v>485</v>
      </c>
    </row>
    <row r="55" spans="2:7" ht="23.25" customHeight="1" thickBot="1">
      <c r="B55" s="37" t="s">
        <v>338</v>
      </c>
      <c r="C55" s="41" t="s">
        <v>74</v>
      </c>
      <c r="D55" s="41" t="s">
        <v>112</v>
      </c>
      <c r="E55" s="182" t="s">
        <v>202</v>
      </c>
      <c r="F55" s="182">
        <v>247</v>
      </c>
      <c r="G55" s="3">
        <v>174</v>
      </c>
    </row>
    <row r="56" spans="2:7" ht="25.5" hidden="1" customHeight="1" thickBot="1">
      <c r="B56" s="87" t="s">
        <v>46</v>
      </c>
      <c r="C56" s="41" t="s">
        <v>74</v>
      </c>
      <c r="D56" s="41" t="s">
        <v>112</v>
      </c>
      <c r="E56" s="80" t="s">
        <v>202</v>
      </c>
      <c r="F56" s="80">
        <v>850</v>
      </c>
      <c r="G56" s="3"/>
    </row>
    <row r="57" spans="2:7" ht="32.25" customHeight="1" thickBot="1">
      <c r="B57" s="263" t="s">
        <v>493</v>
      </c>
      <c r="C57" s="43" t="s">
        <v>74</v>
      </c>
      <c r="D57" s="43" t="s">
        <v>73</v>
      </c>
      <c r="E57" s="80"/>
      <c r="F57" s="80"/>
      <c r="G57" s="3">
        <v>3273.5720000000001</v>
      </c>
    </row>
    <row r="58" spans="2:7" ht="33.75" customHeight="1" thickBot="1">
      <c r="B58" s="263" t="s">
        <v>494</v>
      </c>
      <c r="C58" s="43" t="s">
        <v>74</v>
      </c>
      <c r="D58" s="43" t="s">
        <v>73</v>
      </c>
      <c r="E58" s="235">
        <v>9990020680</v>
      </c>
      <c r="F58" s="80">
        <v>880</v>
      </c>
      <c r="G58" s="3">
        <v>3273.5720000000001</v>
      </c>
    </row>
    <row r="59" spans="2:7" ht="32.25" thickBot="1">
      <c r="B59" s="93" t="s">
        <v>18</v>
      </c>
      <c r="C59" s="136" t="s">
        <v>74</v>
      </c>
      <c r="D59" s="136">
        <v>13</v>
      </c>
      <c r="E59" s="138"/>
      <c r="F59" s="138"/>
      <c r="G59" s="264">
        <f>SUM(G64+G70+G68+G62+G60)</f>
        <v>3543.8182999999999</v>
      </c>
    </row>
    <row r="60" spans="2:7" ht="16.5" thickBot="1">
      <c r="B60" s="89" t="s">
        <v>457</v>
      </c>
      <c r="C60" s="141" t="s">
        <v>74</v>
      </c>
      <c r="D60" s="141" t="s">
        <v>298</v>
      </c>
      <c r="E60" s="95" t="s">
        <v>458</v>
      </c>
      <c r="F60" s="95"/>
      <c r="G60" s="264">
        <v>109.31829999999999</v>
      </c>
    </row>
    <row r="61" spans="2:7" ht="32.25" thickBot="1">
      <c r="B61" s="37" t="s">
        <v>204</v>
      </c>
      <c r="C61" s="172" t="s">
        <v>74</v>
      </c>
      <c r="D61" s="172" t="s">
        <v>298</v>
      </c>
      <c r="E61" s="19" t="s">
        <v>458</v>
      </c>
      <c r="F61" s="19">
        <v>244</v>
      </c>
      <c r="G61" s="265">
        <v>109.31829999999999</v>
      </c>
    </row>
    <row r="62" spans="2:7" ht="16.5" thickBot="1">
      <c r="B62" s="13" t="s">
        <v>327</v>
      </c>
      <c r="C62" s="172" t="s">
        <v>74</v>
      </c>
      <c r="D62" s="172" t="s">
        <v>298</v>
      </c>
      <c r="E62" s="171" t="s">
        <v>326</v>
      </c>
      <c r="F62" s="173"/>
      <c r="G62" s="31">
        <v>1500</v>
      </c>
    </row>
    <row r="63" spans="2:7" ht="32.25" thickBot="1">
      <c r="B63" s="17" t="s">
        <v>41</v>
      </c>
      <c r="C63" s="172" t="s">
        <v>74</v>
      </c>
      <c r="D63" s="172" t="s">
        <v>298</v>
      </c>
      <c r="E63" s="171" t="s">
        <v>326</v>
      </c>
      <c r="F63" s="173">
        <v>611</v>
      </c>
      <c r="G63" s="31">
        <v>1500</v>
      </c>
    </row>
    <row r="64" spans="2:7" ht="79.5" thickBot="1">
      <c r="B64" s="93" t="s">
        <v>318</v>
      </c>
      <c r="C64" s="136" t="s">
        <v>74</v>
      </c>
      <c r="D64" s="136">
        <v>13</v>
      </c>
      <c r="E64" s="103">
        <v>42</v>
      </c>
      <c r="F64" s="138"/>
      <c r="G64" s="105">
        <v>200</v>
      </c>
    </row>
    <row r="65" spans="2:7" ht="48" thickBot="1">
      <c r="B65" s="45" t="s">
        <v>296</v>
      </c>
      <c r="C65" s="41" t="s">
        <v>74</v>
      </c>
      <c r="D65" s="41">
        <v>13</v>
      </c>
      <c r="E65" s="3" t="s">
        <v>300</v>
      </c>
      <c r="F65" s="42"/>
      <c r="G65" s="3">
        <v>200</v>
      </c>
    </row>
    <row r="66" spans="2:7" ht="63.75" thickBot="1">
      <c r="B66" s="45" t="s">
        <v>297</v>
      </c>
      <c r="C66" s="41" t="s">
        <v>74</v>
      </c>
      <c r="D66" s="41">
        <v>13</v>
      </c>
      <c r="E66" s="3" t="s">
        <v>299</v>
      </c>
      <c r="F66" s="42"/>
      <c r="G66" s="3">
        <v>200</v>
      </c>
    </row>
    <row r="67" spans="2:7" ht="32.25" thickBot="1">
      <c r="B67" s="45" t="s">
        <v>13</v>
      </c>
      <c r="C67" s="41" t="s">
        <v>74</v>
      </c>
      <c r="D67" s="41">
        <v>13</v>
      </c>
      <c r="E67" s="3" t="s">
        <v>299</v>
      </c>
      <c r="F67" s="3">
        <v>244</v>
      </c>
      <c r="G67" s="3">
        <v>200</v>
      </c>
    </row>
    <row r="68" spans="2:7" ht="32.25" thickBot="1">
      <c r="B68" s="21" t="s">
        <v>313</v>
      </c>
      <c r="C68" s="10" t="s">
        <v>74</v>
      </c>
      <c r="D68" s="10" t="s">
        <v>298</v>
      </c>
      <c r="E68" s="1" t="s">
        <v>190</v>
      </c>
      <c r="F68" s="1"/>
      <c r="G68" s="1">
        <v>1500</v>
      </c>
    </row>
    <row r="69" spans="2:7" ht="32.25" thickBot="1">
      <c r="B69" s="37" t="s">
        <v>204</v>
      </c>
      <c r="C69" s="41" t="s">
        <v>74</v>
      </c>
      <c r="D69" s="41" t="s">
        <v>298</v>
      </c>
      <c r="E69" s="3" t="s">
        <v>190</v>
      </c>
      <c r="F69" s="3">
        <v>244</v>
      </c>
      <c r="G69" s="3">
        <v>1500</v>
      </c>
    </row>
    <row r="70" spans="2:7" ht="16.5" thickBot="1">
      <c r="B70" s="107" t="s">
        <v>19</v>
      </c>
      <c r="C70" s="136" t="s">
        <v>74</v>
      </c>
      <c r="D70" s="147">
        <v>13</v>
      </c>
      <c r="E70" s="113">
        <v>99</v>
      </c>
      <c r="F70" s="138"/>
      <c r="G70" s="105">
        <v>234.5</v>
      </c>
    </row>
    <row r="71" spans="2:7" ht="158.25" thickBot="1">
      <c r="B71" s="88" t="s">
        <v>20</v>
      </c>
      <c r="C71" s="41" t="s">
        <v>74</v>
      </c>
      <c r="D71" s="41">
        <v>13</v>
      </c>
      <c r="E71" s="80" t="s">
        <v>205</v>
      </c>
      <c r="F71" s="42"/>
      <c r="G71" s="3">
        <v>234.5</v>
      </c>
    </row>
    <row r="72" spans="2:7" ht="32.25" thickBot="1">
      <c r="B72" s="37" t="s">
        <v>204</v>
      </c>
      <c r="C72" s="41" t="s">
        <v>74</v>
      </c>
      <c r="D72" s="41">
        <v>13</v>
      </c>
      <c r="E72" s="80" t="s">
        <v>205</v>
      </c>
      <c r="F72" s="80">
        <v>244</v>
      </c>
      <c r="G72" s="3">
        <v>234.5</v>
      </c>
    </row>
    <row r="73" spans="2:7" ht="16.5" thickBot="1">
      <c r="B73" s="93" t="s">
        <v>285</v>
      </c>
      <c r="C73" s="136" t="s">
        <v>115</v>
      </c>
      <c r="D73" s="147"/>
      <c r="E73" s="113"/>
      <c r="F73" s="113"/>
      <c r="G73" s="105">
        <v>3038.6</v>
      </c>
    </row>
    <row r="74" spans="2:7" ht="32.25" thickBot="1">
      <c r="B74" s="37" t="s">
        <v>286</v>
      </c>
      <c r="C74" s="41" t="s">
        <v>115</v>
      </c>
      <c r="D74" s="41" t="s">
        <v>109</v>
      </c>
      <c r="E74" s="80"/>
      <c r="F74" s="80"/>
      <c r="G74" s="3">
        <v>3038.6</v>
      </c>
    </row>
    <row r="75" spans="2:7" ht="63.75" thickBot="1">
      <c r="B75" s="37" t="s">
        <v>67</v>
      </c>
      <c r="C75" s="41" t="s">
        <v>115</v>
      </c>
      <c r="D75" s="41" t="s">
        <v>109</v>
      </c>
      <c r="E75" s="80" t="s">
        <v>367</v>
      </c>
      <c r="F75" s="80"/>
      <c r="G75" s="3">
        <v>3038.6</v>
      </c>
    </row>
    <row r="76" spans="2:7" ht="16.5" thickBot="1">
      <c r="B76" s="37" t="s">
        <v>284</v>
      </c>
      <c r="C76" s="41" t="s">
        <v>115</v>
      </c>
      <c r="D76" s="41" t="s">
        <v>109</v>
      </c>
      <c r="E76" s="219" t="s">
        <v>367</v>
      </c>
      <c r="F76" s="80">
        <v>530</v>
      </c>
      <c r="G76" s="3">
        <v>3038.6</v>
      </c>
    </row>
    <row r="77" spans="2:7" ht="63.75" thickBot="1">
      <c r="B77" s="93" t="s">
        <v>21</v>
      </c>
      <c r="C77" s="106" t="s">
        <v>109</v>
      </c>
      <c r="D77" s="137"/>
      <c r="E77" s="138"/>
      <c r="F77" s="138"/>
      <c r="G77" s="105">
        <f>SUM(G78)</f>
        <v>6263</v>
      </c>
    </row>
    <row r="78" spans="2:7" ht="63.75" thickBot="1">
      <c r="B78" s="93" t="s">
        <v>47</v>
      </c>
      <c r="C78" s="136" t="s">
        <v>109</v>
      </c>
      <c r="D78" s="136" t="s">
        <v>235</v>
      </c>
      <c r="E78" s="138"/>
      <c r="F78" s="138"/>
      <c r="G78" s="105">
        <f>SUM(G79:G83)</f>
        <v>6263</v>
      </c>
    </row>
    <row r="79" spans="2:7" ht="48" thickBot="1">
      <c r="B79" s="37" t="s">
        <v>28</v>
      </c>
      <c r="C79" s="62" t="s">
        <v>109</v>
      </c>
      <c r="D79" s="62" t="s">
        <v>235</v>
      </c>
      <c r="E79" s="80" t="s">
        <v>206</v>
      </c>
      <c r="F79" s="80">
        <v>111</v>
      </c>
      <c r="G79" s="3">
        <v>4600</v>
      </c>
    </row>
    <row r="80" spans="2:7" ht="16.5" thickBot="1">
      <c r="B80" s="37" t="s">
        <v>288</v>
      </c>
      <c r="C80" s="62" t="s">
        <v>109</v>
      </c>
      <c r="D80" s="62" t="s">
        <v>235</v>
      </c>
      <c r="E80" s="80" t="s">
        <v>206</v>
      </c>
      <c r="F80" s="80">
        <v>112</v>
      </c>
      <c r="G80" s="3">
        <v>30</v>
      </c>
    </row>
    <row r="81" spans="2:7" ht="79.5" thickBot="1">
      <c r="B81" s="37" t="s">
        <v>10</v>
      </c>
      <c r="C81" s="62" t="s">
        <v>109</v>
      </c>
      <c r="D81" s="62" t="s">
        <v>235</v>
      </c>
      <c r="E81" s="80" t="s">
        <v>206</v>
      </c>
      <c r="F81" s="80">
        <v>119</v>
      </c>
      <c r="G81" s="3">
        <v>1390</v>
      </c>
    </row>
    <row r="82" spans="2:7" ht="32.25" thickBot="1">
      <c r="B82" s="37" t="s">
        <v>204</v>
      </c>
      <c r="C82" s="62" t="s">
        <v>109</v>
      </c>
      <c r="D82" s="62" t="s">
        <v>235</v>
      </c>
      <c r="E82" s="80" t="s">
        <v>206</v>
      </c>
      <c r="F82" s="80">
        <v>244</v>
      </c>
      <c r="G82" s="3">
        <v>240</v>
      </c>
    </row>
    <row r="83" spans="2:7" ht="32.25" thickBot="1">
      <c r="B83" s="87" t="s">
        <v>46</v>
      </c>
      <c r="C83" s="62" t="s">
        <v>109</v>
      </c>
      <c r="D83" s="62" t="s">
        <v>235</v>
      </c>
      <c r="E83" s="80" t="s">
        <v>206</v>
      </c>
      <c r="F83" s="80">
        <v>850</v>
      </c>
      <c r="G83" s="3">
        <v>3</v>
      </c>
    </row>
    <row r="84" spans="2:7" ht="16.5" thickBot="1">
      <c r="B84" s="93" t="s">
        <v>22</v>
      </c>
      <c r="C84" s="136" t="s">
        <v>71</v>
      </c>
      <c r="D84" s="137"/>
      <c r="E84" s="138"/>
      <c r="F84" s="138"/>
      <c r="G84" s="105">
        <f>SUM(G85+G91+G96)</f>
        <v>38329.669279999995</v>
      </c>
    </row>
    <row r="85" spans="2:7" ht="32.25" thickBot="1">
      <c r="B85" s="89" t="s">
        <v>48</v>
      </c>
      <c r="C85" s="141" t="s">
        <v>71</v>
      </c>
      <c r="D85" s="141" t="s">
        <v>72</v>
      </c>
      <c r="E85" s="138"/>
      <c r="F85" s="138"/>
      <c r="G85" s="95">
        <f>SUM(G87:G90)</f>
        <v>2937</v>
      </c>
    </row>
    <row r="86" spans="2:7" ht="63.75" thickBot="1">
      <c r="B86" s="37" t="s">
        <v>207</v>
      </c>
      <c r="C86" s="41" t="s">
        <v>71</v>
      </c>
      <c r="D86" s="41" t="s">
        <v>72</v>
      </c>
      <c r="E86" s="80" t="s">
        <v>363</v>
      </c>
      <c r="F86" s="42"/>
      <c r="G86" s="3">
        <f>SUM(G87:G90)</f>
        <v>2937</v>
      </c>
    </row>
    <row r="87" spans="2:7" ht="63.75" thickBot="1">
      <c r="B87" s="37" t="s">
        <v>191</v>
      </c>
      <c r="C87" s="41" t="s">
        <v>71</v>
      </c>
      <c r="D87" s="41" t="s">
        <v>72</v>
      </c>
      <c r="E87" s="219" t="s">
        <v>363</v>
      </c>
      <c r="F87" s="80">
        <v>121</v>
      </c>
      <c r="G87" s="3">
        <v>1935</v>
      </c>
    </row>
    <row r="88" spans="2:7" ht="79.5" thickBot="1">
      <c r="B88" s="37" t="s">
        <v>10</v>
      </c>
      <c r="C88" s="41" t="s">
        <v>71</v>
      </c>
      <c r="D88" s="41" t="s">
        <v>72</v>
      </c>
      <c r="E88" s="219" t="s">
        <v>363</v>
      </c>
      <c r="F88" s="80">
        <v>129</v>
      </c>
      <c r="G88" s="3">
        <v>585</v>
      </c>
    </row>
    <row r="89" spans="2:7" ht="32.25" thickBot="1">
      <c r="B89" s="36" t="s">
        <v>204</v>
      </c>
      <c r="C89" s="85" t="s">
        <v>71</v>
      </c>
      <c r="D89" s="85" t="s">
        <v>72</v>
      </c>
      <c r="E89" s="219" t="s">
        <v>363</v>
      </c>
      <c r="F89" s="83">
        <v>244</v>
      </c>
      <c r="G89" s="86">
        <v>414</v>
      </c>
    </row>
    <row r="90" spans="2:7" ht="32.25" thickBot="1">
      <c r="B90" s="39" t="s">
        <v>46</v>
      </c>
      <c r="C90" s="40" t="s">
        <v>71</v>
      </c>
      <c r="D90" s="40" t="s">
        <v>72</v>
      </c>
      <c r="E90" s="219" t="s">
        <v>363</v>
      </c>
      <c r="F90" s="38">
        <v>850</v>
      </c>
      <c r="G90" s="39">
        <v>3</v>
      </c>
    </row>
    <row r="91" spans="2:7" ht="16.5" thickBot="1">
      <c r="B91" s="93" t="s">
        <v>283</v>
      </c>
      <c r="C91" s="136" t="s">
        <v>71</v>
      </c>
      <c r="D91" s="136" t="s">
        <v>110</v>
      </c>
      <c r="E91" s="148"/>
      <c r="F91" s="148"/>
      <c r="G91" s="105">
        <f>SUM(G92+G94)</f>
        <v>35119.918599999997</v>
      </c>
    </row>
    <row r="92" spans="2:7" ht="21" customHeight="1" thickBot="1">
      <c r="B92" s="89" t="s">
        <v>284</v>
      </c>
      <c r="C92" s="141" t="s">
        <v>71</v>
      </c>
      <c r="D92" s="141" t="s">
        <v>110</v>
      </c>
      <c r="E92" s="145" t="s">
        <v>364</v>
      </c>
      <c r="F92" s="145"/>
      <c r="G92" s="95">
        <v>17343.599999999999</v>
      </c>
    </row>
    <row r="93" spans="2:7" ht="16.5" thickBot="1">
      <c r="B93" s="87" t="s">
        <v>302</v>
      </c>
      <c r="C93" s="41" t="s">
        <v>71</v>
      </c>
      <c r="D93" s="41" t="s">
        <v>110</v>
      </c>
      <c r="E93" s="116" t="s">
        <v>364</v>
      </c>
      <c r="F93" s="80">
        <v>540</v>
      </c>
      <c r="G93" s="3">
        <v>17343.599999999999</v>
      </c>
    </row>
    <row r="94" spans="2:7" ht="36.75" customHeight="1" thickBot="1">
      <c r="B94" s="93" t="s">
        <v>344</v>
      </c>
      <c r="C94" s="147" t="s">
        <v>71</v>
      </c>
      <c r="D94" s="147" t="s">
        <v>110</v>
      </c>
      <c r="E94" s="113" t="s">
        <v>365</v>
      </c>
      <c r="F94" s="113"/>
      <c r="G94" s="103">
        <v>17776.318599999999</v>
      </c>
    </row>
    <row r="95" spans="2:7" ht="16.5" thickBot="1">
      <c r="B95" s="192" t="s">
        <v>302</v>
      </c>
      <c r="C95" s="41" t="s">
        <v>71</v>
      </c>
      <c r="D95" s="41" t="s">
        <v>110</v>
      </c>
      <c r="E95" s="191" t="s">
        <v>365</v>
      </c>
      <c r="F95" s="191">
        <v>540</v>
      </c>
      <c r="G95" s="3">
        <v>17776.318599999999</v>
      </c>
    </row>
    <row r="96" spans="2:7" ht="32.25" thickBot="1">
      <c r="B96" s="89" t="s">
        <v>314</v>
      </c>
      <c r="C96" s="147" t="s">
        <v>71</v>
      </c>
      <c r="D96" s="147" t="s">
        <v>315</v>
      </c>
      <c r="E96" s="113"/>
      <c r="F96" s="113"/>
      <c r="G96" s="95">
        <f>SUM(G97+G99)</f>
        <v>272.75067999999999</v>
      </c>
    </row>
    <row r="97" spans="2:7" ht="39" customHeight="1" thickBot="1">
      <c r="B97" s="89" t="s">
        <v>443</v>
      </c>
      <c r="C97" s="147" t="s">
        <v>71</v>
      </c>
      <c r="D97" s="147" t="s">
        <v>315</v>
      </c>
      <c r="E97" s="113" t="s">
        <v>442</v>
      </c>
      <c r="F97" s="113"/>
      <c r="G97" s="95">
        <v>84.39</v>
      </c>
    </row>
    <row r="98" spans="2:7" ht="39" customHeight="1" thickBot="1">
      <c r="B98" s="237" t="s">
        <v>302</v>
      </c>
      <c r="C98" s="151" t="s">
        <v>71</v>
      </c>
      <c r="D98" s="151" t="s">
        <v>315</v>
      </c>
      <c r="E98" s="116" t="s">
        <v>442</v>
      </c>
      <c r="F98" s="116">
        <v>540</v>
      </c>
      <c r="G98" s="15">
        <v>84.39</v>
      </c>
    </row>
    <row r="99" spans="2:7" ht="87.75" customHeight="1" thickBot="1">
      <c r="B99" s="87" t="s">
        <v>316</v>
      </c>
      <c r="C99" s="41" t="s">
        <v>71</v>
      </c>
      <c r="D99" s="41" t="s">
        <v>315</v>
      </c>
      <c r="E99" s="80" t="s">
        <v>323</v>
      </c>
      <c r="F99" s="80">
        <v>245</v>
      </c>
      <c r="G99" s="3">
        <v>188.36068</v>
      </c>
    </row>
    <row r="100" spans="2:7" ht="36" customHeight="1" thickBot="1">
      <c r="B100" s="93" t="s">
        <v>23</v>
      </c>
      <c r="C100" s="136" t="s">
        <v>72</v>
      </c>
      <c r="D100" s="137"/>
      <c r="E100" s="138"/>
      <c r="F100" s="138"/>
      <c r="G100" s="105">
        <f>SUM(G101+G103)</f>
        <v>10119.663860000001</v>
      </c>
    </row>
    <row r="101" spans="2:7" ht="41.25" customHeight="1" thickBot="1">
      <c r="B101" s="111" t="s">
        <v>317</v>
      </c>
      <c r="C101" s="149" t="s">
        <v>72</v>
      </c>
      <c r="D101" s="108" t="s">
        <v>109</v>
      </c>
      <c r="E101" s="109" t="s">
        <v>366</v>
      </c>
      <c r="F101" s="150"/>
      <c r="G101" s="109">
        <v>4989.6638599999997</v>
      </c>
    </row>
    <row r="102" spans="2:7" ht="78" customHeight="1" thickBot="1">
      <c r="B102" s="87" t="s">
        <v>303</v>
      </c>
      <c r="C102" s="151" t="s">
        <v>72</v>
      </c>
      <c r="D102" s="152" t="s">
        <v>109</v>
      </c>
      <c r="E102" s="19" t="s">
        <v>366</v>
      </c>
      <c r="F102" s="19">
        <v>244</v>
      </c>
      <c r="G102" s="19">
        <v>4989.6638599999997</v>
      </c>
    </row>
    <row r="103" spans="2:7" ht="21.75" customHeight="1" thickBot="1">
      <c r="B103" s="107" t="s">
        <v>287</v>
      </c>
      <c r="C103" s="141" t="s">
        <v>72</v>
      </c>
      <c r="D103" s="141" t="s">
        <v>109</v>
      </c>
      <c r="E103" s="95"/>
      <c r="F103" s="95"/>
      <c r="G103" s="103">
        <v>5130</v>
      </c>
    </row>
    <row r="104" spans="2:7" ht="23.25" customHeight="1" thickBot="1">
      <c r="B104" s="87" t="s">
        <v>284</v>
      </c>
      <c r="C104" s="41" t="s">
        <v>72</v>
      </c>
      <c r="D104" s="41" t="s">
        <v>109</v>
      </c>
      <c r="E104" s="3" t="s">
        <v>208</v>
      </c>
      <c r="F104" s="3"/>
      <c r="G104" s="3">
        <v>5130</v>
      </c>
    </row>
    <row r="105" spans="2:7" ht="24" customHeight="1" thickBot="1">
      <c r="B105" s="87" t="s">
        <v>302</v>
      </c>
      <c r="C105" s="41" t="s">
        <v>72</v>
      </c>
      <c r="D105" s="41" t="s">
        <v>109</v>
      </c>
      <c r="E105" s="3" t="s">
        <v>208</v>
      </c>
      <c r="F105" s="3">
        <v>540</v>
      </c>
      <c r="G105" s="3">
        <v>5130</v>
      </c>
    </row>
    <row r="106" spans="2:7" ht="16.5" thickBot="1">
      <c r="B106" s="93" t="s">
        <v>24</v>
      </c>
      <c r="C106" s="136" t="s">
        <v>73</v>
      </c>
      <c r="D106" s="137"/>
      <c r="E106" s="138"/>
      <c r="F106" s="138"/>
      <c r="G106" s="217">
        <f>SUM(G107+G121+G171+G152+G176)</f>
        <v>782737.06145000004</v>
      </c>
    </row>
    <row r="107" spans="2:7" ht="16.5" thickBot="1">
      <c r="B107" s="107" t="s">
        <v>50</v>
      </c>
      <c r="C107" s="136" t="s">
        <v>73</v>
      </c>
      <c r="D107" s="136" t="s">
        <v>74</v>
      </c>
      <c r="E107" s="138"/>
      <c r="F107" s="138"/>
      <c r="G107" s="92">
        <f>SUM(G110+G114)</f>
        <v>238915</v>
      </c>
    </row>
    <row r="108" spans="2:7" ht="63.75" thickBot="1">
      <c r="B108" s="153" t="s">
        <v>209</v>
      </c>
      <c r="C108" s="141" t="s">
        <v>73</v>
      </c>
      <c r="D108" s="141" t="s">
        <v>74</v>
      </c>
      <c r="E108" s="145">
        <v>19</v>
      </c>
      <c r="F108" s="138"/>
      <c r="G108" s="95">
        <f>SUM(G111:G113)</f>
        <v>109390</v>
      </c>
    </row>
    <row r="109" spans="2:7" ht="32.25" thickBot="1">
      <c r="B109" s="84" t="s">
        <v>210</v>
      </c>
      <c r="C109" s="41" t="s">
        <v>73</v>
      </c>
      <c r="D109" s="41" t="s">
        <v>74</v>
      </c>
      <c r="E109" s="80" t="s">
        <v>368</v>
      </c>
      <c r="F109" s="42"/>
      <c r="G109" s="3">
        <f>SUM(G111:G113)</f>
        <v>109390</v>
      </c>
    </row>
    <row r="110" spans="2:7" ht="205.5" thickBot="1">
      <c r="B110" s="84" t="s">
        <v>211</v>
      </c>
      <c r="C110" s="41" t="s">
        <v>73</v>
      </c>
      <c r="D110" s="41" t="s">
        <v>74</v>
      </c>
      <c r="E110" s="80" t="s">
        <v>369</v>
      </c>
      <c r="F110" s="42"/>
      <c r="G110" s="3">
        <f>SUM(G111:G113)</f>
        <v>109390</v>
      </c>
    </row>
    <row r="111" spans="2:7" ht="48" thickBot="1">
      <c r="B111" s="37" t="s">
        <v>28</v>
      </c>
      <c r="C111" s="41" t="s">
        <v>73</v>
      </c>
      <c r="D111" s="41" t="s">
        <v>74</v>
      </c>
      <c r="E111" s="219" t="s">
        <v>369</v>
      </c>
      <c r="F111" s="80">
        <v>111</v>
      </c>
      <c r="G111" s="3">
        <v>81231</v>
      </c>
    </row>
    <row r="112" spans="2:7" ht="79.5" thickBot="1">
      <c r="B112" s="37" t="s">
        <v>10</v>
      </c>
      <c r="C112" s="41" t="s">
        <v>73</v>
      </c>
      <c r="D112" s="41" t="s">
        <v>74</v>
      </c>
      <c r="E112" s="219" t="s">
        <v>369</v>
      </c>
      <c r="F112" s="80">
        <v>119</v>
      </c>
      <c r="G112" s="3">
        <v>24530</v>
      </c>
    </row>
    <row r="113" spans="2:9" ht="32.25" thickBot="1">
      <c r="B113" s="37" t="s">
        <v>13</v>
      </c>
      <c r="C113" s="41" t="s">
        <v>73</v>
      </c>
      <c r="D113" s="41" t="s">
        <v>74</v>
      </c>
      <c r="E113" s="219" t="s">
        <v>369</v>
      </c>
      <c r="F113" s="80">
        <v>244</v>
      </c>
      <c r="G113" s="3">
        <v>3629</v>
      </c>
    </row>
    <row r="114" spans="2:9" ht="63.75" thickBot="1">
      <c r="B114" s="93" t="s">
        <v>212</v>
      </c>
      <c r="C114" s="141" t="s">
        <v>73</v>
      </c>
      <c r="D114" s="141" t="s">
        <v>74</v>
      </c>
      <c r="E114" s="145" t="s">
        <v>370</v>
      </c>
      <c r="F114" s="138"/>
      <c r="G114" s="95">
        <f>SUM(G115:G120)</f>
        <v>129525</v>
      </c>
    </row>
    <row r="115" spans="2:9" ht="48" thickBot="1">
      <c r="B115" s="37" t="s">
        <v>28</v>
      </c>
      <c r="C115" s="41" t="s">
        <v>73</v>
      </c>
      <c r="D115" s="41" t="s">
        <v>74</v>
      </c>
      <c r="E115" s="80" t="s">
        <v>370</v>
      </c>
      <c r="F115" s="80">
        <v>111</v>
      </c>
      <c r="G115" s="3">
        <v>33420.199999999997</v>
      </c>
    </row>
    <row r="116" spans="2:9" ht="79.5" thickBot="1">
      <c r="B116" s="37" t="s">
        <v>10</v>
      </c>
      <c r="C116" s="41" t="s">
        <v>73</v>
      </c>
      <c r="D116" s="41" t="s">
        <v>74</v>
      </c>
      <c r="E116" s="219" t="s">
        <v>370</v>
      </c>
      <c r="F116" s="80">
        <v>119</v>
      </c>
      <c r="G116" s="3">
        <v>10092.9</v>
      </c>
    </row>
    <row r="117" spans="2:9" ht="66.75" customHeight="1" thickBot="1">
      <c r="B117" s="37" t="s">
        <v>495</v>
      </c>
      <c r="C117" s="41" t="s">
        <v>73</v>
      </c>
      <c r="D117" s="41" t="s">
        <v>74</v>
      </c>
      <c r="E117" s="235" t="s">
        <v>370</v>
      </c>
      <c r="F117" s="235">
        <v>243</v>
      </c>
      <c r="G117" s="3">
        <v>59647</v>
      </c>
    </row>
    <row r="118" spans="2:9" ht="32.25" thickBot="1">
      <c r="B118" s="37" t="s">
        <v>13</v>
      </c>
      <c r="C118" s="41" t="s">
        <v>73</v>
      </c>
      <c r="D118" s="41" t="s">
        <v>74</v>
      </c>
      <c r="E118" s="219" t="s">
        <v>370</v>
      </c>
      <c r="F118" s="80">
        <v>244</v>
      </c>
      <c r="G118" s="3">
        <v>20120.7</v>
      </c>
    </row>
    <row r="119" spans="2:9" ht="16.5" thickBot="1">
      <c r="B119" s="37" t="s">
        <v>338</v>
      </c>
      <c r="C119" s="41" t="s">
        <v>73</v>
      </c>
      <c r="D119" s="41" t="s">
        <v>74</v>
      </c>
      <c r="E119" s="219" t="s">
        <v>370</v>
      </c>
      <c r="F119" s="182">
        <v>247</v>
      </c>
      <c r="G119" s="3">
        <v>6085.2</v>
      </c>
    </row>
    <row r="120" spans="2:9" ht="32.25" thickBot="1">
      <c r="B120" s="49" t="s">
        <v>46</v>
      </c>
      <c r="C120" s="41" t="s">
        <v>73</v>
      </c>
      <c r="D120" s="41" t="s">
        <v>74</v>
      </c>
      <c r="E120" s="219" t="s">
        <v>370</v>
      </c>
      <c r="F120" s="80">
        <v>850</v>
      </c>
      <c r="G120" s="3">
        <v>159</v>
      </c>
    </row>
    <row r="121" spans="2:9" ht="16.5" thickBot="1">
      <c r="B121" s="89" t="s">
        <v>61</v>
      </c>
      <c r="C121" s="141" t="s">
        <v>73</v>
      </c>
      <c r="D121" s="141" t="s">
        <v>115</v>
      </c>
      <c r="E121" s="138"/>
      <c r="F121" s="138"/>
      <c r="G121" s="201">
        <f>SUM(G122+G129+G139+G145+G148+G150+G141+G143+G136)</f>
        <v>507799.67444999999</v>
      </c>
      <c r="I121" s="177"/>
    </row>
    <row r="122" spans="2:9" ht="75" customHeight="1" thickBot="1">
      <c r="B122" s="107" t="s">
        <v>209</v>
      </c>
      <c r="C122" s="141" t="s">
        <v>73</v>
      </c>
      <c r="D122" s="141" t="s">
        <v>115</v>
      </c>
      <c r="E122" s="95">
        <v>19</v>
      </c>
      <c r="F122" s="146"/>
      <c r="G122" s="95">
        <f>SUM(G126:G128)</f>
        <v>400700</v>
      </c>
    </row>
    <row r="123" spans="2:9" ht="32.25" thickBot="1">
      <c r="B123" s="84" t="s">
        <v>213</v>
      </c>
      <c r="C123" s="41" t="s">
        <v>73</v>
      </c>
      <c r="D123" s="41" t="s">
        <v>115</v>
      </c>
      <c r="E123" s="3" t="s">
        <v>368</v>
      </c>
      <c r="F123" s="42"/>
      <c r="G123" s="3">
        <f>SUM(G126:G128)</f>
        <v>400700</v>
      </c>
    </row>
    <row r="124" spans="2:9" ht="48" thickBot="1">
      <c r="B124" s="84" t="s">
        <v>214</v>
      </c>
      <c r="C124" s="41" t="s">
        <v>73</v>
      </c>
      <c r="D124" s="41" t="s">
        <v>115</v>
      </c>
      <c r="E124" s="3" t="s">
        <v>371</v>
      </c>
      <c r="F124" s="42"/>
      <c r="G124" s="3">
        <f>SUM(G126:G128)</f>
        <v>400700</v>
      </c>
    </row>
    <row r="125" spans="2:9" ht="331.5" thickBot="1">
      <c r="B125" s="84" t="s">
        <v>215</v>
      </c>
      <c r="C125" s="41" t="s">
        <v>73</v>
      </c>
      <c r="D125" s="41" t="s">
        <v>115</v>
      </c>
      <c r="E125" s="80" t="s">
        <v>372</v>
      </c>
      <c r="F125" s="42"/>
      <c r="G125" s="80">
        <f>SUM(G126:G128)</f>
        <v>400700</v>
      </c>
    </row>
    <row r="126" spans="2:9" ht="53.25" customHeight="1" thickBot="1">
      <c r="B126" s="48" t="s">
        <v>28</v>
      </c>
      <c r="C126" s="41" t="s">
        <v>73</v>
      </c>
      <c r="D126" s="41" t="s">
        <v>115</v>
      </c>
      <c r="E126" s="219" t="s">
        <v>372</v>
      </c>
      <c r="F126" s="80">
        <v>111</v>
      </c>
      <c r="G126" s="80">
        <v>301821</v>
      </c>
    </row>
    <row r="127" spans="2:9" ht="86.25" customHeight="1" thickBot="1">
      <c r="B127" s="37" t="s">
        <v>10</v>
      </c>
      <c r="C127" s="41" t="s">
        <v>73</v>
      </c>
      <c r="D127" s="41" t="s">
        <v>115</v>
      </c>
      <c r="E127" s="219" t="s">
        <v>372</v>
      </c>
      <c r="F127" s="80">
        <v>119</v>
      </c>
      <c r="G127" s="80">
        <v>91150</v>
      </c>
    </row>
    <row r="128" spans="2:9" ht="32.25" thickBot="1">
      <c r="B128" s="37" t="s">
        <v>13</v>
      </c>
      <c r="C128" s="41" t="s">
        <v>73</v>
      </c>
      <c r="D128" s="41" t="s">
        <v>115</v>
      </c>
      <c r="E128" s="219" t="s">
        <v>372</v>
      </c>
      <c r="F128" s="80">
        <v>244</v>
      </c>
      <c r="G128" s="80">
        <v>7729</v>
      </c>
    </row>
    <row r="129" spans="2:7" ht="48" thickBot="1">
      <c r="B129" s="93" t="s">
        <v>63</v>
      </c>
      <c r="C129" s="141" t="s">
        <v>73</v>
      </c>
      <c r="D129" s="141" t="s">
        <v>115</v>
      </c>
      <c r="E129" s="145" t="s">
        <v>373</v>
      </c>
      <c r="F129" s="138"/>
      <c r="G129" s="201">
        <f>SUM(G130:G135)</f>
        <v>41726.757369999992</v>
      </c>
    </row>
    <row r="130" spans="2:7" ht="48" thickBot="1">
      <c r="B130" s="48" t="s">
        <v>28</v>
      </c>
      <c r="C130" s="41" t="s">
        <v>73</v>
      </c>
      <c r="D130" s="41" t="s">
        <v>115</v>
      </c>
      <c r="E130" s="168" t="s">
        <v>373</v>
      </c>
      <c r="F130" s="19">
        <v>111</v>
      </c>
      <c r="G130" s="170">
        <v>13739</v>
      </c>
    </row>
    <row r="131" spans="2:7" ht="79.5" thickBot="1">
      <c r="B131" s="37" t="s">
        <v>10</v>
      </c>
      <c r="C131" s="41" t="s">
        <v>73</v>
      </c>
      <c r="D131" s="41" t="s">
        <v>115</v>
      </c>
      <c r="E131" s="219" t="s">
        <v>373</v>
      </c>
      <c r="F131" s="3">
        <v>119</v>
      </c>
      <c r="G131" s="3">
        <v>4151</v>
      </c>
    </row>
    <row r="132" spans="2:7" ht="63.75" thickBot="1">
      <c r="B132" s="222" t="s">
        <v>303</v>
      </c>
      <c r="C132" s="41" t="s">
        <v>73</v>
      </c>
      <c r="D132" s="41" t="s">
        <v>115</v>
      </c>
      <c r="E132" s="235" t="s">
        <v>373</v>
      </c>
      <c r="F132" s="3">
        <v>243</v>
      </c>
      <c r="G132" s="3">
        <v>3769.5146100000002</v>
      </c>
    </row>
    <row r="133" spans="2:7" ht="48" thickBot="1">
      <c r="B133" s="222" t="s">
        <v>216</v>
      </c>
      <c r="C133" s="41" t="s">
        <v>73</v>
      </c>
      <c r="D133" s="41" t="s">
        <v>115</v>
      </c>
      <c r="E133" s="219" t="s">
        <v>373</v>
      </c>
      <c r="F133" s="80">
        <v>244</v>
      </c>
      <c r="G133" s="3">
        <v>12181.04276</v>
      </c>
    </row>
    <row r="134" spans="2:7" ht="16.5" thickBot="1">
      <c r="B134" s="37" t="s">
        <v>338</v>
      </c>
      <c r="C134" s="41" t="s">
        <v>73</v>
      </c>
      <c r="D134" s="41" t="s">
        <v>115</v>
      </c>
      <c r="E134" s="219" t="s">
        <v>373</v>
      </c>
      <c r="F134" s="182">
        <v>247</v>
      </c>
      <c r="G134" s="3">
        <v>7331.2</v>
      </c>
    </row>
    <row r="135" spans="2:7" ht="32.25" thickBot="1">
      <c r="B135" s="49" t="s">
        <v>46</v>
      </c>
      <c r="C135" s="41" t="s">
        <v>73</v>
      </c>
      <c r="D135" s="41" t="s">
        <v>115</v>
      </c>
      <c r="E135" s="219" t="s">
        <v>373</v>
      </c>
      <c r="F135" s="80">
        <v>850</v>
      </c>
      <c r="G135" s="3">
        <v>555</v>
      </c>
    </row>
    <row r="136" spans="2:7" ht="79.5" thickBot="1">
      <c r="B136" s="89" t="s">
        <v>451</v>
      </c>
      <c r="C136" s="141" t="s">
        <v>73</v>
      </c>
      <c r="D136" s="141" t="s">
        <v>115</v>
      </c>
      <c r="E136" s="145" t="s">
        <v>452</v>
      </c>
      <c r="F136" s="145"/>
      <c r="G136" s="95">
        <f>SUM(G137:G138)</f>
        <v>299.85399999999998</v>
      </c>
    </row>
    <row r="137" spans="2:7" ht="29.25" thickBot="1">
      <c r="B137" s="234" t="s">
        <v>441</v>
      </c>
      <c r="C137" s="151" t="s">
        <v>73</v>
      </c>
      <c r="D137" s="151" t="s">
        <v>115</v>
      </c>
      <c r="E137" s="116" t="s">
        <v>452</v>
      </c>
      <c r="F137" s="235">
        <v>113</v>
      </c>
      <c r="G137" s="3">
        <v>230.303</v>
      </c>
    </row>
    <row r="138" spans="2:7" ht="79.5" thickBot="1">
      <c r="B138" s="37" t="s">
        <v>10</v>
      </c>
      <c r="C138" s="151" t="s">
        <v>73</v>
      </c>
      <c r="D138" s="151" t="s">
        <v>115</v>
      </c>
      <c r="E138" s="116" t="s">
        <v>452</v>
      </c>
      <c r="F138" s="235">
        <v>119</v>
      </c>
      <c r="G138" s="3">
        <v>69.551000000000002</v>
      </c>
    </row>
    <row r="139" spans="2:7" ht="114" customHeight="1" thickBot="1">
      <c r="B139" s="89" t="s">
        <v>447</v>
      </c>
      <c r="C139" s="141" t="s">
        <v>73</v>
      </c>
      <c r="D139" s="141" t="s">
        <v>115</v>
      </c>
      <c r="E139" s="145" t="s">
        <v>374</v>
      </c>
      <c r="F139" s="145"/>
      <c r="G139" s="95">
        <v>1109.0318</v>
      </c>
    </row>
    <row r="140" spans="2:7" ht="66.75" customHeight="1" thickBot="1">
      <c r="B140" s="241" t="s">
        <v>448</v>
      </c>
      <c r="C140" s="240" t="s">
        <v>73</v>
      </c>
      <c r="D140" s="240" t="s">
        <v>115</v>
      </c>
      <c r="E140" s="112" t="s">
        <v>374</v>
      </c>
      <c r="F140" s="112">
        <v>321</v>
      </c>
      <c r="G140" s="15">
        <v>1109.0318</v>
      </c>
    </row>
    <row r="141" spans="2:7" ht="66.75" customHeight="1" thickBot="1">
      <c r="B141" s="89" t="s">
        <v>446</v>
      </c>
      <c r="C141" s="141" t="s">
        <v>73</v>
      </c>
      <c r="D141" s="141" t="s">
        <v>115</v>
      </c>
      <c r="E141" s="145" t="s">
        <v>445</v>
      </c>
      <c r="F141" s="145"/>
      <c r="G141" s="95">
        <v>178.72200000000001</v>
      </c>
    </row>
    <row r="142" spans="2:7" ht="66.75" customHeight="1" thickBot="1">
      <c r="B142" s="37" t="s">
        <v>216</v>
      </c>
      <c r="C142" s="240" t="s">
        <v>73</v>
      </c>
      <c r="D142" s="240" t="s">
        <v>115</v>
      </c>
      <c r="E142" s="112" t="s">
        <v>445</v>
      </c>
      <c r="F142" s="112">
        <v>244</v>
      </c>
      <c r="G142" s="15">
        <v>178.72200000000001</v>
      </c>
    </row>
    <row r="143" spans="2:7" ht="107.25" customHeight="1" thickBot="1">
      <c r="B143" s="89" t="s">
        <v>449</v>
      </c>
      <c r="C143" s="141" t="s">
        <v>73</v>
      </c>
      <c r="D143" s="141" t="s">
        <v>115</v>
      </c>
      <c r="E143" s="145" t="s">
        <v>450</v>
      </c>
      <c r="F143" s="145"/>
      <c r="G143" s="95">
        <v>51.618000000000002</v>
      </c>
    </row>
    <row r="144" spans="2:7" ht="66.75" customHeight="1" thickBot="1">
      <c r="B144" s="37" t="s">
        <v>216</v>
      </c>
      <c r="C144" s="151" t="s">
        <v>73</v>
      </c>
      <c r="D144" s="151" t="s">
        <v>115</v>
      </c>
      <c r="E144" s="116" t="s">
        <v>450</v>
      </c>
      <c r="F144" s="116">
        <v>244</v>
      </c>
      <c r="G144" s="19">
        <v>51.618000000000002</v>
      </c>
    </row>
    <row r="145" spans="2:7" ht="95.25" thickBot="1">
      <c r="B145" s="185" t="s">
        <v>339</v>
      </c>
      <c r="C145" s="141" t="s">
        <v>73</v>
      </c>
      <c r="D145" s="141" t="s">
        <v>115</v>
      </c>
      <c r="E145" s="145" t="s">
        <v>375</v>
      </c>
      <c r="F145" s="145"/>
      <c r="G145" s="95">
        <f>SUM(G146:G147)</f>
        <v>44215.92</v>
      </c>
    </row>
    <row r="146" spans="2:7" ht="54" customHeight="1" thickBot="1">
      <c r="B146" s="37" t="s">
        <v>219</v>
      </c>
      <c r="C146" s="41" t="s">
        <v>73</v>
      </c>
      <c r="D146" s="41" t="s">
        <v>115</v>
      </c>
      <c r="E146" s="184" t="s">
        <v>375</v>
      </c>
      <c r="F146" s="184">
        <v>111</v>
      </c>
      <c r="G146" s="3">
        <v>33960</v>
      </c>
    </row>
    <row r="147" spans="2:7" ht="79.5" thickBot="1">
      <c r="B147" s="37" t="s">
        <v>10</v>
      </c>
      <c r="C147" s="41" t="s">
        <v>73</v>
      </c>
      <c r="D147" s="41" t="s">
        <v>115</v>
      </c>
      <c r="E147" s="219" t="s">
        <v>375</v>
      </c>
      <c r="F147" s="184">
        <v>119</v>
      </c>
      <c r="G147" s="3">
        <v>10255.92</v>
      </c>
    </row>
    <row r="148" spans="2:7" ht="85.5" customHeight="1" thickBot="1">
      <c r="B148" s="236" t="s">
        <v>340</v>
      </c>
      <c r="C148" s="141" t="s">
        <v>73</v>
      </c>
      <c r="D148" s="141" t="s">
        <v>115</v>
      </c>
      <c r="E148" s="145" t="s">
        <v>376</v>
      </c>
      <c r="F148" s="145"/>
      <c r="G148" s="95">
        <v>19517.771280000001</v>
      </c>
    </row>
    <row r="149" spans="2:7" ht="35.25" customHeight="1" thickBot="1">
      <c r="B149" s="37" t="s">
        <v>13</v>
      </c>
      <c r="C149" s="41" t="s">
        <v>73</v>
      </c>
      <c r="D149" s="41" t="s">
        <v>115</v>
      </c>
      <c r="E149" s="184" t="s">
        <v>376</v>
      </c>
      <c r="F149" s="184">
        <v>244</v>
      </c>
      <c r="G149" s="3">
        <v>19517.771280000001</v>
      </c>
    </row>
    <row r="150" spans="2:7" ht="32.25" hidden="1" thickBot="1">
      <c r="B150" s="194" t="s">
        <v>352</v>
      </c>
      <c r="C150" s="147" t="s">
        <v>73</v>
      </c>
      <c r="D150" s="147" t="s">
        <v>115</v>
      </c>
      <c r="E150" s="113" t="s">
        <v>377</v>
      </c>
      <c r="F150" s="113"/>
      <c r="G150" s="103"/>
    </row>
    <row r="151" spans="2:7" ht="32.25" hidden="1" thickBot="1">
      <c r="B151" s="37" t="s">
        <v>13</v>
      </c>
      <c r="C151" s="41" t="s">
        <v>73</v>
      </c>
      <c r="D151" s="41" t="s">
        <v>115</v>
      </c>
      <c r="E151" s="116" t="s">
        <v>377</v>
      </c>
      <c r="F151" s="191">
        <v>244</v>
      </c>
      <c r="G151" s="3"/>
    </row>
    <row r="152" spans="2:7" ht="32.25" thickBot="1">
      <c r="B152" s="211" t="s">
        <v>359</v>
      </c>
      <c r="C152" s="141" t="s">
        <v>73</v>
      </c>
      <c r="D152" s="141" t="s">
        <v>109</v>
      </c>
      <c r="E152" s="113"/>
      <c r="F152" s="113"/>
      <c r="G152" s="92">
        <f>SUM(G153+G156+G159)</f>
        <v>23913.62</v>
      </c>
    </row>
    <row r="153" spans="2:7" ht="32.25" thickBot="1">
      <c r="B153" s="209" t="s">
        <v>358</v>
      </c>
      <c r="C153" s="141" t="s">
        <v>73</v>
      </c>
      <c r="D153" s="141" t="s">
        <v>109</v>
      </c>
      <c r="E153" s="145" t="s">
        <v>378</v>
      </c>
      <c r="F153" s="145"/>
      <c r="G153" s="95">
        <f>SUM(G154:G155)</f>
        <v>914</v>
      </c>
    </row>
    <row r="154" spans="2:7" ht="51.75" customHeight="1" thickBot="1">
      <c r="B154" s="48" t="s">
        <v>28</v>
      </c>
      <c r="C154" s="41" t="s">
        <v>73</v>
      </c>
      <c r="D154" s="41" t="s">
        <v>109</v>
      </c>
      <c r="E154" s="206" t="s">
        <v>378</v>
      </c>
      <c r="F154" s="19">
        <v>111</v>
      </c>
      <c r="G154" s="3">
        <v>704</v>
      </c>
    </row>
    <row r="155" spans="2:7" ht="79.5" thickBot="1">
      <c r="B155" s="37" t="s">
        <v>10</v>
      </c>
      <c r="C155" s="41" t="s">
        <v>73</v>
      </c>
      <c r="D155" s="41" t="s">
        <v>109</v>
      </c>
      <c r="E155" s="219" t="s">
        <v>378</v>
      </c>
      <c r="F155" s="3">
        <v>119</v>
      </c>
      <c r="G155" s="3">
        <v>210</v>
      </c>
    </row>
    <row r="156" spans="2:7" ht="36" customHeight="1" thickBot="1">
      <c r="B156" s="209" t="s">
        <v>357</v>
      </c>
      <c r="C156" s="141" t="s">
        <v>73</v>
      </c>
      <c r="D156" s="141" t="s">
        <v>109</v>
      </c>
      <c r="E156" s="145" t="s">
        <v>378</v>
      </c>
      <c r="F156" s="145"/>
      <c r="G156" s="95">
        <f>SUM(G157:G158)</f>
        <v>7427</v>
      </c>
    </row>
    <row r="157" spans="2:7" ht="48" thickBot="1">
      <c r="B157" s="48" t="s">
        <v>28</v>
      </c>
      <c r="C157" s="41" t="s">
        <v>73</v>
      </c>
      <c r="D157" s="41" t="s">
        <v>109</v>
      </c>
      <c r="E157" s="221" t="s">
        <v>378</v>
      </c>
      <c r="F157" s="19">
        <v>111</v>
      </c>
      <c r="G157" s="3">
        <v>5704</v>
      </c>
    </row>
    <row r="158" spans="2:7" ht="79.5" thickBot="1">
      <c r="B158" s="37" t="s">
        <v>10</v>
      </c>
      <c r="C158" s="41" t="s">
        <v>73</v>
      </c>
      <c r="D158" s="41" t="s">
        <v>109</v>
      </c>
      <c r="E158" s="221" t="s">
        <v>378</v>
      </c>
      <c r="F158" s="3">
        <v>119</v>
      </c>
      <c r="G158" s="3">
        <v>1723</v>
      </c>
    </row>
    <row r="159" spans="2:7" ht="32.25" thickBot="1">
      <c r="B159" s="93" t="s">
        <v>64</v>
      </c>
      <c r="C159" s="141" t="s">
        <v>73</v>
      </c>
      <c r="D159" s="141" t="s">
        <v>109</v>
      </c>
      <c r="E159" s="145" t="s">
        <v>217</v>
      </c>
      <c r="F159" s="138"/>
      <c r="G159" s="103">
        <f>SUM(G161:G170)</f>
        <v>15572.619999999999</v>
      </c>
    </row>
    <row r="160" spans="2:7" ht="32.25" thickBot="1">
      <c r="B160" s="84" t="s">
        <v>218</v>
      </c>
      <c r="C160" s="41" t="s">
        <v>73</v>
      </c>
      <c r="D160" s="41" t="s">
        <v>109</v>
      </c>
      <c r="E160" s="80" t="s">
        <v>217</v>
      </c>
      <c r="F160" s="42"/>
      <c r="G160" s="3">
        <f>SUM(G161+G162+G163+G164+G165+G166+G167+G168+G169+G170)</f>
        <v>15572.619999999999</v>
      </c>
    </row>
    <row r="161" spans="2:7" ht="48" thickBot="1">
      <c r="B161" s="37" t="s">
        <v>219</v>
      </c>
      <c r="C161" s="41" t="s">
        <v>73</v>
      </c>
      <c r="D161" s="41" t="s">
        <v>109</v>
      </c>
      <c r="E161" s="80" t="s">
        <v>217</v>
      </c>
      <c r="F161" s="80">
        <v>111</v>
      </c>
      <c r="G161" s="3">
        <v>6574</v>
      </c>
    </row>
    <row r="162" spans="2:7" ht="79.5" thickBot="1">
      <c r="B162" s="37" t="s">
        <v>10</v>
      </c>
      <c r="C162" s="41" t="s">
        <v>73</v>
      </c>
      <c r="D162" s="41" t="s">
        <v>109</v>
      </c>
      <c r="E162" s="80" t="s">
        <v>217</v>
      </c>
      <c r="F162" s="80">
        <v>119</v>
      </c>
      <c r="G162" s="3">
        <v>1985</v>
      </c>
    </row>
    <row r="163" spans="2:7" ht="32.25" thickBot="1">
      <c r="B163" s="37" t="s">
        <v>13</v>
      </c>
      <c r="C163" s="41" t="s">
        <v>73</v>
      </c>
      <c r="D163" s="41" t="s">
        <v>109</v>
      </c>
      <c r="E163" s="80" t="s">
        <v>217</v>
      </c>
      <c r="F163" s="80">
        <v>244</v>
      </c>
      <c r="G163" s="3">
        <v>140</v>
      </c>
    </row>
    <row r="164" spans="2:7" ht="16.5" thickBot="1">
      <c r="B164" s="37" t="s">
        <v>338</v>
      </c>
      <c r="C164" s="41" t="s">
        <v>73</v>
      </c>
      <c r="D164" s="41" t="s">
        <v>109</v>
      </c>
      <c r="E164" s="182" t="s">
        <v>217</v>
      </c>
      <c r="F164" s="182">
        <v>247</v>
      </c>
      <c r="G164" s="3">
        <v>272</v>
      </c>
    </row>
    <row r="165" spans="2:7" ht="35.25" customHeight="1" thickBot="1">
      <c r="B165" s="45" t="s">
        <v>362</v>
      </c>
      <c r="C165" s="41" t="s">
        <v>73</v>
      </c>
      <c r="D165" s="41" t="s">
        <v>109</v>
      </c>
      <c r="E165" s="175" t="s">
        <v>378</v>
      </c>
      <c r="F165" s="175">
        <v>614</v>
      </c>
      <c r="G165" s="3">
        <v>2763.67</v>
      </c>
    </row>
    <row r="166" spans="2:7" ht="32.25" thickBot="1">
      <c r="B166" s="45" t="s">
        <v>362</v>
      </c>
      <c r="C166" s="41" t="s">
        <v>73</v>
      </c>
      <c r="D166" s="41" t="s">
        <v>109</v>
      </c>
      <c r="E166" s="219" t="s">
        <v>379</v>
      </c>
      <c r="F166" s="174">
        <v>614</v>
      </c>
      <c r="G166" s="3">
        <v>3762.35</v>
      </c>
    </row>
    <row r="167" spans="2:7" ht="32.25" thickBot="1">
      <c r="B167" s="45" t="s">
        <v>362</v>
      </c>
      <c r="C167" s="41" t="s">
        <v>73</v>
      </c>
      <c r="D167" s="41" t="s">
        <v>109</v>
      </c>
      <c r="E167" s="219" t="s">
        <v>379</v>
      </c>
      <c r="F167" s="174">
        <v>615</v>
      </c>
      <c r="G167" s="3">
        <v>21.4</v>
      </c>
    </row>
    <row r="168" spans="2:7" ht="32.25" thickBot="1">
      <c r="B168" s="45" t="s">
        <v>362</v>
      </c>
      <c r="C168" s="41" t="s">
        <v>73</v>
      </c>
      <c r="D168" s="41" t="s">
        <v>109</v>
      </c>
      <c r="E168" s="219" t="s">
        <v>379</v>
      </c>
      <c r="F168" s="174">
        <v>625</v>
      </c>
      <c r="G168" s="3">
        <v>21.4</v>
      </c>
    </row>
    <row r="169" spans="2:7" ht="32.25" thickBot="1">
      <c r="B169" s="45" t="s">
        <v>362</v>
      </c>
      <c r="C169" s="41" t="s">
        <v>73</v>
      </c>
      <c r="D169" s="41" t="s">
        <v>109</v>
      </c>
      <c r="E169" s="219" t="s">
        <v>379</v>
      </c>
      <c r="F169" s="174">
        <v>635</v>
      </c>
      <c r="G169" s="3">
        <v>21.3</v>
      </c>
    </row>
    <row r="170" spans="2:7" ht="32.25" thickBot="1">
      <c r="B170" s="45" t="s">
        <v>362</v>
      </c>
      <c r="C170" s="41" t="s">
        <v>73</v>
      </c>
      <c r="D170" s="41" t="s">
        <v>109</v>
      </c>
      <c r="E170" s="219" t="s">
        <v>379</v>
      </c>
      <c r="F170" s="218">
        <v>813</v>
      </c>
      <c r="G170" s="3">
        <v>11.5</v>
      </c>
    </row>
    <row r="171" spans="2:7" ht="16.5" thickBot="1">
      <c r="B171" s="93" t="s">
        <v>381</v>
      </c>
      <c r="C171" s="136" t="s">
        <v>73</v>
      </c>
      <c r="D171" s="136" t="s">
        <v>73</v>
      </c>
      <c r="E171" s="138"/>
      <c r="F171" s="138"/>
      <c r="G171" s="105">
        <v>217</v>
      </c>
    </row>
    <row r="172" spans="2:7" ht="48" thickBot="1">
      <c r="B172" s="93" t="s">
        <v>382</v>
      </c>
      <c r="C172" s="136" t="s">
        <v>73</v>
      </c>
      <c r="D172" s="136" t="s">
        <v>73</v>
      </c>
      <c r="E172" s="95">
        <v>33</v>
      </c>
      <c r="F172" s="138"/>
      <c r="G172" s="105">
        <v>217</v>
      </c>
    </row>
    <row r="173" spans="2:7" ht="63.75" thickBot="1">
      <c r="B173" s="45" t="s">
        <v>383</v>
      </c>
      <c r="C173" s="151" t="s">
        <v>73</v>
      </c>
      <c r="D173" s="151" t="s">
        <v>73</v>
      </c>
      <c r="E173" s="19" t="s">
        <v>380</v>
      </c>
      <c r="F173" s="173"/>
      <c r="G173" s="19">
        <v>217</v>
      </c>
    </row>
    <row r="174" spans="2:7" ht="32.25" thickBot="1">
      <c r="B174" s="37" t="s">
        <v>220</v>
      </c>
      <c r="C174" s="151" t="s">
        <v>73</v>
      </c>
      <c r="D174" s="151" t="s">
        <v>73</v>
      </c>
      <c r="E174" s="19" t="s">
        <v>384</v>
      </c>
      <c r="F174" s="173"/>
      <c r="G174" s="19">
        <v>217</v>
      </c>
    </row>
    <row r="175" spans="2:7" ht="32.25" thickBot="1">
      <c r="B175" s="37" t="s">
        <v>13</v>
      </c>
      <c r="C175" s="151" t="s">
        <v>73</v>
      </c>
      <c r="D175" s="151" t="s">
        <v>73</v>
      </c>
      <c r="E175" s="19" t="s">
        <v>384</v>
      </c>
      <c r="F175" s="191">
        <v>244</v>
      </c>
      <c r="G175" s="19">
        <v>217</v>
      </c>
    </row>
    <row r="176" spans="2:7" ht="32.25" thickBot="1">
      <c r="B176" s="93" t="s">
        <v>27</v>
      </c>
      <c r="C176" s="136" t="s">
        <v>73</v>
      </c>
      <c r="D176" s="136" t="s">
        <v>110</v>
      </c>
      <c r="E176" s="138"/>
      <c r="F176" s="138"/>
      <c r="G176" s="139">
        <f>SUM(G177+G180+G183+G191+G196)</f>
        <v>11891.767</v>
      </c>
    </row>
    <row r="177" spans="2:14" ht="63.75" thickBot="1">
      <c r="B177" s="195" t="s">
        <v>345</v>
      </c>
      <c r="C177" s="141" t="s">
        <v>73</v>
      </c>
      <c r="D177" s="141" t="s">
        <v>110</v>
      </c>
      <c r="E177" s="145" t="s">
        <v>478</v>
      </c>
      <c r="F177" s="145"/>
      <c r="G177" s="95">
        <f>SUM(G178:G179)</f>
        <v>1289.8969999999999</v>
      </c>
    </row>
    <row r="178" spans="2:14" ht="48" thickBot="1">
      <c r="B178" s="37" t="s">
        <v>219</v>
      </c>
      <c r="C178" s="41" t="s">
        <v>73</v>
      </c>
      <c r="D178" s="41" t="s">
        <v>110</v>
      </c>
      <c r="E178" s="235" t="s">
        <v>478</v>
      </c>
      <c r="F178" s="235">
        <v>111</v>
      </c>
      <c r="G178" s="3">
        <v>990.70399999999995</v>
      </c>
    </row>
    <row r="179" spans="2:14" ht="79.5" thickBot="1">
      <c r="B179" s="37" t="s">
        <v>10</v>
      </c>
      <c r="C179" s="41" t="s">
        <v>73</v>
      </c>
      <c r="D179" s="41" t="s">
        <v>110</v>
      </c>
      <c r="E179" s="235" t="s">
        <v>478</v>
      </c>
      <c r="F179" s="235">
        <v>119</v>
      </c>
      <c r="G179" s="3">
        <v>299.19299999999998</v>
      </c>
    </row>
    <row r="180" spans="2:14" ht="32.25" thickBot="1">
      <c r="B180" s="89" t="s">
        <v>444</v>
      </c>
      <c r="C180" s="141" t="s">
        <v>73</v>
      </c>
      <c r="D180" s="141" t="s">
        <v>110</v>
      </c>
      <c r="E180" s="145" t="s">
        <v>479</v>
      </c>
      <c r="F180" s="145"/>
      <c r="G180" s="95">
        <f>SUM(G181:G182)</f>
        <v>624.96</v>
      </c>
    </row>
    <row r="181" spans="2:14" ht="63.75" thickBot="1">
      <c r="B181" s="222" t="s">
        <v>191</v>
      </c>
      <c r="C181" s="41" t="s">
        <v>73</v>
      </c>
      <c r="D181" s="41" t="s">
        <v>110</v>
      </c>
      <c r="E181" s="235" t="s">
        <v>479</v>
      </c>
      <c r="F181" s="235">
        <v>111</v>
      </c>
      <c r="G181" s="3">
        <v>480</v>
      </c>
    </row>
    <row r="182" spans="2:14" ht="79.5" thickBot="1">
      <c r="B182" s="37" t="s">
        <v>10</v>
      </c>
      <c r="C182" s="41" t="s">
        <v>73</v>
      </c>
      <c r="D182" s="41" t="s">
        <v>110</v>
      </c>
      <c r="E182" s="235" t="s">
        <v>479</v>
      </c>
      <c r="F182" s="235">
        <v>119</v>
      </c>
      <c r="G182" s="3">
        <v>144.96</v>
      </c>
    </row>
    <row r="183" spans="2:14" ht="21.75" customHeight="1" thickBot="1">
      <c r="B183" s="93" t="s">
        <v>221</v>
      </c>
      <c r="C183" s="147" t="s">
        <v>73</v>
      </c>
      <c r="D183" s="147" t="s">
        <v>110</v>
      </c>
      <c r="E183" s="95" t="s">
        <v>222</v>
      </c>
      <c r="F183" s="138"/>
      <c r="G183" s="105">
        <f>SUM(G185:G190)</f>
        <v>8897</v>
      </c>
      <c r="J183" s="178"/>
      <c r="K183" s="179"/>
      <c r="L183" s="179"/>
      <c r="M183" s="180"/>
      <c r="N183" s="180"/>
    </row>
    <row r="184" spans="2:14" ht="32.25" thickBot="1">
      <c r="B184" s="84" t="s">
        <v>223</v>
      </c>
      <c r="C184" s="41" t="s">
        <v>73</v>
      </c>
      <c r="D184" s="41" t="s">
        <v>110</v>
      </c>
      <c r="E184" s="80" t="s">
        <v>222</v>
      </c>
      <c r="F184" s="42"/>
      <c r="G184" s="3">
        <f>SUM(G185:G190)</f>
        <v>8897</v>
      </c>
    </row>
    <row r="185" spans="2:14" ht="48" thickBot="1">
      <c r="B185" s="37" t="s">
        <v>219</v>
      </c>
      <c r="C185" s="41" t="s">
        <v>73</v>
      </c>
      <c r="D185" s="41" t="s">
        <v>110</v>
      </c>
      <c r="E185" s="80" t="s">
        <v>222</v>
      </c>
      <c r="F185" s="80">
        <v>111</v>
      </c>
      <c r="G185" s="3">
        <v>6200</v>
      </c>
    </row>
    <row r="186" spans="2:14" ht="16.5" thickBot="1">
      <c r="B186" s="37" t="s">
        <v>288</v>
      </c>
      <c r="C186" s="41" t="s">
        <v>73</v>
      </c>
      <c r="D186" s="41" t="s">
        <v>110</v>
      </c>
      <c r="E186" s="206" t="s">
        <v>222</v>
      </c>
      <c r="F186" s="206">
        <v>112</v>
      </c>
      <c r="G186" s="3">
        <v>33</v>
      </c>
    </row>
    <row r="187" spans="2:14" ht="79.5" thickBot="1">
      <c r="B187" s="37" t="s">
        <v>10</v>
      </c>
      <c r="C187" s="41" t="s">
        <v>73</v>
      </c>
      <c r="D187" s="41" t="s">
        <v>110</v>
      </c>
      <c r="E187" s="80" t="s">
        <v>222</v>
      </c>
      <c r="F187" s="80">
        <v>119</v>
      </c>
      <c r="G187" s="3">
        <v>1872</v>
      </c>
    </row>
    <row r="188" spans="2:14" ht="32.25" thickBot="1">
      <c r="B188" s="37" t="s">
        <v>13</v>
      </c>
      <c r="C188" s="41" t="s">
        <v>73</v>
      </c>
      <c r="D188" s="41" t="s">
        <v>110</v>
      </c>
      <c r="E188" s="80" t="s">
        <v>222</v>
      </c>
      <c r="F188" s="80">
        <v>244</v>
      </c>
      <c r="G188" s="3">
        <v>299</v>
      </c>
    </row>
    <row r="189" spans="2:14" ht="24" customHeight="1" thickBot="1">
      <c r="B189" s="37" t="s">
        <v>338</v>
      </c>
      <c r="C189" s="41" t="s">
        <v>73</v>
      </c>
      <c r="D189" s="41" t="s">
        <v>110</v>
      </c>
      <c r="E189" s="182" t="s">
        <v>222</v>
      </c>
      <c r="F189" s="182">
        <v>247</v>
      </c>
      <c r="G189" s="3">
        <v>493</v>
      </c>
    </row>
    <row r="190" spans="2:14" ht="32.25" hidden="1" thickBot="1">
      <c r="B190" s="87" t="s">
        <v>46</v>
      </c>
      <c r="C190" s="41" t="s">
        <v>73</v>
      </c>
      <c r="D190" s="41" t="s">
        <v>110</v>
      </c>
      <c r="E190" s="80" t="s">
        <v>222</v>
      </c>
      <c r="F190" s="80">
        <v>850</v>
      </c>
      <c r="G190" s="3"/>
    </row>
    <row r="191" spans="2:14" ht="63.75" thickBot="1">
      <c r="B191" s="224" t="s">
        <v>388</v>
      </c>
      <c r="C191" s="147" t="s">
        <v>73</v>
      </c>
      <c r="D191" s="147" t="s">
        <v>110</v>
      </c>
      <c r="E191" s="103" t="s">
        <v>385</v>
      </c>
      <c r="F191" s="113"/>
      <c r="G191" s="103">
        <f>SUM(G193:G195)</f>
        <v>253.91000000000003</v>
      </c>
    </row>
    <row r="192" spans="2:14" ht="39.75" customHeight="1" thickBot="1">
      <c r="B192" s="222" t="s">
        <v>387</v>
      </c>
      <c r="C192" s="151" t="s">
        <v>73</v>
      </c>
      <c r="D192" s="151" t="s">
        <v>110</v>
      </c>
      <c r="E192" s="19" t="s">
        <v>386</v>
      </c>
      <c r="F192" s="221"/>
      <c r="G192" s="19">
        <f>SUM(G193:G195)</f>
        <v>253.91000000000003</v>
      </c>
    </row>
    <row r="193" spans="2:9" ht="63.75" thickBot="1">
      <c r="B193" s="222" t="s">
        <v>191</v>
      </c>
      <c r="C193" s="151" t="s">
        <v>73</v>
      </c>
      <c r="D193" s="151" t="s">
        <v>110</v>
      </c>
      <c r="E193" s="19" t="s">
        <v>386</v>
      </c>
      <c r="F193" s="221">
        <v>111</v>
      </c>
      <c r="G193" s="19">
        <v>140</v>
      </c>
    </row>
    <row r="194" spans="2:9" ht="79.5" thickBot="1">
      <c r="B194" s="37" t="s">
        <v>10</v>
      </c>
      <c r="C194" s="151" t="s">
        <v>73</v>
      </c>
      <c r="D194" s="151" t="s">
        <v>110</v>
      </c>
      <c r="E194" s="19" t="s">
        <v>386</v>
      </c>
      <c r="F194" s="221">
        <v>119</v>
      </c>
      <c r="G194" s="19">
        <v>42.3</v>
      </c>
    </row>
    <row r="195" spans="2:9" ht="32.25" thickBot="1">
      <c r="B195" s="37" t="s">
        <v>13</v>
      </c>
      <c r="C195" s="151" t="s">
        <v>73</v>
      </c>
      <c r="D195" s="151" t="s">
        <v>110</v>
      </c>
      <c r="E195" s="19" t="s">
        <v>386</v>
      </c>
      <c r="F195" s="221">
        <v>244</v>
      </c>
      <c r="G195" s="19">
        <v>71.61</v>
      </c>
    </row>
    <row r="196" spans="2:9" ht="78.75" customHeight="1">
      <c r="B196" s="276" t="s">
        <v>439</v>
      </c>
      <c r="C196" s="278" t="s">
        <v>73</v>
      </c>
      <c r="D196" s="278" t="s">
        <v>110</v>
      </c>
      <c r="E196" s="286" t="s">
        <v>403</v>
      </c>
      <c r="F196" s="288"/>
      <c r="G196" s="290">
        <f>SUM(G198:G201)</f>
        <v>826</v>
      </c>
    </row>
    <row r="197" spans="2:9" ht="13.5" thickBot="1">
      <c r="B197" s="277"/>
      <c r="C197" s="279"/>
      <c r="D197" s="279"/>
      <c r="E197" s="287"/>
      <c r="F197" s="289"/>
      <c r="G197" s="291"/>
    </row>
    <row r="198" spans="2:9" ht="50.25" customHeight="1" thickBot="1">
      <c r="B198" s="37" t="s">
        <v>15</v>
      </c>
      <c r="C198" s="151" t="s">
        <v>73</v>
      </c>
      <c r="D198" s="151" t="s">
        <v>110</v>
      </c>
      <c r="E198" s="221" t="s">
        <v>403</v>
      </c>
      <c r="F198" s="221">
        <v>121</v>
      </c>
      <c r="G198" s="161">
        <v>572</v>
      </c>
    </row>
    <row r="199" spans="2:9" ht="16.5" hidden="1" thickBot="1">
      <c r="B199" s="37" t="s">
        <v>288</v>
      </c>
      <c r="C199" s="151" t="s">
        <v>73</v>
      </c>
      <c r="D199" s="151" t="s">
        <v>110</v>
      </c>
      <c r="E199" s="233" t="s">
        <v>403</v>
      </c>
      <c r="F199" s="233">
        <v>122</v>
      </c>
      <c r="G199" s="161"/>
    </row>
    <row r="200" spans="2:9" ht="79.5" thickBot="1">
      <c r="B200" s="37" t="s">
        <v>10</v>
      </c>
      <c r="C200" s="151" t="s">
        <v>73</v>
      </c>
      <c r="D200" s="151" t="s">
        <v>110</v>
      </c>
      <c r="E200" s="221" t="s">
        <v>403</v>
      </c>
      <c r="F200" s="221">
        <v>129</v>
      </c>
      <c r="G200" s="161">
        <v>172</v>
      </c>
    </row>
    <row r="201" spans="2:9" ht="30.75" thickBot="1">
      <c r="B201" s="101" t="s">
        <v>13</v>
      </c>
      <c r="C201" s="151" t="s">
        <v>73</v>
      </c>
      <c r="D201" s="151" t="s">
        <v>110</v>
      </c>
      <c r="E201" s="221" t="s">
        <v>403</v>
      </c>
      <c r="F201" s="221">
        <v>244</v>
      </c>
      <c r="G201" s="161">
        <v>82</v>
      </c>
      <c r="I201" s="180"/>
    </row>
    <row r="202" spans="2:9" ht="16.5" thickBot="1">
      <c r="B202" s="93" t="s">
        <v>59</v>
      </c>
      <c r="C202" s="106" t="s">
        <v>170</v>
      </c>
      <c r="D202" s="106" t="s">
        <v>74</v>
      </c>
      <c r="E202" s="138"/>
      <c r="F202" s="138"/>
      <c r="G202" s="105">
        <f>SUM(G203+G209+G211+G213+G215+G222)</f>
        <v>42957.085599999999</v>
      </c>
    </row>
    <row r="203" spans="2:9" ht="32.25" thickBot="1">
      <c r="B203" s="93" t="s">
        <v>60</v>
      </c>
      <c r="C203" s="106" t="s">
        <v>170</v>
      </c>
      <c r="D203" s="106" t="s">
        <v>74</v>
      </c>
      <c r="E203" s="105" t="s">
        <v>224</v>
      </c>
      <c r="F203" s="138"/>
      <c r="G203" s="105">
        <f>SUM(G204:G208)</f>
        <v>22143</v>
      </c>
    </row>
    <row r="204" spans="2:9" ht="48" thickBot="1">
      <c r="B204" s="37" t="s">
        <v>219</v>
      </c>
      <c r="C204" s="41" t="s">
        <v>170</v>
      </c>
      <c r="D204" s="41" t="s">
        <v>74</v>
      </c>
      <c r="E204" s="80" t="s">
        <v>224</v>
      </c>
      <c r="F204" s="80">
        <v>111</v>
      </c>
      <c r="G204" s="3">
        <v>16329</v>
      </c>
    </row>
    <row r="205" spans="2:9" ht="79.5" thickBot="1">
      <c r="B205" s="37" t="s">
        <v>10</v>
      </c>
      <c r="C205" s="41" t="s">
        <v>170</v>
      </c>
      <c r="D205" s="41" t="s">
        <v>74</v>
      </c>
      <c r="E205" s="80" t="s">
        <v>224</v>
      </c>
      <c r="F205" s="80">
        <v>119</v>
      </c>
      <c r="G205" s="3">
        <v>4932</v>
      </c>
    </row>
    <row r="206" spans="2:9" ht="32.25" thickBot="1">
      <c r="B206" s="37" t="s">
        <v>13</v>
      </c>
      <c r="C206" s="41" t="s">
        <v>170</v>
      </c>
      <c r="D206" s="41" t="s">
        <v>74</v>
      </c>
      <c r="E206" s="80" t="s">
        <v>224</v>
      </c>
      <c r="F206" s="80">
        <v>244</v>
      </c>
      <c r="G206" s="3">
        <v>682</v>
      </c>
    </row>
    <row r="207" spans="2:9" ht="28.5" customHeight="1" thickBot="1">
      <c r="B207" s="37" t="s">
        <v>338</v>
      </c>
      <c r="C207" s="41" t="s">
        <v>170</v>
      </c>
      <c r="D207" s="41" t="s">
        <v>74</v>
      </c>
      <c r="E207" s="184" t="s">
        <v>224</v>
      </c>
      <c r="F207" s="184">
        <v>247</v>
      </c>
      <c r="G207" s="3">
        <v>200</v>
      </c>
    </row>
    <row r="208" spans="2:9" ht="32.25" hidden="1" thickBot="1">
      <c r="B208" s="87" t="s">
        <v>46</v>
      </c>
      <c r="C208" s="41" t="s">
        <v>170</v>
      </c>
      <c r="D208" s="41" t="s">
        <v>74</v>
      </c>
      <c r="E208" s="184" t="s">
        <v>224</v>
      </c>
      <c r="F208" s="80">
        <v>850</v>
      </c>
      <c r="G208" s="3"/>
    </row>
    <row r="209" spans="2:7" ht="22.5" hidden="1" customHeight="1" thickBot="1">
      <c r="B209" s="89" t="s">
        <v>351</v>
      </c>
      <c r="C209" s="141" t="s">
        <v>170</v>
      </c>
      <c r="D209" s="141" t="s">
        <v>74</v>
      </c>
      <c r="E209" s="145" t="s">
        <v>350</v>
      </c>
      <c r="F209" s="145"/>
      <c r="G209" s="95"/>
    </row>
    <row r="210" spans="2:7" ht="26.25" hidden="1" customHeight="1" thickBot="1">
      <c r="B210" s="37" t="s">
        <v>13</v>
      </c>
      <c r="C210" s="151" t="s">
        <v>170</v>
      </c>
      <c r="D210" s="151" t="s">
        <v>74</v>
      </c>
      <c r="E210" s="116" t="s">
        <v>350</v>
      </c>
      <c r="F210" s="116">
        <v>244</v>
      </c>
      <c r="G210" s="19"/>
    </row>
    <row r="211" spans="2:7" ht="85.5" hidden="1" customHeight="1" thickBot="1">
      <c r="B211" s="93" t="s">
        <v>348</v>
      </c>
      <c r="C211" s="141" t="s">
        <v>170</v>
      </c>
      <c r="D211" s="141" t="s">
        <v>74</v>
      </c>
      <c r="E211" s="145" t="s">
        <v>394</v>
      </c>
      <c r="F211" s="145"/>
      <c r="G211" s="95"/>
    </row>
    <row r="212" spans="2:7" ht="54" hidden="1" customHeight="1" thickBot="1">
      <c r="B212" s="200" t="s">
        <v>349</v>
      </c>
      <c r="C212" s="41" t="s">
        <v>170</v>
      </c>
      <c r="D212" s="41" t="s">
        <v>74</v>
      </c>
      <c r="E212" s="191" t="s">
        <v>394</v>
      </c>
      <c r="F212" s="191">
        <v>414</v>
      </c>
      <c r="G212" s="3"/>
    </row>
    <row r="213" spans="2:7" ht="41.25" customHeight="1" thickBot="1">
      <c r="B213" s="89" t="s">
        <v>347</v>
      </c>
      <c r="C213" s="141" t="s">
        <v>170</v>
      </c>
      <c r="D213" s="141" t="s">
        <v>74</v>
      </c>
      <c r="E213" s="95" t="s">
        <v>404</v>
      </c>
      <c r="F213" s="145"/>
      <c r="G213" s="103">
        <v>255.0856</v>
      </c>
    </row>
    <row r="214" spans="2:7" ht="33.75" customHeight="1" thickBot="1">
      <c r="B214" s="37" t="s">
        <v>13</v>
      </c>
      <c r="C214" s="151" t="s">
        <v>170</v>
      </c>
      <c r="D214" s="151" t="s">
        <v>74</v>
      </c>
      <c r="E214" s="19" t="s">
        <v>404</v>
      </c>
      <c r="F214" s="116">
        <v>244</v>
      </c>
      <c r="G214" s="19">
        <v>255.0856</v>
      </c>
    </row>
    <row r="215" spans="2:7" ht="24.75" customHeight="1" thickBot="1">
      <c r="B215" s="93" t="s">
        <v>225</v>
      </c>
      <c r="C215" s="147" t="s">
        <v>170</v>
      </c>
      <c r="D215" s="147" t="s">
        <v>74</v>
      </c>
      <c r="E215" s="105" t="s">
        <v>226</v>
      </c>
      <c r="F215" s="138"/>
      <c r="G215" s="105">
        <f>SUM(G217:G221)</f>
        <v>14544</v>
      </c>
    </row>
    <row r="216" spans="2:7" ht="32.25" thickBot="1">
      <c r="B216" s="84" t="s">
        <v>223</v>
      </c>
      <c r="C216" s="41" t="s">
        <v>170</v>
      </c>
      <c r="D216" s="41" t="s">
        <v>74</v>
      </c>
      <c r="E216" s="80" t="s">
        <v>226</v>
      </c>
      <c r="F216" s="42"/>
      <c r="G216" s="3">
        <f>SUM(G217:G221)</f>
        <v>14544</v>
      </c>
    </row>
    <row r="217" spans="2:7" ht="48" thickBot="1">
      <c r="B217" s="37" t="s">
        <v>219</v>
      </c>
      <c r="C217" s="41" t="s">
        <v>170</v>
      </c>
      <c r="D217" s="41" t="s">
        <v>74</v>
      </c>
      <c r="E217" s="80" t="s">
        <v>226</v>
      </c>
      <c r="F217" s="80">
        <v>111</v>
      </c>
      <c r="G217" s="3">
        <v>10705</v>
      </c>
    </row>
    <row r="218" spans="2:7" ht="79.5" thickBot="1">
      <c r="B218" s="37" t="s">
        <v>10</v>
      </c>
      <c r="C218" s="41" t="s">
        <v>170</v>
      </c>
      <c r="D218" s="41" t="s">
        <v>74</v>
      </c>
      <c r="E218" s="80" t="s">
        <v>226</v>
      </c>
      <c r="F218" s="80">
        <v>119</v>
      </c>
      <c r="G218" s="3">
        <v>3233</v>
      </c>
    </row>
    <row r="219" spans="2:7" ht="32.25" thickBot="1">
      <c r="B219" s="37" t="s">
        <v>13</v>
      </c>
      <c r="C219" s="41" t="s">
        <v>170</v>
      </c>
      <c r="D219" s="41" t="s">
        <v>74</v>
      </c>
      <c r="E219" s="80" t="s">
        <v>226</v>
      </c>
      <c r="F219" s="80">
        <v>244</v>
      </c>
      <c r="G219" s="3">
        <v>283</v>
      </c>
    </row>
    <row r="220" spans="2:7" ht="16.5" thickBot="1">
      <c r="B220" s="37" t="s">
        <v>338</v>
      </c>
      <c r="C220" s="41" t="s">
        <v>170</v>
      </c>
      <c r="D220" s="41" t="s">
        <v>74</v>
      </c>
      <c r="E220" s="182" t="s">
        <v>226</v>
      </c>
      <c r="F220" s="182">
        <v>247</v>
      </c>
      <c r="G220" s="3">
        <v>313</v>
      </c>
    </row>
    <row r="221" spans="2:7" ht="32.25" thickBot="1">
      <c r="B221" s="87" t="s">
        <v>46</v>
      </c>
      <c r="C221" s="41" t="s">
        <v>170</v>
      </c>
      <c r="D221" s="41" t="s">
        <v>74</v>
      </c>
      <c r="E221" s="80" t="s">
        <v>226</v>
      </c>
      <c r="F221" s="80">
        <v>850</v>
      </c>
      <c r="G221" s="3">
        <v>10</v>
      </c>
    </row>
    <row r="222" spans="2:7" ht="32.25" thickBot="1">
      <c r="B222" s="93" t="s">
        <v>227</v>
      </c>
      <c r="C222" s="106" t="s">
        <v>170</v>
      </c>
      <c r="D222" s="106" t="s">
        <v>71</v>
      </c>
      <c r="E222" s="138"/>
      <c r="F222" s="138"/>
      <c r="G222" s="105">
        <f>SUM(G225:G229)</f>
        <v>6015</v>
      </c>
    </row>
    <row r="223" spans="2:7" ht="16.5" thickBot="1">
      <c r="B223" s="88" t="s">
        <v>228</v>
      </c>
      <c r="C223" s="47" t="s">
        <v>170</v>
      </c>
      <c r="D223" s="47" t="s">
        <v>71</v>
      </c>
      <c r="E223" s="4" t="s">
        <v>229</v>
      </c>
      <c r="F223" s="42"/>
      <c r="G223" s="4">
        <f>SUM(G225:G229)</f>
        <v>6015</v>
      </c>
    </row>
    <row r="224" spans="2:7" ht="16.5" thickBot="1">
      <c r="B224" s="88" t="s">
        <v>230</v>
      </c>
      <c r="C224" s="41" t="s">
        <v>170</v>
      </c>
      <c r="D224" s="41" t="s">
        <v>71</v>
      </c>
      <c r="E224" s="80" t="s">
        <v>229</v>
      </c>
      <c r="F224" s="42"/>
      <c r="G224" s="3">
        <f>SUM(G225:G229)</f>
        <v>6015</v>
      </c>
    </row>
    <row r="225" spans="2:7" ht="49.5" customHeight="1" thickBot="1">
      <c r="B225" s="37" t="s">
        <v>219</v>
      </c>
      <c r="C225" s="41" t="s">
        <v>170</v>
      </c>
      <c r="D225" s="41" t="s">
        <v>71</v>
      </c>
      <c r="E225" s="80" t="s">
        <v>229</v>
      </c>
      <c r="F225" s="80">
        <v>111</v>
      </c>
      <c r="G225" s="3">
        <v>4493</v>
      </c>
    </row>
    <row r="226" spans="2:7" ht="16.5" hidden="1" thickBot="1">
      <c r="B226" s="37" t="s">
        <v>288</v>
      </c>
      <c r="C226" s="41" t="s">
        <v>170</v>
      </c>
      <c r="D226" s="41" t="s">
        <v>71</v>
      </c>
      <c r="E226" s="80" t="s">
        <v>229</v>
      </c>
      <c r="F226" s="80">
        <v>112</v>
      </c>
      <c r="G226" s="3"/>
    </row>
    <row r="227" spans="2:7" ht="79.5" thickBot="1">
      <c r="B227" s="37" t="s">
        <v>10</v>
      </c>
      <c r="C227" s="41" t="s">
        <v>170</v>
      </c>
      <c r="D227" s="41" t="s">
        <v>71</v>
      </c>
      <c r="E227" s="80" t="s">
        <v>229</v>
      </c>
      <c r="F227" s="80">
        <v>119</v>
      </c>
      <c r="G227" s="3">
        <v>1357</v>
      </c>
    </row>
    <row r="228" spans="2:7" ht="32.25" thickBot="1">
      <c r="B228" s="37" t="s">
        <v>13</v>
      </c>
      <c r="C228" s="41" t="s">
        <v>170</v>
      </c>
      <c r="D228" s="41" t="s">
        <v>71</v>
      </c>
      <c r="E228" s="80" t="s">
        <v>229</v>
      </c>
      <c r="F228" s="80">
        <v>244</v>
      </c>
      <c r="G228" s="3">
        <v>165</v>
      </c>
    </row>
    <row r="229" spans="2:7" ht="32.25" hidden="1" thickBot="1">
      <c r="B229" s="87" t="s">
        <v>46</v>
      </c>
      <c r="C229" s="41" t="s">
        <v>170</v>
      </c>
      <c r="D229" s="41" t="s">
        <v>71</v>
      </c>
      <c r="E229" s="80" t="s">
        <v>229</v>
      </c>
      <c r="F229" s="80">
        <v>850</v>
      </c>
      <c r="G229" s="3"/>
    </row>
    <row r="230" spans="2:7" ht="16.5" thickBot="1">
      <c r="B230" s="93" t="s">
        <v>29</v>
      </c>
      <c r="C230" s="136">
        <v>10</v>
      </c>
      <c r="D230" s="137"/>
      <c r="E230" s="138"/>
      <c r="F230" s="138"/>
      <c r="G230" s="139">
        <f>SUM(G231+G237+G247+G234)</f>
        <v>16079.016</v>
      </c>
    </row>
    <row r="231" spans="2:7" ht="16.5" thickBot="1">
      <c r="B231" s="93" t="s">
        <v>30</v>
      </c>
      <c r="C231" s="141">
        <v>10</v>
      </c>
      <c r="D231" s="141" t="s">
        <v>74</v>
      </c>
      <c r="E231" s="138"/>
      <c r="F231" s="138"/>
      <c r="G231" s="95">
        <v>1750</v>
      </c>
    </row>
    <row r="232" spans="2:7" ht="48" thickBot="1">
      <c r="B232" s="84" t="s">
        <v>231</v>
      </c>
      <c r="C232" s="41">
        <v>10</v>
      </c>
      <c r="D232" s="41" t="s">
        <v>74</v>
      </c>
      <c r="E232" s="80" t="s">
        <v>395</v>
      </c>
      <c r="F232" s="42"/>
      <c r="G232" s="3">
        <v>1750</v>
      </c>
    </row>
    <row r="233" spans="2:7" ht="32.25" thickBot="1">
      <c r="B233" s="84" t="s">
        <v>32</v>
      </c>
      <c r="C233" s="41">
        <v>10</v>
      </c>
      <c r="D233" s="41" t="s">
        <v>74</v>
      </c>
      <c r="E233" s="221" t="s">
        <v>395</v>
      </c>
      <c r="F233" s="80">
        <v>312</v>
      </c>
      <c r="G233" s="3">
        <v>1750</v>
      </c>
    </row>
    <row r="234" spans="2:7" ht="32.25" thickBot="1">
      <c r="B234" s="239" t="s">
        <v>453</v>
      </c>
      <c r="C234" s="141" t="s">
        <v>235</v>
      </c>
      <c r="D234" s="141" t="s">
        <v>109</v>
      </c>
      <c r="E234" s="145"/>
      <c r="F234" s="145"/>
      <c r="G234" s="95">
        <v>4000</v>
      </c>
    </row>
    <row r="235" spans="2:7" ht="32.25" thickBot="1">
      <c r="B235" s="238" t="s">
        <v>456</v>
      </c>
      <c r="C235" s="41" t="s">
        <v>235</v>
      </c>
      <c r="D235" s="41" t="s">
        <v>109</v>
      </c>
      <c r="E235" s="235" t="s">
        <v>454</v>
      </c>
      <c r="F235" s="235"/>
      <c r="G235" s="3">
        <v>4000</v>
      </c>
    </row>
    <row r="236" spans="2:7" ht="16.5" thickBot="1">
      <c r="B236" s="238" t="s">
        <v>455</v>
      </c>
      <c r="C236" s="41" t="s">
        <v>235</v>
      </c>
      <c r="D236" s="41" t="s">
        <v>109</v>
      </c>
      <c r="E236" s="235" t="s">
        <v>454</v>
      </c>
      <c r="F236" s="235">
        <v>321</v>
      </c>
      <c r="G236" s="3">
        <v>4000</v>
      </c>
    </row>
    <row r="237" spans="2:7" ht="14.25" customHeight="1" thickBot="1">
      <c r="B237" s="93" t="s">
        <v>33</v>
      </c>
      <c r="C237" s="136">
        <v>10</v>
      </c>
      <c r="D237" s="136" t="s">
        <v>71</v>
      </c>
      <c r="E237" s="138"/>
      <c r="F237" s="138"/>
      <c r="G237" s="92">
        <f>SUM(G238+G240+G242+G245)</f>
        <v>10103.016</v>
      </c>
    </row>
    <row r="238" spans="2:7" ht="63.75" hidden="1" thickBot="1">
      <c r="B238" s="155" t="s">
        <v>238</v>
      </c>
      <c r="C238" s="141">
        <v>10</v>
      </c>
      <c r="D238" s="141" t="s">
        <v>71</v>
      </c>
      <c r="E238" s="95" t="s">
        <v>397</v>
      </c>
      <c r="F238" s="138"/>
      <c r="G238" s="95"/>
    </row>
    <row r="239" spans="2:7" ht="32.25" hidden="1" thickBot="1">
      <c r="B239" s="84" t="s">
        <v>32</v>
      </c>
      <c r="C239" s="41">
        <v>10</v>
      </c>
      <c r="D239" s="41" t="s">
        <v>71</v>
      </c>
      <c r="E239" s="3" t="s">
        <v>396</v>
      </c>
      <c r="F239" s="80">
        <v>313</v>
      </c>
      <c r="G239" s="3"/>
    </row>
    <row r="240" spans="2:7" ht="79.5" hidden="1" thickBot="1">
      <c r="B240" s="155" t="s">
        <v>346</v>
      </c>
      <c r="C240" s="147">
        <v>10</v>
      </c>
      <c r="D240" s="147" t="s">
        <v>71</v>
      </c>
      <c r="E240" s="103" t="s">
        <v>398</v>
      </c>
      <c r="F240" s="113"/>
      <c r="G240" s="103"/>
    </row>
    <row r="241" spans="2:7" ht="32.25" hidden="1" thickBot="1">
      <c r="B241" s="193" t="s">
        <v>32</v>
      </c>
      <c r="C241" s="151">
        <v>10</v>
      </c>
      <c r="D241" s="151" t="s">
        <v>71</v>
      </c>
      <c r="E241" s="19" t="s">
        <v>398</v>
      </c>
      <c r="F241" s="191">
        <v>313</v>
      </c>
      <c r="G241" s="3"/>
    </row>
    <row r="242" spans="2:7" ht="119.25" customHeight="1" thickBot="1">
      <c r="B242" s="226" t="s">
        <v>401</v>
      </c>
      <c r="C242" s="141">
        <v>10</v>
      </c>
      <c r="D242" s="141" t="s">
        <v>71</v>
      </c>
      <c r="E242" s="145" t="s">
        <v>399</v>
      </c>
      <c r="F242" s="138"/>
      <c r="G242" s="92">
        <v>7074</v>
      </c>
    </row>
    <row r="243" spans="2:7" ht="111" thickBot="1">
      <c r="B243" s="222" t="s">
        <v>402</v>
      </c>
      <c r="C243" s="40">
        <v>10</v>
      </c>
      <c r="D243" s="40" t="s">
        <v>71</v>
      </c>
      <c r="E243" s="38" t="s">
        <v>400</v>
      </c>
      <c r="F243" s="38"/>
      <c r="G243" s="242">
        <v>7074</v>
      </c>
    </row>
    <row r="244" spans="2:7" ht="32.25" thickBot="1">
      <c r="B244" s="222" t="s">
        <v>32</v>
      </c>
      <c r="C244" s="40">
        <v>10</v>
      </c>
      <c r="D244" s="40" t="s">
        <v>71</v>
      </c>
      <c r="E244" s="38" t="s">
        <v>400</v>
      </c>
      <c r="F244" s="221">
        <v>412</v>
      </c>
      <c r="G244" s="242">
        <v>7074</v>
      </c>
    </row>
    <row r="245" spans="2:7" ht="142.5" thickBot="1">
      <c r="B245" s="93" t="s">
        <v>232</v>
      </c>
      <c r="C245" s="141">
        <v>10</v>
      </c>
      <c r="D245" s="141" t="s">
        <v>71</v>
      </c>
      <c r="E245" s="145" t="s">
        <v>405</v>
      </c>
      <c r="F245" s="138"/>
      <c r="G245" s="95">
        <v>3029.0160000000001</v>
      </c>
    </row>
    <row r="246" spans="2:7" ht="32.25" thickBot="1">
      <c r="B246" s="37" t="s">
        <v>32</v>
      </c>
      <c r="C246" s="41">
        <v>10</v>
      </c>
      <c r="D246" s="41" t="s">
        <v>71</v>
      </c>
      <c r="E246" s="80" t="s">
        <v>405</v>
      </c>
      <c r="F246" s="80">
        <v>313</v>
      </c>
      <c r="G246" s="3">
        <v>3029.0160000000001</v>
      </c>
    </row>
    <row r="247" spans="2:7" ht="32.25" thickBot="1">
      <c r="B247" s="223" t="s">
        <v>389</v>
      </c>
      <c r="C247" s="147" t="s">
        <v>235</v>
      </c>
      <c r="D247" s="147" t="s">
        <v>112</v>
      </c>
      <c r="E247" s="113"/>
      <c r="F247" s="113"/>
      <c r="G247" s="103">
        <f>SUM(G250:G251)</f>
        <v>226</v>
      </c>
    </row>
    <row r="248" spans="2:7" ht="48" thickBot="1">
      <c r="B248" s="44" t="s">
        <v>392</v>
      </c>
      <c r="C248" s="41" t="s">
        <v>235</v>
      </c>
      <c r="D248" s="41" t="s">
        <v>112</v>
      </c>
      <c r="E248" s="219" t="s">
        <v>390</v>
      </c>
      <c r="F248" s="219"/>
      <c r="G248" s="3">
        <f>SUM(G250:G251)</f>
        <v>226</v>
      </c>
    </row>
    <row r="249" spans="2:7" ht="79.5" thickBot="1">
      <c r="B249" s="44" t="s">
        <v>393</v>
      </c>
      <c r="C249" s="41" t="s">
        <v>235</v>
      </c>
      <c r="D249" s="41" t="s">
        <v>112</v>
      </c>
      <c r="E249" s="219" t="s">
        <v>391</v>
      </c>
      <c r="F249" s="219"/>
      <c r="G249" s="3">
        <f>SUM(G250:G251)</f>
        <v>226</v>
      </c>
    </row>
    <row r="250" spans="2:7" ht="63.75" thickBot="1">
      <c r="B250" s="222" t="s">
        <v>191</v>
      </c>
      <c r="C250" s="41" t="s">
        <v>235</v>
      </c>
      <c r="D250" s="41" t="s">
        <v>112</v>
      </c>
      <c r="E250" s="219" t="s">
        <v>391</v>
      </c>
      <c r="F250" s="219">
        <v>121</v>
      </c>
      <c r="G250" s="3">
        <v>174</v>
      </c>
    </row>
    <row r="251" spans="2:7" ht="79.5" thickBot="1">
      <c r="B251" s="37" t="s">
        <v>10</v>
      </c>
      <c r="C251" s="41" t="s">
        <v>235</v>
      </c>
      <c r="D251" s="41" t="s">
        <v>112</v>
      </c>
      <c r="E251" s="219" t="s">
        <v>391</v>
      </c>
      <c r="F251" s="219">
        <v>129</v>
      </c>
      <c r="G251" s="3">
        <v>52</v>
      </c>
    </row>
    <row r="252" spans="2:7" ht="32.25" thickBot="1">
      <c r="B252" s="93" t="s">
        <v>36</v>
      </c>
      <c r="C252" s="136">
        <v>11</v>
      </c>
      <c r="D252" s="104"/>
      <c r="E252" s="103"/>
      <c r="F252" s="103"/>
      <c r="G252" s="105">
        <f>SUM(G253+G260)</f>
        <v>24559</v>
      </c>
    </row>
    <row r="253" spans="2:7" ht="16.5" thickBot="1">
      <c r="B253" s="93" t="s">
        <v>354</v>
      </c>
      <c r="C253" s="136" t="s">
        <v>294</v>
      </c>
      <c r="D253" s="90" t="s">
        <v>109</v>
      </c>
      <c r="E253" s="103"/>
      <c r="F253" s="103"/>
      <c r="G253" s="105">
        <f>SUM(G255:G259)</f>
        <v>24460</v>
      </c>
    </row>
    <row r="254" spans="2:7" ht="32.25" thickBot="1">
      <c r="B254" s="198" t="s">
        <v>218</v>
      </c>
      <c r="C254" s="172" t="s">
        <v>294</v>
      </c>
      <c r="D254" s="18" t="s">
        <v>109</v>
      </c>
      <c r="E254" s="196" t="s">
        <v>406</v>
      </c>
      <c r="F254" s="19"/>
      <c r="G254" s="31">
        <f>SUM(G255:G259)</f>
        <v>24460</v>
      </c>
    </row>
    <row r="255" spans="2:7" ht="48" thickBot="1">
      <c r="B255" s="37" t="s">
        <v>219</v>
      </c>
      <c r="C255" s="172" t="s">
        <v>294</v>
      </c>
      <c r="D255" s="18" t="s">
        <v>109</v>
      </c>
      <c r="E255" s="221" t="s">
        <v>406</v>
      </c>
      <c r="F255" s="19">
        <v>111</v>
      </c>
      <c r="G255" s="31">
        <v>18046</v>
      </c>
    </row>
    <row r="256" spans="2:7" ht="79.5" thickBot="1">
      <c r="B256" s="37" t="s">
        <v>10</v>
      </c>
      <c r="C256" s="172" t="s">
        <v>294</v>
      </c>
      <c r="D256" s="18" t="s">
        <v>109</v>
      </c>
      <c r="E256" s="221" t="s">
        <v>406</v>
      </c>
      <c r="F256" s="19">
        <v>119</v>
      </c>
      <c r="G256" s="31">
        <v>5450</v>
      </c>
    </row>
    <row r="257" spans="2:7" ht="32.25" thickBot="1">
      <c r="B257" s="37" t="s">
        <v>13</v>
      </c>
      <c r="C257" s="172" t="s">
        <v>294</v>
      </c>
      <c r="D257" s="18" t="s">
        <v>109</v>
      </c>
      <c r="E257" s="221" t="s">
        <v>406</v>
      </c>
      <c r="F257" s="19">
        <v>244</v>
      </c>
      <c r="G257" s="31">
        <v>201</v>
      </c>
    </row>
    <row r="258" spans="2:7" ht="21.75" customHeight="1" thickBot="1">
      <c r="B258" s="37" t="s">
        <v>338</v>
      </c>
      <c r="C258" s="172" t="s">
        <v>294</v>
      </c>
      <c r="D258" s="18" t="s">
        <v>109</v>
      </c>
      <c r="E258" s="221" t="s">
        <v>406</v>
      </c>
      <c r="F258" s="19">
        <v>247</v>
      </c>
      <c r="G258" s="31">
        <v>763</v>
      </c>
    </row>
    <row r="259" spans="2:7" ht="31.5" hidden="1" customHeight="1" thickBot="1">
      <c r="B259" s="39" t="s">
        <v>46</v>
      </c>
      <c r="C259" s="172" t="s">
        <v>294</v>
      </c>
      <c r="D259" s="18" t="s">
        <v>109</v>
      </c>
      <c r="E259" s="221" t="s">
        <v>406</v>
      </c>
      <c r="F259" s="19">
        <v>850</v>
      </c>
      <c r="G259" s="31"/>
    </row>
    <row r="260" spans="2:7" ht="23.25" customHeight="1" thickBot="1">
      <c r="B260" s="93" t="s">
        <v>37</v>
      </c>
      <c r="C260" s="147">
        <v>11</v>
      </c>
      <c r="D260" s="147" t="s">
        <v>72</v>
      </c>
      <c r="E260" s="138"/>
      <c r="F260" s="138"/>
      <c r="G260" s="181">
        <v>99</v>
      </c>
    </row>
    <row r="261" spans="2:7" ht="36.75" customHeight="1" thickBot="1">
      <c r="B261" s="87" t="s">
        <v>38</v>
      </c>
      <c r="C261" s="41">
        <v>11</v>
      </c>
      <c r="D261" s="41" t="s">
        <v>72</v>
      </c>
      <c r="E261" s="80" t="s">
        <v>407</v>
      </c>
      <c r="F261" s="42"/>
      <c r="G261" s="35">
        <v>99</v>
      </c>
    </row>
    <row r="262" spans="2:7" ht="33" customHeight="1" thickBot="1">
      <c r="B262" s="37" t="s">
        <v>13</v>
      </c>
      <c r="C262" s="41">
        <v>11</v>
      </c>
      <c r="D262" s="41" t="s">
        <v>72</v>
      </c>
      <c r="E262" s="80" t="s">
        <v>407</v>
      </c>
      <c r="F262" s="80">
        <v>244</v>
      </c>
      <c r="G262" s="35">
        <v>99</v>
      </c>
    </row>
    <row r="263" spans="2:7" ht="32.25" thickBot="1">
      <c r="B263" s="93" t="s">
        <v>39</v>
      </c>
      <c r="C263" s="136">
        <v>12</v>
      </c>
      <c r="D263" s="137"/>
      <c r="E263" s="138"/>
      <c r="F263" s="138"/>
      <c r="G263" s="105">
        <v>4245</v>
      </c>
    </row>
    <row r="264" spans="2:7" ht="32.25" thickBot="1">
      <c r="B264" s="88" t="s">
        <v>40</v>
      </c>
      <c r="C264" s="41">
        <v>12</v>
      </c>
      <c r="D264" s="41" t="s">
        <v>115</v>
      </c>
      <c r="E264" s="80" t="s">
        <v>408</v>
      </c>
      <c r="F264" s="42"/>
      <c r="G264" s="3">
        <v>4245</v>
      </c>
    </row>
    <row r="265" spans="2:7">
      <c r="B265" s="282" t="s">
        <v>233</v>
      </c>
      <c r="C265" s="284">
        <v>12</v>
      </c>
      <c r="D265" s="284" t="s">
        <v>115</v>
      </c>
      <c r="E265" s="282" t="s">
        <v>408</v>
      </c>
      <c r="F265" s="282">
        <v>611</v>
      </c>
      <c r="G265" s="280">
        <v>4245</v>
      </c>
    </row>
    <row r="266" spans="2:7" ht="22.5" customHeight="1" thickBot="1">
      <c r="B266" s="283"/>
      <c r="C266" s="285"/>
      <c r="D266" s="285"/>
      <c r="E266" s="283"/>
      <c r="F266" s="283"/>
      <c r="G266" s="281"/>
    </row>
    <row r="267" spans="2:7" ht="48" thickBot="1">
      <c r="B267" s="93" t="s">
        <v>42</v>
      </c>
      <c r="C267" s="136">
        <v>13</v>
      </c>
      <c r="D267" s="106" t="s">
        <v>74</v>
      </c>
      <c r="E267" s="138"/>
      <c r="F267" s="138"/>
      <c r="G267" s="105">
        <v>45</v>
      </c>
    </row>
    <row r="268" spans="2:7" ht="48" thickBot="1">
      <c r="B268" s="37" t="s">
        <v>234</v>
      </c>
      <c r="C268" s="41">
        <v>13</v>
      </c>
      <c r="D268" s="41" t="s">
        <v>74</v>
      </c>
      <c r="E268" s="42"/>
      <c r="F268" s="42"/>
      <c r="G268" s="35">
        <v>45</v>
      </c>
    </row>
    <row r="269" spans="2:7" ht="48" thickBot="1">
      <c r="B269" s="44" t="s">
        <v>411</v>
      </c>
      <c r="C269" s="41">
        <v>13</v>
      </c>
      <c r="D269" s="41" t="s">
        <v>74</v>
      </c>
      <c r="E269" s="80" t="s">
        <v>409</v>
      </c>
      <c r="F269" s="42"/>
      <c r="G269" s="35">
        <v>45</v>
      </c>
    </row>
    <row r="270" spans="2:7" ht="48" thickBot="1">
      <c r="B270" s="44" t="s">
        <v>412</v>
      </c>
      <c r="C270" s="41">
        <v>13</v>
      </c>
      <c r="D270" s="41" t="s">
        <v>74</v>
      </c>
      <c r="E270" s="80" t="s">
        <v>410</v>
      </c>
      <c r="F270" s="42"/>
      <c r="G270" s="35">
        <v>45</v>
      </c>
    </row>
    <row r="271" spans="2:7" ht="32.25" thickBot="1">
      <c r="B271" s="222" t="s">
        <v>43</v>
      </c>
      <c r="C271" s="41">
        <v>13</v>
      </c>
      <c r="D271" s="41" t="s">
        <v>74</v>
      </c>
      <c r="E271" s="80" t="s">
        <v>410</v>
      </c>
      <c r="F271" s="80">
        <v>730</v>
      </c>
      <c r="G271" s="35">
        <v>45</v>
      </c>
    </row>
    <row r="272" spans="2:7" ht="16.5" thickBot="1">
      <c r="B272" s="156" t="s">
        <v>65</v>
      </c>
      <c r="C272" s="157"/>
      <c r="D272" s="157"/>
      <c r="E272" s="158"/>
      <c r="F272" s="158"/>
      <c r="G272" s="159">
        <f>SUM(G15+G73+G77+G84+G100+G106+G202+G230+G252+G263+G267)</f>
        <v>969285.38648999995</v>
      </c>
    </row>
    <row r="273" spans="2:9" ht="16.5" thickBot="1">
      <c r="B273" s="93" t="s">
        <v>66</v>
      </c>
      <c r="C273" s="141">
        <v>14</v>
      </c>
      <c r="D273" s="141" t="s">
        <v>74</v>
      </c>
      <c r="E273" s="145" t="s">
        <v>413</v>
      </c>
      <c r="F273" s="95">
        <v>511</v>
      </c>
      <c r="G273" s="95">
        <v>57058</v>
      </c>
    </row>
    <row r="274" spans="2:9" ht="16.5" thickBot="1">
      <c r="B274" s="156" t="s">
        <v>68</v>
      </c>
      <c r="C274" s="157"/>
      <c r="D274" s="157"/>
      <c r="E274" s="158"/>
      <c r="F274" s="158"/>
      <c r="G274" s="159">
        <f>SUM(G272:G273)</f>
        <v>1026343.3864899999</v>
      </c>
      <c r="I274" s="163"/>
    </row>
  </sheetData>
  <mergeCells count="25">
    <mergeCell ref="B196:B197"/>
    <mergeCell ref="C196:C197"/>
    <mergeCell ref="G265:G266"/>
    <mergeCell ref="B265:B266"/>
    <mergeCell ref="C265:C266"/>
    <mergeCell ref="D265:D266"/>
    <mergeCell ref="E265:E266"/>
    <mergeCell ref="F265:F266"/>
    <mergeCell ref="D196:D197"/>
    <mergeCell ref="E196:E197"/>
    <mergeCell ref="F196:F197"/>
    <mergeCell ref="G196:G197"/>
    <mergeCell ref="B2:G2"/>
    <mergeCell ref="B7:G7"/>
    <mergeCell ref="B8:G8"/>
    <mergeCell ref="B9:G9"/>
    <mergeCell ref="B3:G3"/>
    <mergeCell ref="B4:G4"/>
    <mergeCell ref="B5:G5"/>
    <mergeCell ref="B11:G11"/>
    <mergeCell ref="C12:C13"/>
    <mergeCell ref="D12:D13"/>
    <mergeCell ref="E12:E13"/>
    <mergeCell ref="F12:F13"/>
    <mergeCell ref="G12:G13"/>
  </mergeCells>
  <pageMargins left="0.7" right="0.7" top="0.75" bottom="0.75" header="0.3" footer="0.3"/>
  <pageSetup paperSize="9" scale="9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24511-CD47-46A5-8D18-F3FE0AF18176}">
  <sheetPr>
    <pageSetUpPr fitToPage="1"/>
  </sheetPr>
  <dimension ref="B2:H27"/>
  <sheetViews>
    <sheetView topLeftCell="A7" workbookViewId="0">
      <selection activeCell="D17" sqref="D17"/>
    </sheetView>
  </sheetViews>
  <sheetFormatPr defaultRowHeight="12.75"/>
  <cols>
    <col min="2" max="2" width="6.7109375" customWidth="1"/>
    <col min="3" max="3" width="25.85546875" customWidth="1"/>
    <col min="4" max="4" width="12.85546875" customWidth="1"/>
    <col min="5" max="5" width="14.85546875" customWidth="1"/>
    <col min="6" max="6" width="12.5703125" customWidth="1"/>
    <col min="7" max="7" width="11.140625" customWidth="1"/>
    <col min="8" max="8" width="13" customWidth="1"/>
  </cols>
  <sheetData>
    <row r="2" spans="2:8" ht="15.75">
      <c r="B2" s="269" t="s">
        <v>477</v>
      </c>
      <c r="C2" s="269"/>
      <c r="D2" s="269"/>
      <c r="E2" s="269"/>
      <c r="F2" s="269"/>
      <c r="G2" s="269"/>
      <c r="H2" s="269"/>
    </row>
    <row r="3" spans="2:8" ht="15.75">
      <c r="B3" s="269" t="s">
        <v>239</v>
      </c>
      <c r="C3" s="269"/>
      <c r="D3" s="269"/>
      <c r="E3" s="269"/>
      <c r="F3" s="269"/>
      <c r="G3" s="269"/>
      <c r="H3" s="269"/>
    </row>
    <row r="4" spans="2:8" ht="15.75">
      <c r="B4" s="269" t="s">
        <v>178</v>
      </c>
      <c r="C4" s="269"/>
      <c r="D4" s="269"/>
      <c r="E4" s="269"/>
      <c r="F4" s="269"/>
      <c r="G4" s="269"/>
      <c r="H4" s="269"/>
    </row>
    <row r="5" spans="2:8" ht="15.75">
      <c r="B5" s="269" t="s">
        <v>499</v>
      </c>
      <c r="C5" s="269"/>
      <c r="D5" s="269"/>
      <c r="E5" s="269"/>
      <c r="F5" s="269"/>
      <c r="G5" s="269"/>
      <c r="H5" s="269"/>
    </row>
    <row r="6" spans="2:8" ht="15.75">
      <c r="B6" s="296"/>
      <c r="C6" s="296"/>
      <c r="D6" s="256"/>
      <c r="E6" s="257"/>
      <c r="F6" s="257"/>
      <c r="G6" s="257"/>
    </row>
    <row r="7" spans="2:8" ht="98.25" customHeight="1">
      <c r="B7" s="294" t="s">
        <v>485</v>
      </c>
      <c r="C7" s="294"/>
      <c r="D7" s="294"/>
      <c r="E7" s="294"/>
      <c r="F7" s="294"/>
      <c r="G7" s="294"/>
      <c r="H7" s="294"/>
    </row>
    <row r="8" spans="2:8" ht="16.5" thickBot="1">
      <c r="B8" s="258"/>
      <c r="C8" s="258"/>
      <c r="D8" s="257"/>
      <c r="E8" s="257"/>
      <c r="F8" s="257"/>
      <c r="G8" s="257"/>
    </row>
    <row r="9" spans="2:8" ht="30.75" customHeight="1" thickBot="1">
      <c r="B9" s="272" t="s">
        <v>263</v>
      </c>
      <c r="C9" s="293" t="s">
        <v>264</v>
      </c>
      <c r="D9" s="292" t="s">
        <v>484</v>
      </c>
      <c r="E9" s="293" t="s">
        <v>487</v>
      </c>
      <c r="F9" s="293"/>
      <c r="G9" s="293" t="s">
        <v>491</v>
      </c>
      <c r="H9" s="293"/>
    </row>
    <row r="10" spans="2:8" ht="30.75" customHeight="1" thickBot="1">
      <c r="B10" s="295"/>
      <c r="C10" s="293"/>
      <c r="D10" s="292"/>
      <c r="E10" s="293" t="s">
        <v>489</v>
      </c>
      <c r="F10" s="293"/>
      <c r="G10" s="293" t="s">
        <v>489</v>
      </c>
      <c r="H10" s="293"/>
    </row>
    <row r="11" spans="2:8" ht="75.75" thickBot="1">
      <c r="B11" s="274"/>
      <c r="C11" s="293"/>
      <c r="D11" s="292"/>
      <c r="E11" s="259" t="s">
        <v>490</v>
      </c>
      <c r="F11" s="259" t="s">
        <v>488</v>
      </c>
      <c r="G11" s="261" t="s">
        <v>492</v>
      </c>
      <c r="H11" s="262" t="s">
        <v>486</v>
      </c>
    </row>
    <row r="12" spans="2:8" ht="18.95" customHeight="1" thickBot="1">
      <c r="B12" s="297">
        <v>1</v>
      </c>
      <c r="C12" s="298" t="s">
        <v>265</v>
      </c>
      <c r="D12" s="299">
        <f>SUM(E12+F12+G12+H12)</f>
        <v>3787.0069999999996</v>
      </c>
      <c r="E12" s="300">
        <v>85</v>
      </c>
      <c r="F12" s="301">
        <v>360</v>
      </c>
      <c r="G12" s="301">
        <v>2650.39</v>
      </c>
      <c r="H12" s="260">
        <v>691.61699999999996</v>
      </c>
    </row>
    <row r="13" spans="2:8" ht="18.95" customHeight="1">
      <c r="B13" s="297">
        <v>2</v>
      </c>
      <c r="C13" s="297" t="s">
        <v>266</v>
      </c>
      <c r="D13" s="302">
        <f t="shared" ref="D13:D26" si="0">SUM(E13+F13+G13+H13)</f>
        <v>644</v>
      </c>
      <c r="E13" s="303">
        <v>105</v>
      </c>
      <c r="F13" s="304">
        <v>104</v>
      </c>
      <c r="G13" s="304"/>
      <c r="H13" s="305">
        <v>435</v>
      </c>
    </row>
    <row r="14" spans="2:8" ht="18.95" customHeight="1">
      <c r="B14" s="297">
        <v>3</v>
      </c>
      <c r="C14" s="297" t="s">
        <v>267</v>
      </c>
      <c r="D14" s="302">
        <f t="shared" si="0"/>
        <v>110</v>
      </c>
      <c r="E14" s="303">
        <v>55</v>
      </c>
      <c r="F14" s="304">
        <v>55</v>
      </c>
      <c r="G14" s="304"/>
      <c r="H14" s="306">
        <v>0</v>
      </c>
    </row>
    <row r="15" spans="2:8" ht="18.95" customHeight="1">
      <c r="B15" s="297">
        <v>4</v>
      </c>
      <c r="C15" s="297" t="s">
        <v>268</v>
      </c>
      <c r="D15" s="302">
        <f t="shared" si="0"/>
        <v>261.45299999999997</v>
      </c>
      <c r="E15" s="303">
        <v>35</v>
      </c>
      <c r="F15" s="304">
        <v>45</v>
      </c>
      <c r="G15" s="304"/>
      <c r="H15" s="307">
        <v>181.453</v>
      </c>
    </row>
    <row r="16" spans="2:8" ht="18.95" customHeight="1">
      <c r="B16" s="297">
        <v>5</v>
      </c>
      <c r="C16" s="297" t="s">
        <v>269</v>
      </c>
      <c r="D16" s="302">
        <f t="shared" si="0"/>
        <v>150</v>
      </c>
      <c r="E16" s="303">
        <v>105</v>
      </c>
      <c r="F16" s="304">
        <v>45</v>
      </c>
      <c r="G16" s="304"/>
      <c r="H16" s="307">
        <v>0</v>
      </c>
    </row>
    <row r="17" spans="2:8" ht="18.95" customHeight="1">
      <c r="B17" s="297">
        <v>6</v>
      </c>
      <c r="C17" s="297" t="s">
        <v>270</v>
      </c>
      <c r="D17" s="302">
        <f t="shared" si="0"/>
        <v>246.74</v>
      </c>
      <c r="E17" s="303">
        <v>55</v>
      </c>
      <c r="F17" s="304">
        <v>45</v>
      </c>
      <c r="G17" s="304"/>
      <c r="H17" s="307">
        <v>146.74</v>
      </c>
    </row>
    <row r="18" spans="2:8" ht="18.95" customHeight="1">
      <c r="B18" s="297">
        <v>7</v>
      </c>
      <c r="C18" s="297" t="s">
        <v>271</v>
      </c>
      <c r="D18" s="302">
        <f t="shared" si="0"/>
        <v>397.113</v>
      </c>
      <c r="E18" s="303">
        <v>55</v>
      </c>
      <c r="F18" s="304">
        <v>65</v>
      </c>
      <c r="G18" s="304"/>
      <c r="H18" s="307">
        <v>277.113</v>
      </c>
    </row>
    <row r="19" spans="2:8" ht="18.95" customHeight="1">
      <c r="B19" s="297">
        <v>8</v>
      </c>
      <c r="C19" s="297" t="s">
        <v>272</v>
      </c>
      <c r="D19" s="302">
        <f t="shared" si="0"/>
        <v>500.23500000000001</v>
      </c>
      <c r="E19" s="303">
        <v>160</v>
      </c>
      <c r="F19" s="304">
        <v>55</v>
      </c>
      <c r="G19" s="304"/>
      <c r="H19" s="307">
        <v>285.23500000000001</v>
      </c>
    </row>
    <row r="20" spans="2:8" ht="18.95" customHeight="1">
      <c r="B20" s="297">
        <v>9</v>
      </c>
      <c r="C20" s="297" t="s">
        <v>273</v>
      </c>
      <c r="D20" s="302">
        <f t="shared" si="0"/>
        <v>262.86</v>
      </c>
      <c r="E20" s="303">
        <v>55</v>
      </c>
      <c r="F20" s="304">
        <v>55</v>
      </c>
      <c r="G20" s="304"/>
      <c r="H20" s="307">
        <v>152.86000000000001</v>
      </c>
    </row>
    <row r="21" spans="2:8" ht="18.95" customHeight="1">
      <c r="B21" s="297">
        <v>10</v>
      </c>
      <c r="C21" s="297" t="s">
        <v>274</v>
      </c>
      <c r="D21" s="302">
        <f t="shared" si="0"/>
        <v>337.03</v>
      </c>
      <c r="E21" s="303">
        <v>55</v>
      </c>
      <c r="F21" s="304">
        <v>55</v>
      </c>
      <c r="G21" s="304"/>
      <c r="H21" s="307">
        <v>227.03</v>
      </c>
    </row>
    <row r="22" spans="2:8" ht="18.95" customHeight="1">
      <c r="B22" s="297">
        <v>11</v>
      </c>
      <c r="C22" s="297" t="s">
        <v>275</v>
      </c>
      <c r="D22" s="302">
        <f t="shared" si="0"/>
        <v>453.25700000000001</v>
      </c>
      <c r="E22" s="303">
        <v>160</v>
      </c>
      <c r="F22" s="304">
        <v>55</v>
      </c>
      <c r="G22" s="304"/>
      <c r="H22" s="307">
        <v>238.25700000000001</v>
      </c>
    </row>
    <row r="23" spans="2:8" ht="18.95" customHeight="1">
      <c r="B23" s="297">
        <v>12</v>
      </c>
      <c r="C23" s="297" t="s">
        <v>276</v>
      </c>
      <c r="D23" s="302">
        <f t="shared" si="0"/>
        <v>588.73199999999997</v>
      </c>
      <c r="E23" s="303">
        <v>105</v>
      </c>
      <c r="F23" s="304">
        <v>55</v>
      </c>
      <c r="G23" s="304">
        <v>120</v>
      </c>
      <c r="H23" s="307">
        <v>308.73200000000003</v>
      </c>
    </row>
    <row r="24" spans="2:8" ht="18.95" customHeight="1">
      <c r="B24" s="297">
        <v>13</v>
      </c>
      <c r="C24" s="297" t="s">
        <v>277</v>
      </c>
      <c r="D24" s="302">
        <f t="shared" si="0"/>
        <v>400.815</v>
      </c>
      <c r="E24" s="303">
        <v>160</v>
      </c>
      <c r="F24" s="304">
        <v>60</v>
      </c>
      <c r="G24" s="304"/>
      <c r="H24" s="307">
        <v>180.815</v>
      </c>
    </row>
    <row r="25" spans="2:8" ht="18.95" customHeight="1">
      <c r="B25" s="297">
        <v>14</v>
      </c>
      <c r="C25" s="297" t="s">
        <v>278</v>
      </c>
      <c r="D25" s="302">
        <f t="shared" si="0"/>
        <v>248.72</v>
      </c>
      <c r="E25" s="303">
        <v>55</v>
      </c>
      <c r="F25" s="304">
        <v>45</v>
      </c>
      <c r="G25" s="304"/>
      <c r="H25" s="307">
        <v>148.72</v>
      </c>
    </row>
    <row r="26" spans="2:8" ht="18.95" customHeight="1" thickBot="1">
      <c r="B26" s="308">
        <v>15</v>
      </c>
      <c r="C26" s="308" t="s">
        <v>279</v>
      </c>
      <c r="D26" s="309">
        <f t="shared" si="0"/>
        <v>100</v>
      </c>
      <c r="E26" s="310">
        <v>55</v>
      </c>
      <c r="F26" s="311">
        <v>45</v>
      </c>
      <c r="G26" s="312"/>
      <c r="H26" s="313"/>
    </row>
    <row r="27" spans="2:8" ht="18.95" customHeight="1" thickBot="1">
      <c r="B27" s="314"/>
      <c r="C27" s="315" t="s">
        <v>280</v>
      </c>
      <c r="D27" s="315">
        <f>SUM(D12:D26)</f>
        <v>8487.9619999999977</v>
      </c>
      <c r="E27" s="315">
        <f>SUM(E12:E26)</f>
        <v>1300</v>
      </c>
      <c r="F27" s="315">
        <f>SUM(F12:F26)</f>
        <v>1144</v>
      </c>
      <c r="G27" s="316">
        <f>SUM(G12:G26)</f>
        <v>2770.39</v>
      </c>
      <c r="H27" s="315">
        <f>SUM(H12:H26)</f>
        <v>3273.5720000000001</v>
      </c>
    </row>
  </sheetData>
  <mergeCells count="13">
    <mergeCell ref="D9:D11"/>
    <mergeCell ref="G10:H10"/>
    <mergeCell ref="B7:H7"/>
    <mergeCell ref="B2:H2"/>
    <mergeCell ref="B3:H3"/>
    <mergeCell ref="B4:H4"/>
    <mergeCell ref="B5:H5"/>
    <mergeCell ref="B9:B11"/>
    <mergeCell ref="C9:C11"/>
    <mergeCell ref="G9:H9"/>
    <mergeCell ref="E10:F10"/>
    <mergeCell ref="E9:F9"/>
    <mergeCell ref="B6:C6"/>
  </mergeCells>
  <pageMargins left="0.7" right="0.7" top="0.75" bottom="0.75" header="0.3" footer="0.3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пр№2</vt:lpstr>
      <vt:lpstr>пр№3</vt:lpstr>
      <vt:lpstr>ПР№4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raisat</cp:lastModifiedBy>
  <cp:lastPrinted>2025-05-28T07:28:37Z</cp:lastPrinted>
  <dcterms:created xsi:type="dcterms:W3CDTF">2016-12-16T07:53:17Z</dcterms:created>
  <dcterms:modified xsi:type="dcterms:W3CDTF">2025-05-28T07:30:19Z</dcterms:modified>
</cp:coreProperties>
</file>