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activeTab="6"/>
  </bookViews>
  <sheets>
    <sheet name="пр№1" sheetId="5" r:id="rId1"/>
    <sheet name="Пр№2" sheetId="9" r:id="rId2"/>
    <sheet name="пр№7" sheetId="1" r:id="rId3"/>
    <sheet name="пр№9" sheetId="4" r:id="rId4"/>
    <sheet name="пр16" sheetId="6" r:id="rId5"/>
    <sheet name="ПР18" sheetId="8" r:id="rId6"/>
    <sheet name="Пр24" sheetId="7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9" l="1"/>
  <c r="D14" i="9" s="1"/>
  <c r="F24" i="8" l="1"/>
  <c r="D24" i="8"/>
  <c r="D18" i="8"/>
  <c r="F18" i="8"/>
  <c r="E18" i="8"/>
  <c r="F34" i="8"/>
  <c r="D34" i="8"/>
  <c r="D23" i="8"/>
  <c r="D22" i="8"/>
  <c r="D17" i="8"/>
  <c r="D12" i="8" s="1"/>
  <c r="F12" i="8"/>
  <c r="E12" i="8"/>
  <c r="D25" i="7"/>
  <c r="D25" i="6" l="1"/>
  <c r="I247" i="1" l="1"/>
  <c r="G129" i="4"/>
  <c r="G14" i="4"/>
  <c r="G15" i="4"/>
  <c r="G16" i="4"/>
  <c r="G17" i="4"/>
  <c r="I75" i="1" l="1"/>
  <c r="I55" i="1"/>
  <c r="G106" i="4" l="1"/>
  <c r="I942" i="1" l="1"/>
  <c r="I923" i="1"/>
  <c r="I899" i="1"/>
  <c r="I878" i="1"/>
  <c r="I858" i="1"/>
  <c r="I838" i="1"/>
  <c r="I818" i="1"/>
  <c r="I793" i="1"/>
  <c r="I773" i="1"/>
  <c r="I753" i="1"/>
  <c r="I723" i="1"/>
  <c r="I703" i="1"/>
  <c r="I680" i="1"/>
  <c r="I658" i="1"/>
  <c r="I635" i="1"/>
  <c r="I615" i="1"/>
  <c r="I594" i="1"/>
  <c r="I575" i="1"/>
  <c r="I556" i="1"/>
  <c r="I535" i="1"/>
  <c r="I512" i="1"/>
  <c r="I488" i="1"/>
  <c r="I69" i="1"/>
  <c r="G99" i="4" l="1"/>
  <c r="I961" i="1" l="1"/>
  <c r="I971" i="1"/>
  <c r="G159" i="4"/>
  <c r="I46" i="1" l="1"/>
  <c r="G64" i="4"/>
  <c r="I945" i="1" l="1"/>
  <c r="I981" i="1"/>
  <c r="G243" i="4" l="1"/>
  <c r="G242" i="4" s="1"/>
  <c r="G244" i="4"/>
  <c r="I746" i="1"/>
  <c r="I747" i="1"/>
  <c r="I748" i="1"/>
  <c r="I749" i="1"/>
  <c r="I918" i="1" l="1"/>
  <c r="I811" i="1"/>
  <c r="I741" i="1"/>
  <c r="I698" i="1"/>
  <c r="I653" i="1"/>
  <c r="I530" i="1"/>
  <c r="I507" i="1"/>
  <c r="I481" i="1"/>
  <c r="I112" i="1"/>
  <c r="I107" i="1" s="1"/>
  <c r="I97" i="1"/>
  <c r="I30" i="1"/>
  <c r="I26" i="1"/>
  <c r="G163" i="4" l="1"/>
  <c r="G237" i="4" l="1"/>
  <c r="G232" i="4" s="1"/>
  <c r="G185" i="4" l="1"/>
  <c r="G176" i="4"/>
  <c r="G175" i="4" s="1"/>
  <c r="G177" i="4"/>
  <c r="G178" i="4"/>
  <c r="G152" i="4" l="1"/>
  <c r="G149" i="4"/>
  <c r="G37" i="4"/>
  <c r="G33" i="4"/>
  <c r="I419" i="1" l="1"/>
  <c r="I400" i="1"/>
  <c r="I384" i="1"/>
  <c r="I368" i="1"/>
  <c r="I352" i="1"/>
  <c r="I336" i="1"/>
  <c r="I320" i="1"/>
  <c r="I304" i="1"/>
  <c r="I288" i="1"/>
  <c r="I272" i="1"/>
  <c r="I256" i="1"/>
  <c r="I237" i="1"/>
  <c r="I221" i="1"/>
  <c r="I211" i="1"/>
  <c r="I195" i="1"/>
  <c r="I155" i="1"/>
  <c r="I172" i="1"/>
  <c r="I189" i="1"/>
  <c r="G213" i="4" l="1"/>
  <c r="G189" i="4"/>
  <c r="G135" i="4"/>
  <c r="G134" i="4"/>
  <c r="G133" i="4"/>
  <c r="G117" i="4"/>
  <c r="G118" i="4"/>
  <c r="G93" i="4"/>
  <c r="G55" i="4"/>
  <c r="G48" i="4"/>
  <c r="G49" i="4"/>
  <c r="G25" i="4"/>
  <c r="I937" i="1"/>
  <c r="I915" i="1"/>
  <c r="I894" i="1"/>
  <c r="I873" i="1"/>
  <c r="I853" i="1"/>
  <c r="I833" i="1"/>
  <c r="I808" i="1"/>
  <c r="I788" i="1"/>
  <c r="I768" i="1"/>
  <c r="I738" i="1"/>
  <c r="I718" i="1"/>
  <c r="I695" i="1"/>
  <c r="I673" i="1"/>
  <c r="I650" i="1"/>
  <c r="I630" i="1"/>
  <c r="I608" i="1"/>
  <c r="I589" i="1"/>
  <c r="I570" i="1"/>
  <c r="I549" i="1"/>
  <c r="I527" i="1"/>
  <c r="I504" i="1"/>
  <c r="I478" i="1"/>
  <c r="D30" i="5" l="1"/>
  <c r="I86" i="1" l="1"/>
  <c r="I68" i="1" l="1"/>
  <c r="G140" i="4" l="1"/>
  <c r="G132" i="4" s="1"/>
  <c r="G109" i="4"/>
  <c r="I952" i="1"/>
  <c r="I927" i="1" l="1"/>
  <c r="I903" i="1"/>
  <c r="I882" i="1"/>
  <c r="I862" i="1"/>
  <c r="I842" i="1"/>
  <c r="I822" i="1"/>
  <c r="I797" i="1"/>
  <c r="I777" i="1"/>
  <c r="I757" i="1"/>
  <c r="I727" i="1"/>
  <c r="I707" i="1"/>
  <c r="I684" i="1"/>
  <c r="I662" i="1"/>
  <c r="I639" i="1" l="1"/>
  <c r="I619" i="1"/>
  <c r="I598" i="1"/>
  <c r="I579" i="1"/>
  <c r="I560" i="1"/>
  <c r="I516" i="1"/>
  <c r="I79" i="1" l="1"/>
  <c r="G228" i="4" l="1"/>
  <c r="G222" i="4"/>
  <c r="G221" i="4"/>
  <c r="G220" i="4"/>
  <c r="G214" i="4"/>
  <c r="G199" i="4"/>
  <c r="G198" i="4" s="1"/>
  <c r="G190" i="4"/>
  <c r="G184" i="4"/>
  <c r="G162" i="4"/>
  <c r="G136" i="4"/>
  <c r="G123" i="4"/>
  <c r="G119" i="4"/>
  <c r="G92" i="4"/>
  <c r="G94" i="4"/>
  <c r="G84" i="4"/>
  <c r="G83" i="4" s="1"/>
  <c r="G54" i="4"/>
  <c r="G47" i="4"/>
  <c r="G24" i="4"/>
  <c r="G116" i="4" l="1"/>
  <c r="G115" i="4" s="1"/>
  <c r="G197" i="4"/>
  <c r="G32" i="4"/>
  <c r="G23" i="4" s="1"/>
  <c r="G46" i="4"/>
  <c r="G13" i="4" l="1"/>
  <c r="G263" i="4" s="1"/>
  <c r="G265" i="4" l="1"/>
  <c r="I457" i="1"/>
  <c r="I451" i="1"/>
  <c r="I450" i="1" l="1"/>
  <c r="I449" i="1" s="1"/>
  <c r="I953" i="1" l="1"/>
  <c r="I946" i="1"/>
  <c r="I995" i="1"/>
  <c r="I988" i="1"/>
  <c r="I933" i="1"/>
  <c r="I926" i="1" s="1"/>
  <c r="I911" i="1"/>
  <c r="I902" i="1" s="1"/>
  <c r="I890" i="1"/>
  <c r="I881" i="1" s="1"/>
  <c r="I869" i="1"/>
  <c r="I861" i="1" s="1"/>
  <c r="I849" i="1"/>
  <c r="I841" i="1" s="1"/>
  <c r="I829" i="1"/>
  <c r="I821" i="1" s="1"/>
  <c r="I804" i="1"/>
  <c r="I796" i="1" s="1"/>
  <c r="I784" i="1"/>
  <c r="I776" i="1" s="1"/>
  <c r="I764" i="1"/>
  <c r="I756" i="1" s="1"/>
  <c r="I734" i="1"/>
  <c r="I726" i="1" s="1"/>
  <c r="I714" i="1"/>
  <c r="I706" i="1" s="1"/>
  <c r="I691" i="1"/>
  <c r="I683" i="1" s="1"/>
  <c r="I669" i="1"/>
  <c r="I661" i="1" s="1"/>
  <c r="I646" i="1"/>
  <c r="I638" i="1" s="1"/>
  <c r="I626" i="1"/>
  <c r="I618" i="1" s="1"/>
  <c r="I604" i="1"/>
  <c r="I597" i="1" s="1"/>
  <c r="I585" i="1"/>
  <c r="I578" i="1" s="1"/>
  <c r="I566" i="1"/>
  <c r="I559" i="1" s="1"/>
  <c r="I545" i="1"/>
  <c r="I539" i="1"/>
  <c r="I523" i="1"/>
  <c r="I515" i="1" s="1"/>
  <c r="I500" i="1"/>
  <c r="I492" i="1"/>
  <c r="I474" i="1"/>
  <c r="I467" i="1"/>
  <c r="I441" i="1"/>
  <c r="I435" i="1"/>
  <c r="I425" i="1"/>
  <c r="I406" i="1"/>
  <c r="I390" i="1"/>
  <c r="I374" i="1"/>
  <c r="I367" i="1" s="1"/>
  <c r="I366" i="1" s="1"/>
  <c r="I358" i="1"/>
  <c r="I342" i="1"/>
  <c r="I326" i="1"/>
  <c r="I310" i="1"/>
  <c r="I294" i="1"/>
  <c r="I278" i="1"/>
  <c r="I262" i="1"/>
  <c r="I243" i="1"/>
  <c r="I227" i="1"/>
  <c r="I205" i="1"/>
  <c r="I178" i="1"/>
  <c r="I161" i="1"/>
  <c r="I146" i="1"/>
  <c r="I145" i="1" s="1"/>
  <c r="I138" i="1"/>
  <c r="I137" i="1" s="1"/>
  <c r="I130" i="1"/>
  <c r="I103" i="1"/>
  <c r="I39" i="1"/>
  <c r="I38" i="1" s="1"/>
  <c r="I19" i="1"/>
  <c r="I15" i="1"/>
  <c r="I14" i="1" s="1"/>
  <c r="I491" i="1" l="1"/>
  <c r="I538" i="1"/>
  <c r="I466" i="1"/>
  <c r="I399" i="1"/>
  <c r="I398" i="1" s="1"/>
  <c r="I987" i="1"/>
  <c r="I96" i="1"/>
  <c r="I85" i="1" s="1"/>
  <c r="I188" i="1"/>
  <c r="I187" i="1" s="1"/>
  <c r="I171" i="1"/>
  <c r="I170" i="1" s="1"/>
  <c r="I204" i="1"/>
  <c r="I203" i="1" s="1"/>
  <c r="I220" i="1"/>
  <c r="I219" i="1" s="1"/>
  <c r="I154" i="1"/>
  <c r="I153" i="1" s="1"/>
  <c r="I960" i="1"/>
  <c r="I236" i="1"/>
  <c r="I235" i="1" s="1"/>
  <c r="I255" i="1"/>
  <c r="I254" i="1" s="1"/>
  <c r="I271" i="1"/>
  <c r="I270" i="1" s="1"/>
  <c r="I287" i="1"/>
  <c r="I286" i="1" s="1"/>
  <c r="I303" i="1"/>
  <c r="I302" i="1" s="1"/>
  <c r="I319" i="1"/>
  <c r="I318" i="1" s="1"/>
  <c r="I335" i="1"/>
  <c r="I334" i="1" s="1"/>
  <c r="I351" i="1"/>
  <c r="I350" i="1" s="1"/>
  <c r="I383" i="1"/>
  <c r="I382" i="1" s="1"/>
  <c r="I18" i="1"/>
  <c r="I418" i="1"/>
  <c r="I417" i="1" s="1"/>
  <c r="I434" i="1"/>
  <c r="I433" i="1" s="1"/>
  <c r="I144" i="1"/>
  <c r="I13" i="1" l="1"/>
  <c r="I12" i="1" s="1"/>
  <c r="I152" i="1"/>
  <c r="I465" i="1"/>
  <c r="I151" i="1" l="1"/>
  <c r="I1001" i="1" s="1"/>
  <c r="D20" i="5"/>
  <c r="D32" i="5" s="1"/>
</calcChain>
</file>

<file path=xl/sharedStrings.xml><?xml version="1.0" encoding="utf-8"?>
<sst xmlns="http://schemas.openxmlformats.org/spreadsheetml/2006/main" count="5230" uniqueCount="527">
  <si>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</si>
  <si>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</si>
  <si>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</si>
  <si>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</si>
  <si>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</si>
  <si>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</si>
  <si>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</si>
  <si>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</si>
  <si>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</si>
  <si>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</si>
  <si>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</si>
  <si>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</si>
  <si>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</si>
  <si>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</si>
  <si>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</si>
  <si>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</si>
  <si>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</si>
  <si>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</si>
  <si>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</si>
  <si>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</si>
  <si>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</si>
  <si>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</si>
  <si>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</si>
  <si>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</si>
  <si>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</si>
  <si>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</si>
  <si>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</si>
  <si>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</si>
  <si>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</si>
  <si>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</si>
  <si>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</si>
  <si>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</si>
  <si>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</si>
  <si>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</si>
  <si>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</si>
  <si>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</si>
  <si>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</si>
  <si>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</si>
  <si>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</si>
  <si>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</si>
  <si>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</si>
  <si>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</si>
  <si>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</si>
  <si>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</si>
  <si>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</si>
  <si>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</si>
  <si>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</si>
  <si>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</si>
  <si>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</si>
  <si>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</si>
  <si>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</si>
  <si>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</si>
  <si>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</si>
  <si>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</si>
  <si>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</si>
  <si>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</si>
  <si>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</si>
  <si>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</si>
  <si>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</si>
  <si>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</si>
  <si>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</si>
  <si>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</si>
  <si>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</si>
  <si>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</si>
  <si>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</si>
  <si>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</si>
  <si>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</si>
  <si>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</si>
  <si>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</si>
  <si>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</si>
  <si>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</si>
  <si>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</si>
  <si>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</si>
  <si>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</si>
  <si>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</si>
  <si>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</si>
  <si>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</si>
  <si>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</si>
  <si>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</si>
  <si>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</si>
  <si>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</si>
  <si>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</si>
  <si>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</si>
  <si>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</si>
  <si>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</si>
  <si>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</si>
  <si>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</si>
  <si>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</si>
  <si>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</si>
  <si>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</si>
  <si>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</si>
  <si>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</si>
  <si>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</si>
  <si>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</si>
  <si>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</si>
  <si>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</si>
  <si>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</si>
  <si>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</si>
  <si>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</si>
  <si>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</si>
  <si>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</si>
  <si>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</si>
  <si>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</si>
  <si>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</si>
  <si>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</si>
  <si>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</si>
  <si>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</si>
  <si>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</si>
  <si>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</si>
  <si>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</si>
  <si>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</si>
  <si>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</si>
  <si>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</si>
  <si>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</si>
  <si>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</si>
  <si>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</si>
  <si>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</si>
  <si>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</si>
  <si>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</si>
  <si>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</si>
  <si>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</si>
  <si>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</si>
  <si>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</si>
  <si>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</si>
  <si>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</si>
  <si>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</si>
  <si>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</si>
  <si>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</si>
  <si>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</si>
  <si>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</si>
  <si>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</si>
  <si>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</si>
  <si>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</si>
  <si>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</si>
  <si>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</si>
  <si>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</si>
  <si>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</si>
  <si>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</si>
  <si>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</si>
  <si>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</si>
  <si>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</si>
  <si>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</si>
  <si>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</si>
  <si>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</si>
  <si>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</si>
  <si>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</si>
  <si>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</si>
  <si>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</si>
  <si>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</si>
  <si>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</si>
  <si>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</si>
  <si>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</si>
  <si>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</si>
  <si>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</si>
  <si>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</si>
  <si>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</si>
  <si>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</si>
  <si>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</si>
  <si>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</si>
  <si>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</si>
  <si>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</si>
  <si>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</si>
  <si>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</si>
  <si>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</si>
  <si>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</si>
  <si>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</si>
  <si>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</si>
  <si>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</si>
  <si>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</si>
  <si>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</si>
  <si>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</si>
  <si>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</si>
  <si>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</si>
  <si>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</si>
  <si>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</si>
  <si>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</si>
  <si>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</si>
  <si>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</si>
  <si>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</si>
  <si>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</si>
  <si>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</si>
  <si>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</si>
  <si>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</si>
  <si>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</si>
  <si>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</si>
  <si>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</si>
  <si>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</si>
  <si>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</si>
  <si>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</si>
  <si>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</si>
  <si>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</si>
  <si>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</si>
  <si>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</si>
  <si>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</si>
  <si>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</si>
  <si>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</si>
  <si>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</si>
  <si>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</si>
  <si>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</si>
  <si>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</si>
  <si>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</si>
  <si>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</si>
  <si>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</si>
  <si>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</si>
  <si>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</si>
  <si>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</si>
  <si>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</si>
  <si>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</si>
  <si>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</si>
  <si>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</si>
  <si>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</si>
  <si>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</si>
  <si>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</si>
  <si>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</si>
  <si>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</si>
  <si>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</si>
  <si>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</si>
  <si>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</si>
  <si>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</si>
  <si>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</si>
  <si>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</si>
  <si>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</si>
  <si>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</si>
  <si>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</si>
  <si>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</si>
  <si>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</si>
  <si>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</si>
  <si>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</si>
  <si>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</si>
  <si>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</si>
  <si>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</si>
  <si>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</si>
  <si>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</si>
  <si>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</si>
  <si>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</si>
  <si>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</si>
  <si>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</si>
  <si>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</si>
  <si>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</si>
  <si>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</si>
  <si>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</si>
  <si>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</si>
  <si>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</si>
  <si>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</si>
  <si>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</si>
  <si>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</si>
  <si>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</si>
  <si>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</si>
  <si>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</si>
  <si>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</si>
  <si>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</si>
  <si>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</si>
  <si>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</si>
  <si>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</si>
  <si>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</si>
  <si>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</si>
  <si>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</si>
  <si>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</si>
  <si>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</si>
  <si>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</si>
  <si>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</si>
  <si>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</si>
  <si>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</si>
  <si>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</si>
  <si>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</si>
  <si>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</si>
  <si>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</si>
  <si>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</si>
  <si>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</si>
  <si>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</si>
  <si>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</si>
  <si>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</si>
  <si>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</si>
  <si>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</si>
  <si>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</si>
  <si>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</si>
  <si>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</si>
  <si>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</si>
  <si>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</si>
  <si>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</si>
  <si>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</si>
  <si>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</si>
  <si>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</si>
  <si>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</si>
  <si>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</si>
  <si>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</si>
  <si>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</si>
  <si>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</si>
  <si>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</si>
  <si>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муниципальных районов</t>
  </si>
  <si>
    <t>Резервный фонд</t>
  </si>
  <si>
    <t>22 5 00 R0820</t>
  </si>
  <si>
    <t>Дорожное хозяйство</t>
  </si>
  <si>
    <t>Межбюджетные трансферты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</si>
  <si>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</si>
  <si>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</si>
  <si>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</si>
  <si>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</si>
  <si>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</si>
  <si>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</si>
  <si>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</si>
  <si>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</si>
  <si>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</si>
  <si>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</si>
  <si>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</si>
  <si>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</si>
  <si>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</si>
  <si>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</si>
  <si>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</si>
  <si>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</si>
  <si>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</si>
  <si>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</si>
  <si>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</si>
  <si>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</si>
  <si>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Дотации бюджетам муниципальных районов на выравнивание бюджетной обеспеченности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</si>
  <si>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</si>
  <si>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</si>
  <si>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МКОУ "СОШ №1"</t>
  </si>
  <si>
    <t>МКОУ "СОШ №2"</t>
  </si>
  <si>
    <t>26 1 01 60020</t>
  </si>
  <si>
    <t>2 02 25555 05 0000 150</t>
  </si>
  <si>
    <t>2 02 25519 05 0000 150</t>
  </si>
  <si>
    <t>2 02 15001 05 0000 150</t>
  </si>
  <si>
    <t>2 02 20041 05 0000 150</t>
  </si>
  <si>
    <t>2 02 29999 05 0000 150</t>
  </si>
  <si>
    <t>2 02 40014 05 0000 150</t>
  </si>
  <si>
    <t>22500R0820</t>
  </si>
  <si>
    <t>2 02 30000 00 0000 150</t>
  </si>
  <si>
    <t>На прочие мероприятия администрации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</si>
  <si>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</si>
  <si>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</si>
  <si>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</si>
  <si>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</si>
  <si>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</si>
  <si>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20209R5194</t>
  </si>
  <si>
    <t>Государственная программа МР "Сергокалинский район" о противодействии коррупции в МР "Сергокалинский район" на 2020 год</t>
  </si>
  <si>
    <t>МКДОУ «Детский сад c.Мургук"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</si>
  <si>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</si>
  <si>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</si>
  <si>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</si>
  <si>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9 98 00 40002</t>
  </si>
  <si>
    <t>46 0 F2 55550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</si>
  <si>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</si>
  <si>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119</t>
  </si>
  <si>
    <t xml:space="preserve">25 2 02 00190 </t>
  </si>
  <si>
    <t>МБУ "ЦБ"</t>
  </si>
  <si>
    <t>109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</si>
  <si>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</si>
  <si>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</si>
  <si>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</si>
  <si>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99 9 60 06000</t>
  </si>
  <si>
    <t>Субсидии ДДТ</t>
  </si>
  <si>
    <t>Муниципальная программа успех каждого ребенка</t>
  </si>
  <si>
    <t>Субсидии БУ ДДТ</t>
  </si>
  <si>
    <t>Бесплатное двухразовое питание обучающихся с ОВЗ, в том числе детей инвалидов</t>
  </si>
  <si>
    <t>321</t>
  </si>
  <si>
    <t>Патент</t>
  </si>
  <si>
    <t>247</t>
  </si>
  <si>
    <t xml:space="preserve">МЕЖБЮДЖЕТНЫЕ ТРАНСФЕРТЫ </t>
  </si>
  <si>
    <t>Дотации на выравнивание бюджетной обеспеченности</t>
  </si>
  <si>
    <t>Закупка энергетических ресурсов</t>
  </si>
  <si>
    <t>280</t>
  </si>
  <si>
    <t>140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</si>
  <si>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</si>
  <si>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19 2 02 R3030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</si>
  <si>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</si>
  <si>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19202R3040</t>
  </si>
  <si>
    <t>19202R3030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</si>
  <si>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№9</t>
    </r>
  </si>
  <si>
    <t>МО «Сергокалинский район» по доходам на 2023 год</t>
  </si>
  <si>
    <t>расходов местного бюджета по ведомственной  классификации расходов районного бюджета Сергокалинского района на 2023 год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</si>
  <si>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2023 год</t>
  </si>
  <si>
    <t>Субсидии бюджетам муниципальных районов на реализацию мероприятий по модернизации школьных систем образования</t>
  </si>
  <si>
    <t>2 02 25750 05 0000 150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</si>
  <si>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</si>
  <si>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</si>
  <si>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2 02 27227 05 0000 150</t>
  </si>
  <si>
    <t>Cубсидии на ремонт и содержание автомобильных дорог</t>
  </si>
  <si>
    <t>15 3 00 20760</t>
  </si>
  <si>
    <t>Муниципальная программа "Организация отдыха и оздоровления детей</t>
  </si>
  <si>
    <t>Основные мероприятия "Оздоровительные -образовательные лагеря"</t>
  </si>
  <si>
    <t>19 7</t>
  </si>
  <si>
    <t>На обеспечение деятельности советников директора по воспитанию и взаимодействию с ДОО</t>
  </si>
  <si>
    <t>19 2 ЕВ 5179F</t>
  </si>
  <si>
    <t>19 2 EB 5179F</t>
  </si>
  <si>
    <t>22 3 07 81520</t>
  </si>
  <si>
    <t>185</t>
  </si>
  <si>
    <t>78</t>
  </si>
  <si>
    <t>192ЕВ5179F</t>
  </si>
  <si>
    <t>Единовременные  пособие гражданам, усыновившим взявшим под опеку в приемную семью ребенка из числа детей сирот</t>
  </si>
  <si>
    <t>22 3 07 81530</t>
  </si>
  <si>
    <t>22 5 00 40820</t>
  </si>
  <si>
    <t>22 5</t>
  </si>
  <si>
    <t>Модернизация библиотек в части комплектования книжного фонда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</si>
  <si>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</si>
  <si>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20 2 02 4112R</t>
  </si>
  <si>
    <t>Бюджетные инвестиции в объекты капитального строительства муниципальной собственности</t>
  </si>
  <si>
    <t>20 2 09 R4670</t>
  </si>
  <si>
    <t>На обеспечение и укрепление материально-технической базы Дома культуры</t>
  </si>
  <si>
    <t>Модернизация школьных систем образования</t>
  </si>
  <si>
    <t>19202R7500</t>
  </si>
  <si>
    <t>192EB5179F</t>
  </si>
  <si>
    <t>Спорт высших достижений</t>
  </si>
  <si>
    <t>Средства передаваемые из бюджетов СП в бюджет муниципального района на выполнение переданных полномочий по культуре</t>
  </si>
  <si>
    <t>22 3 01 71540</t>
  </si>
  <si>
    <t>19202И2590</t>
  </si>
  <si>
    <t>19 2 02 И2590</t>
  </si>
  <si>
    <t>Развитие ГГС</t>
  </si>
  <si>
    <t>01 0 01 99590</t>
  </si>
  <si>
    <t>0100199590</t>
  </si>
  <si>
    <t>Резервный фонд ПРД</t>
  </si>
  <si>
    <t>Денежное поощрение лучшим работникам культуры</t>
  </si>
  <si>
    <t>20 2 А2 55192</t>
  </si>
  <si>
    <t>Лучший работник в сфере библиотечного дела</t>
  </si>
  <si>
    <t>202А255192</t>
  </si>
  <si>
    <t>20209R4670</t>
  </si>
  <si>
    <t>Лучший работник сельского КДЦ</t>
  </si>
  <si>
    <t>Резервный фонд ПРД (остатки 2022г)</t>
  </si>
  <si>
    <t xml:space="preserve">"Другие вопросы в области национальной безопасности и правоохранительной деятельности" </t>
  </si>
  <si>
    <t>Закупка товаров, работ и услуг для обеспечения муниципальных нужд.(на приобретение автономных дымовых пожарных извещателей в домах малоимущих семей</t>
  </si>
  <si>
    <t>Закупка товаров, работ и услуг в целях капитального ремонта муниципального имущества</t>
  </si>
  <si>
    <t>19 7 10 99980</t>
  </si>
  <si>
    <t>99 9 00 20680</t>
  </si>
  <si>
    <t>19 2 02 R7500</t>
  </si>
  <si>
    <t>19 2 02 R3040</t>
  </si>
  <si>
    <t>202024112R</t>
  </si>
  <si>
    <t>002</t>
  </si>
  <si>
    <t>11 0 00 99990</t>
  </si>
  <si>
    <t>91 2 00 20000</t>
  </si>
  <si>
    <t>Представительный орган муниципального района</t>
  </si>
  <si>
    <t>Собрание депутатов муниципального района "Сергокалинский район"</t>
  </si>
  <si>
    <t>Субсидии по описанию границ населенных пунктов</t>
  </si>
  <si>
    <t>243</t>
  </si>
  <si>
    <t>2108</t>
  </si>
  <si>
    <t>636,3</t>
  </si>
  <si>
    <t>2350,1</t>
  </si>
  <si>
    <t>527</t>
  </si>
  <si>
    <t>218,2</t>
  </si>
  <si>
    <t>1478</t>
  </si>
  <si>
    <t>448,1</t>
  </si>
  <si>
    <t>1263,2</t>
  </si>
  <si>
    <t>227</t>
  </si>
  <si>
    <t>1575</t>
  </si>
  <si>
    <t>6743</t>
  </si>
  <si>
    <t>2035</t>
  </si>
  <si>
    <t>4291</t>
  </si>
  <si>
    <t>1296</t>
  </si>
  <si>
    <t xml:space="preserve">Резервный фонд ПРД </t>
  </si>
  <si>
    <t>Приложение №16</t>
  </si>
  <si>
    <t>к решению Собрания          депутатов</t>
  </si>
  <si>
    <t>№ п/п</t>
  </si>
  <si>
    <t>Наименование поселений</t>
  </si>
  <si>
    <t>2023 год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</si>
  <si>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</si>
  <si>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</si>
  <si>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</si>
  <si>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</si>
  <si>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</si>
  <si>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</si>
  <si>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</si>
  <si>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</si>
  <si>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</si>
  <si>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</si>
  <si>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</si>
  <si>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</si>
  <si>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</si>
  <si>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</si>
  <si>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</si>
  <si>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ИТОГО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</si>
  <si>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 на 2023 год</t>
  </si>
  <si>
    <t>Приложение №24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</si>
  <si>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2023 год</t>
  </si>
  <si>
    <t>ВСЕГО</t>
  </si>
  <si>
    <t>Приложение №18</t>
  </si>
  <si>
    <t>М Е Р О П Р И Я Т И Я</t>
  </si>
  <si>
    <t>по поддержке дорожного хозяйства МО "Сергокалинский район на 2023 год</t>
  </si>
  <si>
    <t>Источники формирования</t>
  </si>
  <si>
    <t>В том числе:</t>
  </si>
  <si>
    <t>Республиканский бюджет</t>
  </si>
  <si>
    <t>Местный бюджет</t>
  </si>
  <si>
    <t>Доходная часть, всего:</t>
  </si>
  <si>
    <t>в том числе:</t>
  </si>
  <si>
    <t>Остатки бюджетных средств на 01.01.2023г</t>
  </si>
  <si>
    <t>Акцизы по подакцизным товарам (продукции), производимым на территории Республики Дагестан</t>
  </si>
  <si>
    <t>Собственные доходы МР "Сергокалинский район"</t>
  </si>
  <si>
    <t>Субсидия из Республиканского бюджета на поддержку дорожной деятельности МО "Сергокалинский район" в 2023 году</t>
  </si>
  <si>
    <t>Расходная часть, всего:</t>
  </si>
  <si>
    <t>Капитальный ремонт внутрисельских дорог в с.Сергокала Сергокалинского района Республики Дагестан</t>
  </si>
  <si>
    <t>Капитальный (текущий)ремонт внутрисельских дорог в с.Мюрего</t>
  </si>
  <si>
    <t>Капитальный ремонт внутрисельских дорог в с.Аялизимахи Сергокалинского района Республики Дагестан</t>
  </si>
  <si>
    <t>Капитальный ремонт внутрисельских дорог в с.Урахи Сергокалинского района Республики Дагестан</t>
  </si>
  <si>
    <t>Админ Миглакасимахи</t>
  </si>
  <si>
    <t>Админ Бурдеки</t>
  </si>
  <si>
    <t>Админ Н-Мугри</t>
  </si>
  <si>
    <t>Админ Мургук</t>
  </si>
  <si>
    <t>Админ Канасираги</t>
  </si>
  <si>
    <t>Админ Кичигамри</t>
  </si>
  <si>
    <t>Админ Маммаул</t>
  </si>
  <si>
    <t>На содержание дорог в зимний период, в том числе:</t>
  </si>
  <si>
    <t xml:space="preserve">Админ СП "Сергокала" </t>
  </si>
  <si>
    <t>Админ СП "Мюрего"</t>
  </si>
  <si>
    <t>Админ СП "Н-Мугри"</t>
  </si>
  <si>
    <t>Админ СП "Ванашимахи"</t>
  </si>
  <si>
    <t>Админ СП "Дегва"</t>
  </si>
  <si>
    <t>Админ СП "Аймаумахи"</t>
  </si>
  <si>
    <t>Админ СП "Урахи"</t>
  </si>
  <si>
    <t>Админ СП "Н-Мулебки"</t>
  </si>
  <si>
    <t>Админ СП "К-Сираги"</t>
  </si>
  <si>
    <t>Админ СП "Мургук"</t>
  </si>
  <si>
    <t>Админ СП "Бурдеки"</t>
  </si>
  <si>
    <t>Админ СП "К-Гамри"</t>
  </si>
  <si>
    <t>Админ СП "Миглакаси"</t>
  </si>
  <si>
    <t>Админ СП "Маммаул"</t>
  </si>
  <si>
    <t>Админ СП "Аялизи"</t>
  </si>
  <si>
    <t>Программа комплексного развития транспортной инфраструктуры: и КСОДД</t>
  </si>
  <si>
    <t>Приложение №2</t>
  </si>
  <si>
    <t>ИСТОЧНИКИ ФИНАНСИРОВАНИЯ ДЕФИЦИТА</t>
  </si>
  <si>
    <t>РАЙОННОГО БЮДЖЕТА СЕРГОКАЛИНСКОГО РАЙОНА</t>
  </si>
  <si>
    <t xml:space="preserve"> НА 2023 ГОД</t>
  </si>
  <si>
    <t xml:space="preserve">                                                                                                      (тыс. рублей)</t>
  </si>
  <si>
    <t>ИСТОЧНИКИ ВНУТРЕННЕГО ФИНАНСИРОВАНИЯ ДЕФИЦИТА БЮДЖЕТА</t>
  </si>
  <si>
    <t>Изменение остатков средств на счете районного бюджета на 01.01.2023г.</t>
  </si>
  <si>
    <t>в том числе ; остатки на 01.01.2023г</t>
  </si>
  <si>
    <t>возврат неиспользованных остатков. Субсидии на развитие ГГС</t>
  </si>
  <si>
    <t>Погащение бюджетами субъектов  Российской Федерации  кредитов от других бюджетов бюджетной системы  Российской Федерации в валюте  Российской Федерации</t>
  </si>
  <si>
    <t xml:space="preserve">№118  от 28.12.2023 года </t>
  </si>
  <si>
    <t xml:space="preserve">№118 от 28.12.2023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</si>
</sst>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0000"/>
    <numFmt numFmtId="170" formatCode="#,##0.0"/>
  </numFmts>
  <fonts count="4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b/>
      <sz val="11"/>
      <color rgb="FF222222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rgb="FF3F3F3F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7" fillId="0" borderId="10">
      <alignment horizontal="left" wrapText="1" indent="2"/>
    </xf>
    <xf numFmtId="0" fontId="38" fillId="9" borderId="13" applyNumberFormat="0" applyAlignment="0" applyProtection="0"/>
  </cellStyleXfs>
  <cellXfs count="336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6" fontId="4" fillId="0" borderId="4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167" fontId="3" fillId="0" borderId="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166" fontId="0" fillId="0" borderId="0" xfId="0" applyNumberFormat="1"/>
    <xf numFmtId="49" fontId="30" fillId="0" borderId="4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164" fontId="11" fillId="5" borderId="4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166" fontId="4" fillId="6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7" fillId="6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166" fontId="9" fillId="6" borderId="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49" fontId="11" fillId="6" borderId="4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6" fillId="6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168" fontId="5" fillId="8" borderId="4" xfId="0" applyNumberFormat="1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6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11" fillId="5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9" fontId="4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5" fillId="2" borderId="6" xfId="0" applyFont="1" applyFill="1" applyBorder="1" applyAlignment="1">
      <alignment wrapText="1"/>
    </xf>
    <xf numFmtId="168" fontId="4" fillId="6" borderId="4" xfId="0" applyNumberFormat="1" applyFont="1" applyFill="1" applyBorder="1" applyAlignment="1">
      <alignment horizontal="center" vertical="center" wrapText="1"/>
    </xf>
    <xf numFmtId="170" fontId="4" fillId="0" borderId="4" xfId="0" applyNumberFormat="1" applyFont="1" applyBorder="1" applyAlignment="1">
      <alignment horizontal="center" vertical="center" wrapText="1"/>
    </xf>
    <xf numFmtId="0" fontId="0" fillId="6" borderId="6" xfId="0" applyFill="1" applyBorder="1"/>
    <xf numFmtId="49" fontId="11" fillId="6" borderId="6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5" fontId="11" fillId="5" borderId="4" xfId="0" applyNumberFormat="1" applyFont="1" applyFill="1" applyBorder="1" applyAlignment="1">
      <alignment horizontal="center" vertical="center" wrapText="1"/>
    </xf>
    <xf numFmtId="49" fontId="30" fillId="6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168" fontId="5" fillId="6" borderId="4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8" fontId="11" fillId="5" borderId="4" xfId="0" applyNumberFormat="1" applyFont="1" applyFill="1" applyBorder="1" applyAlignment="1">
      <alignment horizontal="center" vertical="center" wrapText="1"/>
    </xf>
    <xf numFmtId="168" fontId="10" fillId="2" borderId="4" xfId="0" applyNumberFormat="1" applyFont="1" applyFill="1" applyBorder="1" applyAlignment="1">
      <alignment horizontal="center" vertical="center" wrapText="1"/>
    </xf>
    <xf numFmtId="168" fontId="13" fillId="2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2" fillId="0" borderId="0" xfId="0" applyFont="1"/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center" vertical="center" wrapText="1"/>
    </xf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2" fillId="0" borderId="11" xfId="0" applyFont="1" applyBorder="1"/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4" fillId="0" borderId="6" xfId="0" applyFont="1" applyBorder="1" applyAlignment="1">
      <alignment horizontal="center" vertical="center" wrapText="1"/>
    </xf>
    <xf numFmtId="0" fontId="43" fillId="9" borderId="13" xfId="2" applyFont="1" applyAlignment="1">
      <alignment horizontal="center" vertical="top" wrapText="1"/>
    </xf>
    <xf numFmtId="0" fontId="43" fillId="9" borderId="17" xfId="2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8" xfId="0" applyBorder="1"/>
    <xf numFmtId="0" fontId="41" fillId="0" borderId="18" xfId="0" applyFont="1" applyBorder="1"/>
    <xf numFmtId="0" fontId="41" fillId="0" borderId="18" xfId="0" applyFont="1" applyBorder="1" applyAlignment="1">
      <alignment horizontal="center"/>
    </xf>
    <xf numFmtId="0" fontId="41" fillId="6" borderId="11" xfId="0" applyFont="1" applyFill="1" applyBorder="1" applyAlignment="1">
      <alignment wrapText="1"/>
    </xf>
    <xf numFmtId="0" fontId="45" fillId="6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left" wrapText="1"/>
    </xf>
    <xf numFmtId="0" fontId="41" fillId="6" borderId="11" xfId="0" applyFont="1" applyFill="1" applyBorder="1" applyAlignment="1">
      <alignment horizontal="left" wrapText="1"/>
    </xf>
    <xf numFmtId="0" fontId="47" fillId="9" borderId="13" xfId="2" applyFont="1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wrapText="1"/>
    </xf>
    <xf numFmtId="168" fontId="3" fillId="0" borderId="24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wrapText="1"/>
    </xf>
    <xf numFmtId="0" fontId="22" fillId="0" borderId="25" xfId="0" applyFont="1" applyBorder="1" applyAlignment="1">
      <alignment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15" fillId="6" borderId="3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6" fontId="5" fillId="6" borderId="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2"/>
  <sheetViews>
    <sheetView topLeftCell="B25" workbookViewId="0">
      <selection activeCell="E6" sqref="E6"/>
    </sheetView>
  </sheetViews>
  <sheetFormatPr defaultRowHeight="12.75" x14ac:dyDescent="0.2"/>
  <cols>
    <col min="1" max="1" width="3.85546875" customWidth="1"/>
    <col min="2" max="2" width="29.140625" customWidth="1"/>
    <col min="3" max="3" width="40.85546875" customWidth="1"/>
    <col min="4" max="4" width="21.42578125" customWidth="1"/>
    <col min="7" max="7" width="12.140625" customWidth="1"/>
  </cols>
  <sheetData>
    <row r="1" spans="2:4" ht="18.75" x14ac:dyDescent="0.2">
      <c r="B1" s="303" t="s">
        <v>342</v>
      </c>
      <c r="C1" s="303"/>
      <c r="D1" s="303"/>
    </row>
    <row r="2" spans="2:4" ht="15.75" x14ac:dyDescent="0.2">
      <c r="B2" s="304" t="s">
        <v>264</v>
      </c>
      <c r="C2" s="304"/>
      <c r="D2" s="304"/>
    </row>
    <row r="3" spans="2:4" ht="15.75" x14ac:dyDescent="0.2">
      <c r="B3" s="304" t="s">
        <v>180</v>
      </c>
      <c r="C3" s="304"/>
      <c r="D3" s="304"/>
    </row>
    <row r="4" spans="2:4" ht="15.75" x14ac:dyDescent="0.2">
      <c r="B4" s="304" t="s">
        <v>525</v>
      </c>
      <c r="C4" s="304"/>
      <c r="D4" s="304"/>
    </row>
    <row r="5" spans="2:4" x14ac:dyDescent="0.2">
      <c r="B5" s="51"/>
    </row>
    <row r="6" spans="2:4" ht="18" x14ac:dyDescent="0.2">
      <c r="B6" s="305" t="s">
        <v>265</v>
      </c>
      <c r="C6" s="305"/>
      <c r="D6" s="305"/>
    </row>
    <row r="7" spans="2:4" ht="28.5" customHeight="1" x14ac:dyDescent="0.2">
      <c r="B7" s="305" t="s">
        <v>369</v>
      </c>
      <c r="C7" s="305"/>
      <c r="D7" s="305"/>
    </row>
    <row r="8" spans="2:4" ht="18.75" x14ac:dyDescent="0.2">
      <c r="B8" s="52"/>
    </row>
    <row r="9" spans="2:4" ht="16.5" thickBot="1" x14ac:dyDescent="0.25">
      <c r="B9" s="302" t="s">
        <v>266</v>
      </c>
      <c r="C9" s="302"/>
      <c r="D9" s="302"/>
    </row>
    <row r="10" spans="2:4" ht="32.25" thickBot="1" x14ac:dyDescent="0.25">
      <c r="B10" s="53" t="s">
        <v>267</v>
      </c>
      <c r="C10" s="54" t="s">
        <v>268</v>
      </c>
      <c r="D10" s="54" t="s">
        <v>269</v>
      </c>
    </row>
    <row r="11" spans="2:4" ht="16.5" thickBot="1" x14ac:dyDescent="0.25">
      <c r="B11" s="41">
        <v>1</v>
      </c>
      <c r="C11" s="3">
        <v>2</v>
      </c>
      <c r="D11" s="3">
        <v>3</v>
      </c>
    </row>
    <row r="12" spans="2:4" ht="16.5" thickBot="1" x14ac:dyDescent="0.25">
      <c r="B12" s="41"/>
      <c r="C12" s="1" t="s">
        <v>270</v>
      </c>
      <c r="D12" s="3"/>
    </row>
    <row r="13" spans="2:4" ht="16.5" thickBot="1" x14ac:dyDescent="0.25">
      <c r="B13" s="41" t="s">
        <v>271</v>
      </c>
      <c r="C13" s="3" t="s">
        <v>272</v>
      </c>
      <c r="D13" s="177">
        <v>66408</v>
      </c>
    </row>
    <row r="14" spans="2:4" ht="16.5" thickBot="1" x14ac:dyDescent="0.25">
      <c r="B14" s="41" t="s">
        <v>273</v>
      </c>
      <c r="C14" s="3" t="s">
        <v>356</v>
      </c>
      <c r="D14" s="177">
        <v>200</v>
      </c>
    </row>
    <row r="15" spans="2:4" ht="16.5" thickBot="1" x14ac:dyDescent="0.25">
      <c r="B15" s="41" t="s">
        <v>274</v>
      </c>
      <c r="C15" s="3" t="s">
        <v>275</v>
      </c>
      <c r="D15" s="177">
        <v>1190</v>
      </c>
    </row>
    <row r="16" spans="2:4" ht="16.5" thickBot="1" x14ac:dyDescent="0.25">
      <c r="B16" s="41" t="s">
        <v>276</v>
      </c>
      <c r="C16" s="3" t="s">
        <v>277</v>
      </c>
      <c r="D16" s="177">
        <v>8600</v>
      </c>
    </row>
    <row r="17" spans="2:4" ht="16.5" thickBot="1" x14ac:dyDescent="0.25">
      <c r="B17" s="41" t="s">
        <v>278</v>
      </c>
      <c r="C17" s="3" t="s">
        <v>279</v>
      </c>
      <c r="D17" s="177">
        <v>1160</v>
      </c>
    </row>
    <row r="18" spans="2:4" ht="16.5" thickBot="1" x14ac:dyDescent="0.25">
      <c r="B18" s="41" t="s">
        <v>280</v>
      </c>
      <c r="C18" s="3" t="s">
        <v>281</v>
      </c>
      <c r="D18" s="177">
        <v>11600</v>
      </c>
    </row>
    <row r="19" spans="2:4" ht="16.5" thickBot="1" x14ac:dyDescent="0.25">
      <c r="B19" s="41" t="s">
        <v>282</v>
      </c>
      <c r="C19" s="3" t="s">
        <v>283</v>
      </c>
      <c r="D19" s="177">
        <v>17298</v>
      </c>
    </row>
    <row r="20" spans="2:4" ht="16.5" thickBot="1" x14ac:dyDescent="0.25">
      <c r="B20" s="65"/>
      <c r="C20" s="12" t="s">
        <v>284</v>
      </c>
      <c r="D20" s="196">
        <f>SUM(D13:D19)</f>
        <v>106456</v>
      </c>
    </row>
    <row r="21" spans="2:4" ht="50.25" thickBot="1" x14ac:dyDescent="0.25">
      <c r="B21" s="67" t="s">
        <v>322</v>
      </c>
      <c r="C21" s="69" t="s">
        <v>314</v>
      </c>
      <c r="D21" s="178">
        <v>131867</v>
      </c>
    </row>
    <row r="22" spans="2:4" ht="132.75" thickBot="1" x14ac:dyDescent="0.25">
      <c r="B22" s="67" t="s">
        <v>323</v>
      </c>
      <c r="C22" s="202" t="s">
        <v>288</v>
      </c>
      <c r="D22" s="179">
        <v>29475.499</v>
      </c>
    </row>
    <row r="23" spans="2:4" ht="116.25" thickBot="1" x14ac:dyDescent="0.25">
      <c r="B23" s="67" t="s">
        <v>349</v>
      </c>
      <c r="C23" s="99" t="s">
        <v>348</v>
      </c>
      <c r="D23" s="179">
        <v>21248.312000000002</v>
      </c>
    </row>
    <row r="24" spans="2:4" ht="50.25" thickBot="1" x14ac:dyDescent="0.25">
      <c r="B24" s="67" t="s">
        <v>321</v>
      </c>
      <c r="C24" s="99" t="s">
        <v>374</v>
      </c>
      <c r="D24" s="204">
        <v>2936.84211</v>
      </c>
    </row>
    <row r="25" spans="2:4" ht="66.75" thickBot="1" x14ac:dyDescent="0.25">
      <c r="B25" s="67" t="s">
        <v>320</v>
      </c>
      <c r="C25" s="99" t="s">
        <v>347</v>
      </c>
      <c r="D25" s="179">
        <v>9876.5290000000005</v>
      </c>
    </row>
    <row r="26" spans="2:4" ht="66.75" thickBot="1" x14ac:dyDescent="0.25">
      <c r="B26" s="67" t="s">
        <v>373</v>
      </c>
      <c r="C26" s="99" t="s">
        <v>372</v>
      </c>
      <c r="D26" s="204">
        <v>31617.841649999998</v>
      </c>
    </row>
    <row r="27" spans="2:4" ht="116.25" hidden="1" customHeight="1" thickBot="1" x14ac:dyDescent="0.25">
      <c r="B27" s="67" t="s">
        <v>376</v>
      </c>
      <c r="C27" s="99" t="s">
        <v>375</v>
      </c>
      <c r="D27" s="203"/>
    </row>
    <row r="28" spans="2:4" ht="33.75" thickBot="1" x14ac:dyDescent="0.25">
      <c r="B28" s="67" t="s">
        <v>324</v>
      </c>
      <c r="C28" s="99" t="s">
        <v>289</v>
      </c>
      <c r="D28" s="203">
        <v>3429.4546</v>
      </c>
    </row>
    <row r="29" spans="2:4" ht="17.25" thickBot="1" x14ac:dyDescent="0.25">
      <c r="B29" s="68" t="s">
        <v>327</v>
      </c>
      <c r="C29" s="3" t="s">
        <v>285</v>
      </c>
      <c r="D29" s="66">
        <v>554856.35600000003</v>
      </c>
    </row>
    <row r="30" spans="2:4" ht="16.5" thickBot="1" x14ac:dyDescent="0.25">
      <c r="B30" s="65"/>
      <c r="C30" s="12" t="s">
        <v>286</v>
      </c>
      <c r="D30" s="205">
        <f>SUM(D21:D29)</f>
        <v>785307.83435999998</v>
      </c>
    </row>
    <row r="31" spans="2:4" ht="72.75" customHeight="1" thickBot="1" x14ac:dyDescent="0.25">
      <c r="B31" s="213" t="s">
        <v>325</v>
      </c>
      <c r="C31" s="1" t="s">
        <v>403</v>
      </c>
      <c r="D31" s="219">
        <v>10606</v>
      </c>
    </row>
    <row r="32" spans="2:4" ht="16.5" thickBot="1" x14ac:dyDescent="0.25">
      <c r="B32" s="65"/>
      <c r="C32" s="12" t="s">
        <v>287</v>
      </c>
      <c r="D32" s="205">
        <f>SUM(D20+D30+D31)</f>
        <v>902369.83435999998</v>
      </c>
    </row>
  </sheetData>
  <mergeCells count="7">
    <mergeCell ref="B9:D9"/>
    <mergeCell ref="B1:D1"/>
    <mergeCell ref="B2:D2"/>
    <mergeCell ref="B3:D3"/>
    <mergeCell ref="B4:D4"/>
    <mergeCell ref="B7:D7"/>
    <mergeCell ref="B6:D6"/>
  </mergeCells>
  <pageMargins left="0.70866141732283472" right="0.70866141732283472" top="0.35433070866141736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topLeftCell="B1" workbookViewId="0">
      <selection activeCell="C6" sqref="C6:D6"/>
    </sheetView>
  </sheetViews>
  <sheetFormatPr defaultRowHeight="12.75" x14ac:dyDescent="0.2"/>
  <cols>
    <col min="1" max="1" width="9.140625" hidden="1" customWidth="1"/>
    <col min="2" max="2" width="9.140625" customWidth="1"/>
    <col min="3" max="3" width="66.28515625" customWidth="1"/>
    <col min="4" max="4" width="37.140625" customWidth="1"/>
  </cols>
  <sheetData>
    <row r="3" spans="3:4" ht="15.75" x14ac:dyDescent="0.2">
      <c r="C3" s="306" t="s">
        <v>515</v>
      </c>
      <c r="D3" s="306"/>
    </row>
    <row r="4" spans="3:4" ht="15.75" x14ac:dyDescent="0.2">
      <c r="C4" s="304" t="s">
        <v>264</v>
      </c>
      <c r="D4" s="304"/>
    </row>
    <row r="5" spans="3:4" ht="15.75" x14ac:dyDescent="0.2">
      <c r="C5" s="304" t="s">
        <v>180</v>
      </c>
      <c r="D5" s="304"/>
    </row>
    <row r="6" spans="3:4" ht="15.75" x14ac:dyDescent="0.2">
      <c r="C6" s="304" t="s">
        <v>526</v>
      </c>
      <c r="D6" s="304"/>
    </row>
    <row r="7" spans="3:4" ht="15.75" x14ac:dyDescent="0.2">
      <c r="C7" s="289"/>
      <c r="D7" s="289"/>
    </row>
    <row r="8" spans="3:4" ht="15.75" customHeight="1" x14ac:dyDescent="0.2">
      <c r="C8" s="328" t="s">
        <v>516</v>
      </c>
      <c r="D8" s="328"/>
    </row>
    <row r="9" spans="3:4" ht="15.75" customHeight="1" x14ac:dyDescent="0.2">
      <c r="C9" s="328" t="s">
        <v>517</v>
      </c>
      <c r="D9" s="328"/>
    </row>
    <row r="10" spans="3:4" ht="15.75" customHeight="1" x14ac:dyDescent="0.2">
      <c r="C10" s="328" t="s">
        <v>518</v>
      </c>
      <c r="D10" s="328"/>
    </row>
    <row r="11" spans="3:4" ht="16.5" thickBot="1" x14ac:dyDescent="0.25">
      <c r="C11" s="290" t="s">
        <v>519</v>
      </c>
    </row>
    <row r="12" spans="3:4" ht="17.25" thickTop="1" thickBot="1" x14ac:dyDescent="0.25">
      <c r="C12" s="291" t="s">
        <v>183</v>
      </c>
      <c r="D12" s="292" t="s">
        <v>5</v>
      </c>
    </row>
    <row r="13" spans="3:4" x14ac:dyDescent="0.2">
      <c r="C13" s="293">
        <v>1</v>
      </c>
      <c r="D13" s="294">
        <v>2</v>
      </c>
    </row>
    <row r="14" spans="3:4" ht="31.5" x14ac:dyDescent="0.2">
      <c r="C14" s="295" t="s">
        <v>520</v>
      </c>
      <c r="D14" s="296">
        <f>SUM(D15+D18)</f>
        <v>15122.207939999997</v>
      </c>
    </row>
    <row r="15" spans="3:4" ht="36" x14ac:dyDescent="0.25">
      <c r="C15" s="297" t="s">
        <v>521</v>
      </c>
      <c r="D15" s="298">
        <f>SUM(D16:D17)</f>
        <v>17822.207939999997</v>
      </c>
    </row>
    <row r="16" spans="3:4" ht="18" x14ac:dyDescent="0.25">
      <c r="C16" s="299" t="s">
        <v>522</v>
      </c>
      <c r="D16" s="298">
        <v>17793.455999999998</v>
      </c>
    </row>
    <row r="17" spans="3:4" ht="36" x14ac:dyDescent="0.25">
      <c r="C17" s="299" t="s">
        <v>523</v>
      </c>
      <c r="D17" s="298">
        <v>28.751940000000001</v>
      </c>
    </row>
    <row r="18" spans="3:4" ht="75.75" customHeight="1" thickBot="1" x14ac:dyDescent="0.25">
      <c r="C18" s="300" t="s">
        <v>524</v>
      </c>
      <c r="D18" s="301">
        <v>-2700</v>
      </c>
    </row>
    <row r="19" spans="3:4" ht="13.5" thickTop="1" x14ac:dyDescent="0.2"/>
  </sheetData>
  <mergeCells count="7">
    <mergeCell ref="C8:D8"/>
    <mergeCell ref="C9:D9"/>
    <mergeCell ref="C10:D10"/>
    <mergeCell ref="C3:D3"/>
    <mergeCell ref="C4:D4"/>
    <mergeCell ref="C5:D5"/>
    <mergeCell ref="C6:D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1"/>
  <sheetViews>
    <sheetView topLeftCell="B1" zoomScaleNormal="100" workbookViewId="0">
      <selection activeCell="C5" sqref="C5:H5"/>
    </sheetView>
  </sheetViews>
  <sheetFormatPr defaultRowHeight="12.75" x14ac:dyDescent="0.2"/>
  <cols>
    <col min="1" max="1" width="9.140625" hidden="1" customWidth="1"/>
    <col min="2" max="2" width="9.140625" customWidth="1"/>
    <col min="3" max="3" width="44.85546875" customWidth="1"/>
    <col min="6" max="6" width="5.7109375" customWidth="1"/>
    <col min="7" max="7" width="14.5703125" customWidth="1"/>
    <col min="9" max="9" width="15.85546875" customWidth="1"/>
    <col min="11" max="11" width="10.42578125" bestFit="1" customWidth="1"/>
  </cols>
  <sheetData>
    <row r="1" spans="3:9" ht="18.75" x14ac:dyDescent="0.2">
      <c r="C1" s="303" t="s">
        <v>304</v>
      </c>
      <c r="D1" s="303"/>
      <c r="E1" s="303"/>
      <c r="F1" s="303"/>
      <c r="G1" s="303"/>
      <c r="H1" s="303"/>
      <c r="I1" s="303"/>
    </row>
    <row r="2" spans="3:9" ht="15.75" x14ac:dyDescent="0.2">
      <c r="C2" s="304" t="s">
        <v>179</v>
      </c>
      <c r="D2" s="304"/>
      <c r="E2" s="304"/>
      <c r="F2" s="304"/>
      <c r="G2" s="304"/>
      <c r="H2" s="304"/>
      <c r="I2" s="304"/>
    </row>
    <row r="3" spans="3:9" ht="15.75" x14ac:dyDescent="0.2">
      <c r="C3" s="304" t="s">
        <v>180</v>
      </c>
      <c r="D3" s="304"/>
      <c r="E3" s="304"/>
      <c r="F3" s="304"/>
      <c r="G3" s="304"/>
      <c r="H3" s="304"/>
      <c r="I3" s="304"/>
    </row>
    <row r="4" spans="3:9" ht="15.75" x14ac:dyDescent="0.2">
      <c r="C4" s="304" t="s">
        <v>525</v>
      </c>
      <c r="D4" s="304"/>
      <c r="E4" s="304"/>
      <c r="F4" s="304"/>
      <c r="G4" s="304"/>
      <c r="H4" s="304"/>
      <c r="I4" s="304"/>
    </row>
    <row r="5" spans="3:9" ht="18" x14ac:dyDescent="0.2">
      <c r="C5" s="305" t="s">
        <v>181</v>
      </c>
      <c r="D5" s="305"/>
      <c r="E5" s="305"/>
      <c r="F5" s="305"/>
      <c r="G5" s="305"/>
      <c r="H5" s="305"/>
      <c r="I5" s="55"/>
    </row>
    <row r="6" spans="3:9" ht="44.25" customHeight="1" x14ac:dyDescent="0.2">
      <c r="C6" s="307" t="s">
        <v>370</v>
      </c>
      <c r="D6" s="307"/>
      <c r="E6" s="307"/>
      <c r="F6" s="307"/>
      <c r="G6" s="307"/>
      <c r="H6" s="307"/>
      <c r="I6" s="307"/>
    </row>
    <row r="7" spans="3:9" ht="15.75" x14ac:dyDescent="0.2">
      <c r="C7" s="55"/>
      <c r="D7" s="55"/>
      <c r="E7" s="55"/>
      <c r="F7" s="55"/>
      <c r="G7" s="55"/>
      <c r="H7" s="55"/>
      <c r="I7" s="55"/>
    </row>
    <row r="8" spans="3:9" ht="15.75" thickBot="1" x14ac:dyDescent="0.3">
      <c r="I8" s="58" t="s">
        <v>266</v>
      </c>
    </row>
    <row r="9" spans="3:9" x14ac:dyDescent="0.2">
      <c r="C9" s="308" t="s">
        <v>118</v>
      </c>
      <c r="D9" s="308" t="s">
        <v>0</v>
      </c>
      <c r="E9" s="308" t="s">
        <v>1</v>
      </c>
      <c r="F9" s="308" t="s">
        <v>2</v>
      </c>
      <c r="G9" s="308" t="s">
        <v>3</v>
      </c>
      <c r="H9" s="308" t="s">
        <v>4</v>
      </c>
      <c r="I9" s="308" t="s">
        <v>5</v>
      </c>
    </row>
    <row r="10" spans="3:9" ht="13.5" thickBot="1" x14ac:dyDescent="0.25">
      <c r="C10" s="310"/>
      <c r="D10" s="309"/>
      <c r="E10" s="309"/>
      <c r="F10" s="309"/>
      <c r="G10" s="309"/>
      <c r="H10" s="309"/>
      <c r="I10" s="309"/>
    </row>
    <row r="11" spans="3:9" ht="16.5" thickBot="1" x14ac:dyDescent="0.25">
      <c r="C11" s="85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</row>
    <row r="12" spans="3:9" ht="32.25" thickBot="1" x14ac:dyDescent="0.25">
      <c r="C12" s="100" t="s">
        <v>308</v>
      </c>
      <c r="D12" s="101" t="s">
        <v>116</v>
      </c>
      <c r="E12" s="102"/>
      <c r="F12" s="102"/>
      <c r="G12" s="102"/>
      <c r="H12" s="102"/>
      <c r="I12" s="218">
        <f>SUM(I13+I61+I68+I79+I85+I103+I115+I119+I122+I125+I101+I65)</f>
        <v>160481.74711999999</v>
      </c>
    </row>
    <row r="13" spans="3:9" ht="32.25" thickBot="1" x14ac:dyDescent="0.25">
      <c r="C13" s="104" t="s">
        <v>6</v>
      </c>
      <c r="D13" s="101" t="s">
        <v>116</v>
      </c>
      <c r="E13" s="101" t="s">
        <v>76</v>
      </c>
      <c r="F13" s="105"/>
      <c r="G13" s="102"/>
      <c r="H13" s="102"/>
      <c r="I13" s="106">
        <f>SUM(I14+I18+I34+I38+I44+I46)</f>
        <v>22218.609659999998</v>
      </c>
    </row>
    <row r="14" spans="3:9" ht="48" thickBot="1" x14ac:dyDescent="0.25">
      <c r="C14" s="107" t="s">
        <v>7</v>
      </c>
      <c r="D14" s="101" t="s">
        <v>116</v>
      </c>
      <c r="E14" s="101" t="s">
        <v>76</v>
      </c>
      <c r="F14" s="108" t="s">
        <v>117</v>
      </c>
      <c r="G14" s="109"/>
      <c r="H14" s="109"/>
      <c r="I14" s="110">
        <f>SUM(I15)</f>
        <v>1434.8</v>
      </c>
    </row>
    <row r="15" spans="3:9" ht="16.5" thickBot="1" x14ac:dyDescent="0.25">
      <c r="C15" s="107" t="s">
        <v>8</v>
      </c>
      <c r="D15" s="101" t="s">
        <v>116</v>
      </c>
      <c r="E15" s="101" t="s">
        <v>76</v>
      </c>
      <c r="F15" s="108" t="s">
        <v>117</v>
      </c>
      <c r="G15" s="110">
        <v>8820020000</v>
      </c>
      <c r="H15" s="110"/>
      <c r="I15" s="110">
        <f>SUM(I16:I17)</f>
        <v>1434.8</v>
      </c>
    </row>
    <row r="16" spans="3:9" ht="48" thickBot="1" x14ac:dyDescent="0.25">
      <c r="C16" s="86" t="s">
        <v>9</v>
      </c>
      <c r="D16" s="18" t="s">
        <v>116</v>
      </c>
      <c r="E16" s="18" t="s">
        <v>76</v>
      </c>
      <c r="F16" s="6" t="s">
        <v>117</v>
      </c>
      <c r="G16" s="3">
        <v>8820020000</v>
      </c>
      <c r="H16" s="3">
        <v>121</v>
      </c>
      <c r="I16" s="3">
        <v>1103</v>
      </c>
    </row>
    <row r="17" spans="3:9" ht="63.75" thickBot="1" x14ac:dyDescent="0.25">
      <c r="C17" s="37" t="s">
        <v>10</v>
      </c>
      <c r="D17" s="18" t="s">
        <v>116</v>
      </c>
      <c r="E17" s="18" t="s">
        <v>76</v>
      </c>
      <c r="F17" s="6" t="s">
        <v>117</v>
      </c>
      <c r="G17" s="3">
        <v>8820020000</v>
      </c>
      <c r="H17" s="3">
        <v>129</v>
      </c>
      <c r="I17" s="3">
        <v>331.8</v>
      </c>
    </row>
    <row r="18" spans="3:9" ht="32.25" thickBot="1" x14ac:dyDescent="0.25">
      <c r="C18" s="104" t="s">
        <v>11</v>
      </c>
      <c r="D18" s="101" t="s">
        <v>116</v>
      </c>
      <c r="E18" s="101" t="s">
        <v>76</v>
      </c>
      <c r="F18" s="101" t="s">
        <v>73</v>
      </c>
      <c r="G18" s="102"/>
      <c r="H18" s="102"/>
      <c r="I18" s="106">
        <f>SUM(I19+I26+I30)</f>
        <v>17438.3</v>
      </c>
    </row>
    <row r="19" spans="3:9" ht="16.5" thickBot="1" x14ac:dyDescent="0.25">
      <c r="C19" s="104" t="s">
        <v>12</v>
      </c>
      <c r="D19" s="101" t="s">
        <v>116</v>
      </c>
      <c r="E19" s="101" t="s">
        <v>76</v>
      </c>
      <c r="F19" s="101" t="s">
        <v>73</v>
      </c>
      <c r="G19" s="106">
        <v>8830020000</v>
      </c>
      <c r="H19" s="102"/>
      <c r="I19" s="106">
        <f>SUM(I20:I25)</f>
        <v>16662.3</v>
      </c>
    </row>
    <row r="20" spans="3:9" ht="48" thickBot="1" x14ac:dyDescent="0.25">
      <c r="C20" s="62" t="s">
        <v>9</v>
      </c>
      <c r="D20" s="18" t="s">
        <v>116</v>
      </c>
      <c r="E20" s="18" t="s">
        <v>76</v>
      </c>
      <c r="F20" s="6" t="s">
        <v>73</v>
      </c>
      <c r="G20" s="3">
        <v>8830020000</v>
      </c>
      <c r="H20" s="3">
        <v>121</v>
      </c>
      <c r="I20" s="3">
        <v>9298</v>
      </c>
    </row>
    <row r="21" spans="3:9" ht="32.25" thickBot="1" x14ac:dyDescent="0.25">
      <c r="C21" s="62" t="s">
        <v>47</v>
      </c>
      <c r="D21" s="18" t="s">
        <v>116</v>
      </c>
      <c r="E21" s="18" t="s">
        <v>76</v>
      </c>
      <c r="F21" s="6" t="s">
        <v>73</v>
      </c>
      <c r="G21" s="3">
        <v>8830020000</v>
      </c>
      <c r="H21" s="3">
        <v>122</v>
      </c>
      <c r="I21" s="3">
        <v>334.8</v>
      </c>
    </row>
    <row r="22" spans="3:9" ht="63.75" thickBot="1" x14ac:dyDescent="0.25">
      <c r="C22" s="62" t="s">
        <v>10</v>
      </c>
      <c r="D22" s="18" t="s">
        <v>116</v>
      </c>
      <c r="E22" s="18" t="s">
        <v>76</v>
      </c>
      <c r="F22" s="6" t="s">
        <v>73</v>
      </c>
      <c r="G22" s="3">
        <v>8830020000</v>
      </c>
      <c r="H22" s="3">
        <v>129</v>
      </c>
      <c r="I22" s="3">
        <v>2809.6</v>
      </c>
    </row>
    <row r="23" spans="3:9" ht="32.25" thickBot="1" x14ac:dyDescent="0.25">
      <c r="C23" s="37" t="s">
        <v>13</v>
      </c>
      <c r="D23" s="18" t="s">
        <v>116</v>
      </c>
      <c r="E23" s="18" t="s">
        <v>76</v>
      </c>
      <c r="F23" s="6" t="s">
        <v>73</v>
      </c>
      <c r="G23" s="3">
        <v>8830020000</v>
      </c>
      <c r="H23" s="3">
        <v>244</v>
      </c>
      <c r="I23" s="3">
        <v>3457.8</v>
      </c>
    </row>
    <row r="24" spans="3:9" ht="16.5" thickBot="1" x14ac:dyDescent="0.25">
      <c r="C24" s="37" t="s">
        <v>360</v>
      </c>
      <c r="D24" s="18" t="s">
        <v>116</v>
      </c>
      <c r="E24" s="18" t="s">
        <v>76</v>
      </c>
      <c r="F24" s="6" t="s">
        <v>73</v>
      </c>
      <c r="G24" s="3">
        <v>8830020000</v>
      </c>
      <c r="H24" s="3">
        <v>247</v>
      </c>
      <c r="I24" s="3">
        <v>300</v>
      </c>
    </row>
    <row r="25" spans="3:9" ht="16.5" thickBot="1" x14ac:dyDescent="0.25">
      <c r="C25" s="5" t="s">
        <v>48</v>
      </c>
      <c r="D25" s="18" t="s">
        <v>116</v>
      </c>
      <c r="E25" s="18" t="s">
        <v>76</v>
      </c>
      <c r="F25" s="6" t="s">
        <v>73</v>
      </c>
      <c r="G25" s="3">
        <v>8830020000</v>
      </c>
      <c r="H25" s="3">
        <v>850</v>
      </c>
      <c r="I25" s="3">
        <v>462.1</v>
      </c>
    </row>
    <row r="26" spans="3:9" ht="79.5" thickBot="1" x14ac:dyDescent="0.25">
      <c r="C26" s="104" t="s">
        <v>14</v>
      </c>
      <c r="D26" s="101" t="s">
        <v>116</v>
      </c>
      <c r="E26" s="101" t="s">
        <v>76</v>
      </c>
      <c r="F26" s="101" t="s">
        <v>73</v>
      </c>
      <c r="G26" s="106">
        <v>9980077710</v>
      </c>
      <c r="H26" s="102"/>
      <c r="I26" s="106">
        <f>SUM(I27:I29)</f>
        <v>388</v>
      </c>
    </row>
    <row r="27" spans="3:9" ht="48" thickBot="1" x14ac:dyDescent="0.25">
      <c r="C27" s="37" t="s">
        <v>15</v>
      </c>
      <c r="D27" s="18" t="s">
        <v>116</v>
      </c>
      <c r="E27" s="18" t="s">
        <v>76</v>
      </c>
      <c r="F27" s="6" t="s">
        <v>73</v>
      </c>
      <c r="G27" s="3">
        <v>9980077710</v>
      </c>
      <c r="H27" s="3">
        <v>121</v>
      </c>
      <c r="I27" s="3">
        <v>200.38300000000001</v>
      </c>
    </row>
    <row r="28" spans="3:9" ht="63.75" thickBot="1" x14ac:dyDescent="0.25">
      <c r="C28" s="37" t="s">
        <v>10</v>
      </c>
      <c r="D28" s="18" t="s">
        <v>116</v>
      </c>
      <c r="E28" s="18" t="s">
        <v>76</v>
      </c>
      <c r="F28" s="6" t="s">
        <v>73</v>
      </c>
      <c r="G28" s="3">
        <v>9980077710</v>
      </c>
      <c r="H28" s="3">
        <v>129</v>
      </c>
      <c r="I28" s="3">
        <v>60.517000000000003</v>
      </c>
    </row>
    <row r="29" spans="3:9" ht="32.25" thickBot="1" x14ac:dyDescent="0.25">
      <c r="C29" s="37" t="s">
        <v>13</v>
      </c>
      <c r="D29" s="18" t="s">
        <v>116</v>
      </c>
      <c r="E29" s="18" t="s">
        <v>76</v>
      </c>
      <c r="F29" s="6" t="s">
        <v>73</v>
      </c>
      <c r="G29" s="3">
        <v>9980077710</v>
      </c>
      <c r="H29" s="3">
        <v>244</v>
      </c>
      <c r="I29" s="3">
        <v>127.1</v>
      </c>
    </row>
    <row r="30" spans="3:9" ht="95.25" thickBot="1" x14ac:dyDescent="0.25">
      <c r="C30" s="104" t="s">
        <v>16</v>
      </c>
      <c r="D30" s="101" t="s">
        <v>116</v>
      </c>
      <c r="E30" s="101" t="s">
        <v>76</v>
      </c>
      <c r="F30" s="101" t="s">
        <v>73</v>
      </c>
      <c r="G30" s="106">
        <v>9980077720</v>
      </c>
      <c r="H30" s="102"/>
      <c r="I30" s="106">
        <f>SUM(I31:I33)</f>
        <v>388</v>
      </c>
    </row>
    <row r="31" spans="3:9" ht="48" thickBot="1" x14ac:dyDescent="0.25">
      <c r="C31" s="37" t="s">
        <v>15</v>
      </c>
      <c r="D31" s="18" t="s">
        <v>116</v>
      </c>
      <c r="E31" s="18" t="s">
        <v>76</v>
      </c>
      <c r="F31" s="6" t="s">
        <v>73</v>
      </c>
      <c r="G31" s="3">
        <v>9980077720</v>
      </c>
      <c r="H31" s="3">
        <v>121</v>
      </c>
      <c r="I31" s="3">
        <v>240.58199999999999</v>
      </c>
    </row>
    <row r="32" spans="3:9" ht="63.75" thickBot="1" x14ac:dyDescent="0.25">
      <c r="C32" s="37" t="s">
        <v>10</v>
      </c>
      <c r="D32" s="18" t="s">
        <v>116</v>
      </c>
      <c r="E32" s="18" t="s">
        <v>76</v>
      </c>
      <c r="F32" s="6" t="s">
        <v>73</v>
      </c>
      <c r="G32" s="3">
        <v>9980077720</v>
      </c>
      <c r="H32" s="3">
        <v>129</v>
      </c>
      <c r="I32" s="3">
        <v>72.658000000000001</v>
      </c>
    </row>
    <row r="33" spans="3:9" ht="32.25" thickBot="1" x14ac:dyDescent="0.25">
      <c r="C33" s="37" t="s">
        <v>13</v>
      </c>
      <c r="D33" s="18" t="s">
        <v>116</v>
      </c>
      <c r="E33" s="18" t="s">
        <v>76</v>
      </c>
      <c r="F33" s="6" t="s">
        <v>73</v>
      </c>
      <c r="G33" s="3">
        <v>9980077720</v>
      </c>
      <c r="H33" s="3">
        <v>244</v>
      </c>
      <c r="I33" s="3">
        <v>74.760000000000005</v>
      </c>
    </row>
    <row r="34" spans="3:9" ht="16.5" thickBot="1" x14ac:dyDescent="0.3">
      <c r="C34" s="113" t="s">
        <v>299</v>
      </c>
      <c r="D34" s="101" t="s">
        <v>116</v>
      </c>
      <c r="E34" s="101" t="s">
        <v>76</v>
      </c>
      <c r="F34" s="101" t="s">
        <v>74</v>
      </c>
      <c r="G34" s="114"/>
      <c r="H34" s="114"/>
      <c r="I34" s="114">
        <v>1.07</v>
      </c>
    </row>
    <row r="35" spans="3:9" ht="48" thickBot="1" x14ac:dyDescent="0.3">
      <c r="C35" s="45" t="s">
        <v>194</v>
      </c>
      <c r="D35" s="18" t="s">
        <v>116</v>
      </c>
      <c r="E35" s="18" t="s">
        <v>76</v>
      </c>
      <c r="F35" s="6" t="s">
        <v>74</v>
      </c>
      <c r="G35" s="3">
        <v>99</v>
      </c>
      <c r="H35" s="3"/>
      <c r="I35" s="3">
        <v>1.07</v>
      </c>
    </row>
    <row r="36" spans="3:9" ht="79.5" thickBot="1" x14ac:dyDescent="0.3">
      <c r="C36" s="64" t="s">
        <v>300</v>
      </c>
      <c r="D36" s="18" t="s">
        <v>116</v>
      </c>
      <c r="E36" s="18" t="s">
        <v>76</v>
      </c>
      <c r="F36" s="6" t="s">
        <v>74</v>
      </c>
      <c r="G36" s="84">
        <v>9980051200</v>
      </c>
      <c r="H36" s="3"/>
      <c r="I36" s="3">
        <v>1.07</v>
      </c>
    </row>
    <row r="37" spans="3:9" ht="32.25" thickBot="1" x14ac:dyDescent="0.3">
      <c r="C37" s="45" t="s">
        <v>13</v>
      </c>
      <c r="D37" s="18" t="s">
        <v>116</v>
      </c>
      <c r="E37" s="18" t="s">
        <v>76</v>
      </c>
      <c r="F37" s="6" t="s">
        <v>74</v>
      </c>
      <c r="G37" s="84">
        <v>9980051200</v>
      </c>
      <c r="H37" s="3">
        <v>244</v>
      </c>
      <c r="I37" s="3">
        <v>1.07</v>
      </c>
    </row>
    <row r="38" spans="3:9" ht="32.25" thickBot="1" x14ac:dyDescent="0.25">
      <c r="C38" s="104" t="s">
        <v>17</v>
      </c>
      <c r="D38" s="101" t="s">
        <v>116</v>
      </c>
      <c r="E38" s="101" t="s">
        <v>76</v>
      </c>
      <c r="F38" s="101" t="s">
        <v>114</v>
      </c>
      <c r="G38" s="102"/>
      <c r="H38" s="102"/>
      <c r="I38" s="106">
        <f>SUM(I39)</f>
        <v>723.6</v>
      </c>
    </row>
    <row r="39" spans="3:9" ht="32.25" thickBot="1" x14ac:dyDescent="0.25">
      <c r="C39" s="89" t="s">
        <v>18</v>
      </c>
      <c r="D39" s="18" t="s">
        <v>116</v>
      </c>
      <c r="E39" s="18" t="s">
        <v>76</v>
      </c>
      <c r="F39" s="18" t="s">
        <v>114</v>
      </c>
      <c r="G39" s="3">
        <v>9370020000</v>
      </c>
      <c r="H39" s="2"/>
      <c r="I39" s="3">
        <f>SUM(I40:I43)</f>
        <v>723.6</v>
      </c>
    </row>
    <row r="40" spans="3:9" ht="48" thickBot="1" x14ac:dyDescent="0.25">
      <c r="C40" s="5" t="s">
        <v>9</v>
      </c>
      <c r="D40" s="18" t="s">
        <v>116</v>
      </c>
      <c r="E40" s="18" t="s">
        <v>76</v>
      </c>
      <c r="F40" s="18" t="s">
        <v>114</v>
      </c>
      <c r="G40" s="3">
        <v>9370020000</v>
      </c>
      <c r="H40" s="3">
        <v>121</v>
      </c>
      <c r="I40" s="3">
        <v>502</v>
      </c>
    </row>
    <row r="41" spans="3:9" ht="32.25" thickBot="1" x14ac:dyDescent="0.25">
      <c r="C41" s="5" t="s">
        <v>206</v>
      </c>
      <c r="D41" s="18" t="s">
        <v>116</v>
      </c>
      <c r="E41" s="18" t="s">
        <v>76</v>
      </c>
      <c r="F41" s="18" t="s">
        <v>114</v>
      </c>
      <c r="G41" s="3"/>
      <c r="H41" s="3">
        <v>122</v>
      </c>
      <c r="I41" s="3">
        <v>24</v>
      </c>
    </row>
    <row r="42" spans="3:9" ht="63.75" thickBot="1" x14ac:dyDescent="0.25">
      <c r="C42" s="37" t="s">
        <v>10</v>
      </c>
      <c r="D42" s="18" t="s">
        <v>116</v>
      </c>
      <c r="E42" s="18" t="s">
        <v>76</v>
      </c>
      <c r="F42" s="18" t="s">
        <v>114</v>
      </c>
      <c r="G42" s="3">
        <v>9370020000</v>
      </c>
      <c r="H42" s="3">
        <v>129</v>
      </c>
      <c r="I42" s="3">
        <v>147.6</v>
      </c>
    </row>
    <row r="43" spans="3:9" ht="35.25" customHeight="1" thickBot="1" x14ac:dyDescent="0.3">
      <c r="C43" s="45" t="s">
        <v>13</v>
      </c>
      <c r="D43" s="18" t="s">
        <v>116</v>
      </c>
      <c r="E43" s="18" t="s">
        <v>76</v>
      </c>
      <c r="F43" s="18" t="s">
        <v>114</v>
      </c>
      <c r="G43" s="3">
        <v>9370020000</v>
      </c>
      <c r="H43" s="3">
        <v>244</v>
      </c>
      <c r="I43" s="3">
        <v>50</v>
      </c>
    </row>
    <row r="44" spans="3:9" ht="16.5" hidden="1" thickBot="1" x14ac:dyDescent="0.25">
      <c r="C44" s="61" t="s">
        <v>290</v>
      </c>
      <c r="D44" s="14" t="s">
        <v>116</v>
      </c>
      <c r="E44" s="14" t="s">
        <v>76</v>
      </c>
      <c r="F44" s="14" t="s">
        <v>305</v>
      </c>
      <c r="G44" s="1"/>
      <c r="H44" s="1"/>
      <c r="I44" s="1"/>
    </row>
    <row r="45" spans="3:9" ht="0.75" customHeight="1" thickBot="1" x14ac:dyDescent="0.25">
      <c r="C45" s="37" t="s">
        <v>307</v>
      </c>
      <c r="D45" s="18" t="s">
        <v>116</v>
      </c>
      <c r="E45" s="18" t="s">
        <v>76</v>
      </c>
      <c r="F45" s="18" t="s">
        <v>305</v>
      </c>
      <c r="G45" s="3">
        <v>9990020690</v>
      </c>
      <c r="H45" s="3">
        <v>870</v>
      </c>
      <c r="I45" s="3"/>
    </row>
    <row r="46" spans="3:9" ht="16.5" thickBot="1" x14ac:dyDescent="0.25">
      <c r="C46" s="104" t="s">
        <v>19</v>
      </c>
      <c r="D46" s="101" t="s">
        <v>116</v>
      </c>
      <c r="E46" s="101" t="s">
        <v>76</v>
      </c>
      <c r="F46" s="101">
        <v>13</v>
      </c>
      <c r="G46" s="102"/>
      <c r="H46" s="102"/>
      <c r="I46" s="106">
        <f>SUM(I51+I55+I58+I49+I47)</f>
        <v>2620.8396600000001</v>
      </c>
    </row>
    <row r="47" spans="3:9" ht="16.5" thickBot="1" x14ac:dyDescent="0.25">
      <c r="C47" s="100" t="s">
        <v>407</v>
      </c>
      <c r="D47" s="101" t="s">
        <v>116</v>
      </c>
      <c r="E47" s="101" t="s">
        <v>76</v>
      </c>
      <c r="F47" s="101">
        <v>13</v>
      </c>
      <c r="G47" s="101" t="s">
        <v>409</v>
      </c>
      <c r="H47" s="106"/>
      <c r="I47" s="106">
        <v>85.939660000000003</v>
      </c>
    </row>
    <row r="48" spans="3:9" ht="32.25" thickBot="1" x14ac:dyDescent="0.25">
      <c r="C48" s="37" t="s">
        <v>207</v>
      </c>
      <c r="D48" s="18" t="s">
        <v>116</v>
      </c>
      <c r="E48" s="18" t="s">
        <v>76</v>
      </c>
      <c r="F48" s="18">
        <v>13</v>
      </c>
      <c r="G48" s="18" t="s">
        <v>409</v>
      </c>
      <c r="H48" s="19">
        <v>244</v>
      </c>
      <c r="I48" s="15">
        <v>85.939660000000003</v>
      </c>
    </row>
    <row r="49" spans="3:9" ht="16.5" thickBot="1" x14ac:dyDescent="0.25">
      <c r="C49" s="104" t="s">
        <v>345</v>
      </c>
      <c r="D49" s="101" t="s">
        <v>116</v>
      </c>
      <c r="E49" s="101" t="s">
        <v>76</v>
      </c>
      <c r="F49" s="101" t="s">
        <v>311</v>
      </c>
      <c r="G49" s="156">
        <v>2520200190</v>
      </c>
      <c r="H49" s="102"/>
      <c r="I49" s="106">
        <v>1300</v>
      </c>
    </row>
    <row r="50" spans="3:9" ht="32.25" thickBot="1" x14ac:dyDescent="0.25">
      <c r="C50" s="17" t="s">
        <v>43</v>
      </c>
      <c r="D50" s="18" t="s">
        <v>116</v>
      </c>
      <c r="E50" s="18" t="s">
        <v>76</v>
      </c>
      <c r="F50" s="18" t="s">
        <v>311</v>
      </c>
      <c r="G50" s="127">
        <v>2520200190</v>
      </c>
      <c r="H50" s="19">
        <v>611</v>
      </c>
      <c r="I50" s="15">
        <v>1300</v>
      </c>
    </row>
    <row r="51" spans="3:9" ht="63.75" thickBot="1" x14ac:dyDescent="0.25">
      <c r="C51" s="104" t="s">
        <v>335</v>
      </c>
      <c r="D51" s="101" t="s">
        <v>116</v>
      </c>
      <c r="E51" s="101" t="s">
        <v>76</v>
      </c>
      <c r="F51" s="101" t="s">
        <v>311</v>
      </c>
      <c r="G51" s="106">
        <v>42</v>
      </c>
      <c r="H51" s="114"/>
      <c r="I51" s="106">
        <v>300</v>
      </c>
    </row>
    <row r="52" spans="3:9" ht="32.25" thickBot="1" x14ac:dyDescent="0.25">
      <c r="C52" s="46" t="s">
        <v>309</v>
      </c>
      <c r="D52" s="18" t="s">
        <v>116</v>
      </c>
      <c r="E52" s="18" t="s">
        <v>76</v>
      </c>
      <c r="F52" s="18" t="s">
        <v>311</v>
      </c>
      <c r="G52" s="19">
        <v>42001</v>
      </c>
      <c r="H52" s="19"/>
      <c r="I52" s="19">
        <v>300</v>
      </c>
    </row>
    <row r="53" spans="3:9" ht="48" thickBot="1" x14ac:dyDescent="0.25">
      <c r="C53" s="46" t="s">
        <v>310</v>
      </c>
      <c r="D53" s="18" t="s">
        <v>116</v>
      </c>
      <c r="E53" s="18" t="s">
        <v>76</v>
      </c>
      <c r="F53" s="18" t="s">
        <v>311</v>
      </c>
      <c r="G53" s="19">
        <v>4200199900</v>
      </c>
      <c r="H53" s="19"/>
      <c r="I53" s="19">
        <v>300</v>
      </c>
    </row>
    <row r="54" spans="3:9" ht="32.25" thickBot="1" x14ac:dyDescent="0.25">
      <c r="C54" s="46" t="s">
        <v>13</v>
      </c>
      <c r="D54" s="18" t="s">
        <v>116</v>
      </c>
      <c r="E54" s="18" t="s">
        <v>76</v>
      </c>
      <c r="F54" s="18" t="s">
        <v>311</v>
      </c>
      <c r="G54" s="19">
        <v>4200199900</v>
      </c>
      <c r="H54" s="19">
        <v>244</v>
      </c>
      <c r="I54" s="19">
        <v>300</v>
      </c>
    </row>
    <row r="55" spans="3:9" ht="16.5" thickBot="1" x14ac:dyDescent="0.25">
      <c r="C55" s="100" t="s">
        <v>328</v>
      </c>
      <c r="D55" s="115" t="s">
        <v>116</v>
      </c>
      <c r="E55" s="115" t="s">
        <v>76</v>
      </c>
      <c r="F55" s="115" t="s">
        <v>311</v>
      </c>
      <c r="G55" s="114">
        <v>8830020000</v>
      </c>
      <c r="H55" s="114"/>
      <c r="I55" s="114">
        <f>SUM(I56:I57)</f>
        <v>700</v>
      </c>
    </row>
    <row r="56" spans="3:9" ht="48" thickBot="1" x14ac:dyDescent="0.25">
      <c r="C56" s="37" t="s">
        <v>420</v>
      </c>
      <c r="D56" s="18" t="s">
        <v>116</v>
      </c>
      <c r="E56" s="18" t="s">
        <v>76</v>
      </c>
      <c r="F56" s="18" t="s">
        <v>311</v>
      </c>
      <c r="G56" s="3">
        <v>8830020000</v>
      </c>
      <c r="H56" s="19">
        <v>243</v>
      </c>
      <c r="I56" s="19">
        <v>600</v>
      </c>
    </row>
    <row r="57" spans="3:9" ht="32.25" thickBot="1" x14ac:dyDescent="0.25">
      <c r="C57" s="37" t="s">
        <v>207</v>
      </c>
      <c r="D57" s="18" t="s">
        <v>116</v>
      </c>
      <c r="E57" s="18" t="s">
        <v>76</v>
      </c>
      <c r="F57" s="18" t="s">
        <v>311</v>
      </c>
      <c r="G57" s="3">
        <v>8830020000</v>
      </c>
      <c r="H57" s="19">
        <v>244</v>
      </c>
      <c r="I57" s="19">
        <v>100</v>
      </c>
    </row>
    <row r="58" spans="3:9" ht="16.5" thickBot="1" x14ac:dyDescent="0.25">
      <c r="C58" s="104" t="s">
        <v>20</v>
      </c>
      <c r="D58" s="101" t="s">
        <v>116</v>
      </c>
      <c r="E58" s="101" t="s">
        <v>76</v>
      </c>
      <c r="F58" s="101">
        <v>13</v>
      </c>
      <c r="G58" s="106">
        <v>99</v>
      </c>
      <c r="H58" s="102"/>
      <c r="I58" s="106">
        <v>234.9</v>
      </c>
    </row>
    <row r="59" spans="3:9" ht="142.5" thickBot="1" x14ac:dyDescent="0.25">
      <c r="C59" s="89" t="s">
        <v>21</v>
      </c>
      <c r="D59" s="18" t="s">
        <v>116</v>
      </c>
      <c r="E59" s="18" t="s">
        <v>76</v>
      </c>
      <c r="F59" s="6">
        <v>13</v>
      </c>
      <c r="G59" s="3">
        <v>9980077730</v>
      </c>
      <c r="H59" s="2"/>
      <c r="I59" s="3">
        <v>234.9</v>
      </c>
    </row>
    <row r="60" spans="3:9" ht="32.25" thickBot="1" x14ac:dyDescent="0.25">
      <c r="C60" s="37" t="s">
        <v>13</v>
      </c>
      <c r="D60" s="18" t="s">
        <v>116</v>
      </c>
      <c r="E60" s="18" t="s">
        <v>76</v>
      </c>
      <c r="F60" s="6">
        <v>13</v>
      </c>
      <c r="G60" s="3">
        <v>9980077730</v>
      </c>
      <c r="H60" s="3">
        <v>244</v>
      </c>
      <c r="I60" s="3">
        <v>234.9</v>
      </c>
    </row>
    <row r="61" spans="3:9" ht="16.5" thickBot="1" x14ac:dyDescent="0.25">
      <c r="C61" s="104" t="s">
        <v>294</v>
      </c>
      <c r="D61" s="101" t="s">
        <v>116</v>
      </c>
      <c r="E61" s="101" t="s">
        <v>117</v>
      </c>
      <c r="F61" s="115"/>
      <c r="G61" s="114"/>
      <c r="H61" s="114"/>
      <c r="I61" s="116">
        <v>2027.8</v>
      </c>
    </row>
    <row r="62" spans="3:9" ht="32.25" thickBot="1" x14ac:dyDescent="0.25">
      <c r="C62" s="37" t="s">
        <v>295</v>
      </c>
      <c r="D62" s="18" t="s">
        <v>116</v>
      </c>
      <c r="E62" s="18" t="s">
        <v>117</v>
      </c>
      <c r="F62" s="6" t="s">
        <v>111</v>
      </c>
      <c r="G62" s="3"/>
      <c r="H62" s="3"/>
      <c r="I62" s="3">
        <v>2027.8</v>
      </c>
    </row>
    <row r="63" spans="3:9" ht="48" thickBot="1" x14ac:dyDescent="0.25">
      <c r="C63" s="37" t="s">
        <v>69</v>
      </c>
      <c r="D63" s="18" t="s">
        <v>116</v>
      </c>
      <c r="E63" s="18" t="s">
        <v>117</v>
      </c>
      <c r="F63" s="6" t="s">
        <v>111</v>
      </c>
      <c r="G63" s="19">
        <v>9980051180</v>
      </c>
      <c r="H63" s="3"/>
      <c r="I63" s="3">
        <v>2027.8</v>
      </c>
    </row>
    <row r="64" spans="3:9" ht="26.25" customHeight="1" thickBot="1" x14ac:dyDescent="0.25">
      <c r="C64" s="37" t="s">
        <v>293</v>
      </c>
      <c r="D64" s="18" t="s">
        <v>116</v>
      </c>
      <c r="E64" s="18" t="s">
        <v>117</v>
      </c>
      <c r="F64" s="6" t="s">
        <v>111</v>
      </c>
      <c r="G64" s="19">
        <v>9980051180</v>
      </c>
      <c r="H64" s="3">
        <v>530</v>
      </c>
      <c r="I64" s="3">
        <v>2027.8</v>
      </c>
    </row>
    <row r="65" spans="3:9" ht="48" hidden="1" thickBot="1" x14ac:dyDescent="0.25">
      <c r="C65" s="236" t="s">
        <v>22</v>
      </c>
      <c r="D65" s="101" t="s">
        <v>116</v>
      </c>
      <c r="E65" s="101" t="s">
        <v>111</v>
      </c>
      <c r="F65" s="101"/>
      <c r="G65" s="106"/>
      <c r="H65" s="106"/>
      <c r="I65" s="106"/>
    </row>
    <row r="66" spans="3:9" ht="45.75" hidden="1" thickBot="1" x14ac:dyDescent="0.25">
      <c r="C66" s="237" t="s">
        <v>418</v>
      </c>
      <c r="D66" s="101" t="s">
        <v>116</v>
      </c>
      <c r="E66" s="101" t="s">
        <v>111</v>
      </c>
      <c r="F66" s="101" t="s">
        <v>302</v>
      </c>
      <c r="G66" s="106"/>
      <c r="H66" s="106"/>
      <c r="I66" s="106"/>
    </row>
    <row r="67" spans="3:9" ht="79.5" hidden="1" thickBot="1" x14ac:dyDescent="0.25">
      <c r="C67" s="37" t="s">
        <v>419</v>
      </c>
      <c r="D67" s="18" t="s">
        <v>116</v>
      </c>
      <c r="E67" s="18" t="s">
        <v>111</v>
      </c>
      <c r="F67" s="6" t="s">
        <v>302</v>
      </c>
      <c r="G67" s="3">
        <v>8830020000</v>
      </c>
      <c r="H67" s="3">
        <v>244</v>
      </c>
      <c r="I67" s="3"/>
    </row>
    <row r="68" spans="3:9" ht="16.5" thickBot="1" x14ac:dyDescent="0.25">
      <c r="C68" s="104" t="s">
        <v>23</v>
      </c>
      <c r="D68" s="101" t="s">
        <v>116</v>
      </c>
      <c r="E68" s="117" t="s">
        <v>73</v>
      </c>
      <c r="F68" s="101"/>
      <c r="G68" s="114"/>
      <c r="H68" s="114"/>
      <c r="I68" s="114">
        <f>SUM(I69+I75)</f>
        <v>55212.207459999998</v>
      </c>
    </row>
    <row r="69" spans="3:9" ht="16.5" thickBot="1" x14ac:dyDescent="0.25">
      <c r="C69" s="104" t="s">
        <v>292</v>
      </c>
      <c r="D69" s="115" t="s">
        <v>116</v>
      </c>
      <c r="E69" s="121" t="s">
        <v>73</v>
      </c>
      <c r="F69" s="115" t="s">
        <v>112</v>
      </c>
      <c r="G69" s="114"/>
      <c r="H69" s="114"/>
      <c r="I69" s="114">
        <f>SUM(I71+I73+I70)</f>
        <v>51016</v>
      </c>
    </row>
    <row r="70" spans="3:9" ht="32.25" thickBot="1" x14ac:dyDescent="0.25">
      <c r="C70" s="37" t="s">
        <v>13</v>
      </c>
      <c r="D70" s="18" t="s">
        <v>116</v>
      </c>
      <c r="E70" s="63" t="s">
        <v>73</v>
      </c>
      <c r="F70" s="18" t="s">
        <v>112</v>
      </c>
      <c r="G70" s="228">
        <v>1530022260</v>
      </c>
      <c r="H70" s="19">
        <v>244</v>
      </c>
      <c r="I70" s="19">
        <v>500</v>
      </c>
    </row>
    <row r="71" spans="3:9" ht="16.5" thickBot="1" x14ac:dyDescent="0.25">
      <c r="C71" s="87" t="s">
        <v>293</v>
      </c>
      <c r="D71" s="18" t="s">
        <v>116</v>
      </c>
      <c r="E71" s="63" t="s">
        <v>73</v>
      </c>
      <c r="F71" s="18" t="s">
        <v>112</v>
      </c>
      <c r="G71" s="84">
        <v>1530022260</v>
      </c>
      <c r="H71" s="3"/>
      <c r="I71" s="3">
        <v>20216</v>
      </c>
    </row>
    <row r="72" spans="3:9" ht="16.5" thickBot="1" x14ac:dyDescent="0.25">
      <c r="C72" s="87" t="s">
        <v>315</v>
      </c>
      <c r="D72" s="18" t="s">
        <v>116</v>
      </c>
      <c r="E72" s="63" t="s">
        <v>73</v>
      </c>
      <c r="F72" s="18" t="s">
        <v>112</v>
      </c>
      <c r="G72" s="84">
        <v>1530022260</v>
      </c>
      <c r="H72" s="3">
        <v>540</v>
      </c>
      <c r="I72" s="3">
        <v>20216</v>
      </c>
    </row>
    <row r="73" spans="3:9" ht="32.25" thickBot="1" x14ac:dyDescent="0.25">
      <c r="C73" s="104" t="s">
        <v>377</v>
      </c>
      <c r="D73" s="115" t="s">
        <v>116</v>
      </c>
      <c r="E73" s="121" t="s">
        <v>73</v>
      </c>
      <c r="F73" s="115" t="s">
        <v>112</v>
      </c>
      <c r="G73" s="124">
        <v>1530020760</v>
      </c>
      <c r="H73" s="114"/>
      <c r="I73" s="114">
        <v>30300</v>
      </c>
    </row>
    <row r="74" spans="3:9" ht="16.5" thickBot="1" x14ac:dyDescent="0.25">
      <c r="C74" s="213" t="s">
        <v>315</v>
      </c>
      <c r="D74" s="18" t="s">
        <v>116</v>
      </c>
      <c r="E74" s="63" t="s">
        <v>73</v>
      </c>
      <c r="F74" s="18" t="s">
        <v>112</v>
      </c>
      <c r="G74" s="127">
        <v>1530020760</v>
      </c>
      <c r="H74" s="3">
        <v>540</v>
      </c>
      <c r="I74" s="3">
        <v>30300</v>
      </c>
    </row>
    <row r="75" spans="3:9" ht="32.25" thickBot="1" x14ac:dyDescent="0.25">
      <c r="C75" s="100" t="s">
        <v>329</v>
      </c>
      <c r="D75" s="115" t="s">
        <v>116</v>
      </c>
      <c r="E75" s="121" t="s">
        <v>73</v>
      </c>
      <c r="F75" s="115" t="s">
        <v>330</v>
      </c>
      <c r="G75" s="124"/>
      <c r="H75" s="114"/>
      <c r="I75" s="114">
        <f>SUM(I76+I78)</f>
        <v>4196.2074600000005</v>
      </c>
    </row>
    <row r="76" spans="3:9" ht="29.25" thickBot="1" x14ac:dyDescent="0.25">
      <c r="C76" s="242" t="s">
        <v>431</v>
      </c>
      <c r="D76" s="18" t="s">
        <v>116</v>
      </c>
      <c r="E76" s="63" t="s">
        <v>73</v>
      </c>
      <c r="F76" s="18" t="s">
        <v>330</v>
      </c>
      <c r="G76" s="127">
        <v>1100099990</v>
      </c>
      <c r="H76" s="19"/>
      <c r="I76" s="19">
        <v>3195.3</v>
      </c>
    </row>
    <row r="77" spans="3:9" ht="16.5" thickBot="1" x14ac:dyDescent="0.25">
      <c r="C77" s="46" t="s">
        <v>315</v>
      </c>
      <c r="D77" s="18" t="s">
        <v>116</v>
      </c>
      <c r="E77" s="63" t="s">
        <v>73</v>
      </c>
      <c r="F77" s="18" t="s">
        <v>330</v>
      </c>
      <c r="G77" s="127">
        <v>1100099990</v>
      </c>
      <c r="H77" s="19">
        <v>540</v>
      </c>
      <c r="I77" s="19">
        <v>3195.3</v>
      </c>
    </row>
    <row r="78" spans="3:9" ht="79.5" thickBot="1" x14ac:dyDescent="0.25">
      <c r="C78" s="87" t="s">
        <v>331</v>
      </c>
      <c r="D78" s="18" t="s">
        <v>116</v>
      </c>
      <c r="E78" s="63" t="s">
        <v>73</v>
      </c>
      <c r="F78" s="18" t="s">
        <v>330</v>
      </c>
      <c r="G78" s="84">
        <v>9980040002</v>
      </c>
      <c r="H78" s="3">
        <v>245</v>
      </c>
      <c r="I78" s="19">
        <v>1000.90746</v>
      </c>
    </row>
    <row r="79" spans="3:9" ht="32.25" thickBot="1" x14ac:dyDescent="0.25">
      <c r="C79" s="104" t="s">
        <v>24</v>
      </c>
      <c r="D79" s="101" t="s">
        <v>116</v>
      </c>
      <c r="E79" s="101" t="s">
        <v>74</v>
      </c>
      <c r="F79" s="101"/>
      <c r="G79" s="102"/>
      <c r="H79" s="102"/>
      <c r="I79" s="106">
        <f>SUM(I80+I82)</f>
        <v>13997.904</v>
      </c>
    </row>
    <row r="80" spans="3:9" ht="32.25" thickBot="1" x14ac:dyDescent="0.25">
      <c r="C80" s="122" t="s">
        <v>332</v>
      </c>
      <c r="D80" s="119" t="s">
        <v>116</v>
      </c>
      <c r="E80" s="119" t="s">
        <v>74</v>
      </c>
      <c r="F80" s="119" t="s">
        <v>111</v>
      </c>
      <c r="G80" s="125" t="s">
        <v>333</v>
      </c>
      <c r="H80" s="126"/>
      <c r="I80" s="125">
        <v>12304.904</v>
      </c>
    </row>
    <row r="81" spans="3:9" ht="48" thickBot="1" x14ac:dyDescent="0.25">
      <c r="C81" s="87" t="s">
        <v>316</v>
      </c>
      <c r="D81" s="14" t="s">
        <v>116</v>
      </c>
      <c r="E81" s="14" t="s">
        <v>74</v>
      </c>
      <c r="F81" s="14" t="s">
        <v>111</v>
      </c>
      <c r="G81" s="19" t="s">
        <v>333</v>
      </c>
      <c r="H81" s="19">
        <v>244</v>
      </c>
      <c r="I81" s="19">
        <v>12304.904</v>
      </c>
    </row>
    <row r="82" spans="3:9" ht="24.75" customHeight="1" thickBot="1" x14ac:dyDescent="0.25">
      <c r="C82" s="88" t="s">
        <v>296</v>
      </c>
      <c r="D82" s="14" t="s">
        <v>116</v>
      </c>
      <c r="E82" s="7" t="s">
        <v>74</v>
      </c>
      <c r="F82" s="7" t="s">
        <v>111</v>
      </c>
      <c r="G82" s="1"/>
      <c r="H82" s="1"/>
      <c r="I82" s="1">
        <v>1693</v>
      </c>
    </row>
    <row r="83" spans="3:9" ht="24" customHeight="1" thickBot="1" x14ac:dyDescent="0.25">
      <c r="C83" s="87" t="s">
        <v>293</v>
      </c>
      <c r="D83" s="18" t="s">
        <v>116</v>
      </c>
      <c r="E83" s="6" t="s">
        <v>74</v>
      </c>
      <c r="F83" s="6" t="s">
        <v>111</v>
      </c>
      <c r="G83" s="3">
        <v>1640115200</v>
      </c>
      <c r="H83" s="3"/>
      <c r="I83" s="3">
        <v>1693</v>
      </c>
    </row>
    <row r="84" spans="3:9" ht="27" customHeight="1" thickBot="1" x14ac:dyDescent="0.25">
      <c r="C84" s="230" t="s">
        <v>315</v>
      </c>
      <c r="D84" s="18" t="s">
        <v>116</v>
      </c>
      <c r="E84" s="6" t="s">
        <v>74</v>
      </c>
      <c r="F84" s="6" t="s">
        <v>111</v>
      </c>
      <c r="G84" s="3">
        <v>1640115200</v>
      </c>
      <c r="H84" s="3">
        <v>540</v>
      </c>
      <c r="I84" s="3">
        <v>1963</v>
      </c>
    </row>
    <row r="85" spans="3:9" ht="24" customHeight="1" thickBot="1" x14ac:dyDescent="0.25">
      <c r="C85" s="104" t="s">
        <v>25</v>
      </c>
      <c r="D85" s="101" t="s">
        <v>116</v>
      </c>
      <c r="E85" s="117" t="s">
        <v>75</v>
      </c>
      <c r="F85" s="105"/>
      <c r="G85" s="102"/>
      <c r="H85" s="102"/>
      <c r="I85" s="116">
        <f>SUM(I93+I96+I86)</f>
        <v>6749</v>
      </c>
    </row>
    <row r="86" spans="3:9" ht="32.25" thickBot="1" x14ac:dyDescent="0.25">
      <c r="C86" s="104" t="s">
        <v>66</v>
      </c>
      <c r="D86" s="101" t="s">
        <v>116</v>
      </c>
      <c r="E86" s="117" t="s">
        <v>75</v>
      </c>
      <c r="F86" s="115" t="s">
        <v>111</v>
      </c>
      <c r="G86" s="102"/>
      <c r="H86" s="102"/>
      <c r="I86" s="116">
        <f>SUM(I87:I92)</f>
        <v>6258</v>
      </c>
    </row>
    <row r="87" spans="3:9" ht="16.5" thickBot="1" x14ac:dyDescent="0.25">
      <c r="C87" s="46" t="s">
        <v>353</v>
      </c>
      <c r="D87" s="18" t="s">
        <v>116</v>
      </c>
      <c r="E87" s="18" t="s">
        <v>75</v>
      </c>
      <c r="F87" s="18" t="s">
        <v>111</v>
      </c>
      <c r="G87" s="188">
        <v>1930606590</v>
      </c>
      <c r="H87" s="188">
        <v>611</v>
      </c>
      <c r="I87" s="3">
        <v>2709</v>
      </c>
    </row>
    <row r="88" spans="3:9" ht="32.25" thickBot="1" x14ac:dyDescent="0.25">
      <c r="C88" s="46" t="s">
        <v>352</v>
      </c>
      <c r="D88" s="18" t="s">
        <v>116</v>
      </c>
      <c r="E88" s="18" t="s">
        <v>75</v>
      </c>
      <c r="F88" s="18" t="s">
        <v>111</v>
      </c>
      <c r="G88" s="188">
        <v>9996006000</v>
      </c>
      <c r="H88" s="188">
        <v>611</v>
      </c>
      <c r="I88" s="3">
        <v>3474.0479999999998</v>
      </c>
    </row>
    <row r="89" spans="3:9" ht="32.25" thickBot="1" x14ac:dyDescent="0.25">
      <c r="C89" s="46" t="s">
        <v>352</v>
      </c>
      <c r="D89" s="18" t="s">
        <v>116</v>
      </c>
      <c r="E89" s="18" t="s">
        <v>75</v>
      </c>
      <c r="F89" s="18" t="s">
        <v>111</v>
      </c>
      <c r="G89" s="228">
        <v>9996006000</v>
      </c>
      <c r="H89" s="188">
        <v>613</v>
      </c>
      <c r="I89" s="3">
        <v>21</v>
      </c>
    </row>
    <row r="90" spans="3:9" ht="32.25" thickBot="1" x14ac:dyDescent="0.25">
      <c r="C90" s="46" t="s">
        <v>352</v>
      </c>
      <c r="D90" s="18" t="s">
        <v>116</v>
      </c>
      <c r="E90" s="18" t="s">
        <v>75</v>
      </c>
      <c r="F90" s="18" t="s">
        <v>111</v>
      </c>
      <c r="G90" s="228">
        <v>9996006000</v>
      </c>
      <c r="H90" s="188">
        <v>623</v>
      </c>
      <c r="I90" s="3">
        <v>21</v>
      </c>
    </row>
    <row r="91" spans="3:9" ht="32.25" thickBot="1" x14ac:dyDescent="0.25">
      <c r="C91" s="46" t="s">
        <v>352</v>
      </c>
      <c r="D91" s="18" t="s">
        <v>116</v>
      </c>
      <c r="E91" s="18" t="s">
        <v>75</v>
      </c>
      <c r="F91" s="18" t="s">
        <v>111</v>
      </c>
      <c r="G91" s="228">
        <v>9996006000</v>
      </c>
      <c r="H91" s="188">
        <v>633</v>
      </c>
      <c r="I91" s="3">
        <v>21</v>
      </c>
    </row>
    <row r="92" spans="3:9" ht="32.25" thickBot="1" x14ac:dyDescent="0.25">
      <c r="C92" s="46" t="s">
        <v>352</v>
      </c>
      <c r="D92" s="18" t="s">
        <v>116</v>
      </c>
      <c r="E92" s="18" t="s">
        <v>75</v>
      </c>
      <c r="F92" s="18" t="s">
        <v>111</v>
      </c>
      <c r="G92" s="228">
        <v>9996006000</v>
      </c>
      <c r="H92" s="188">
        <v>813</v>
      </c>
      <c r="I92" s="3">
        <v>11.952</v>
      </c>
    </row>
    <row r="93" spans="3:9" ht="32.25" thickBot="1" x14ac:dyDescent="0.25">
      <c r="C93" s="104" t="s">
        <v>26</v>
      </c>
      <c r="D93" s="101" t="s">
        <v>116</v>
      </c>
      <c r="E93" s="101" t="s">
        <v>75</v>
      </c>
      <c r="F93" s="101" t="s">
        <v>75</v>
      </c>
      <c r="G93" s="102"/>
      <c r="H93" s="102"/>
      <c r="I93" s="106">
        <v>103</v>
      </c>
    </row>
    <row r="94" spans="3:9" ht="32.25" thickBot="1" x14ac:dyDescent="0.25">
      <c r="C94" s="5" t="s">
        <v>27</v>
      </c>
      <c r="D94" s="18" t="s">
        <v>116</v>
      </c>
      <c r="E94" s="6" t="s">
        <v>75</v>
      </c>
      <c r="F94" s="6" t="s">
        <v>75</v>
      </c>
      <c r="G94" s="3">
        <v>3310199000</v>
      </c>
      <c r="H94" s="2"/>
      <c r="I94" s="3">
        <v>103</v>
      </c>
    </row>
    <row r="95" spans="3:9" ht="32.25" thickBot="1" x14ac:dyDescent="0.25">
      <c r="C95" s="37" t="s">
        <v>13</v>
      </c>
      <c r="D95" s="18" t="s">
        <v>116</v>
      </c>
      <c r="E95" s="6" t="s">
        <v>75</v>
      </c>
      <c r="F95" s="6" t="s">
        <v>75</v>
      </c>
      <c r="G95" s="3">
        <v>3310199000</v>
      </c>
      <c r="H95" s="3">
        <v>244</v>
      </c>
      <c r="I95" s="3">
        <v>103</v>
      </c>
    </row>
    <row r="96" spans="3:9" ht="16.5" thickBot="1" x14ac:dyDescent="0.25">
      <c r="C96" s="104" t="s">
        <v>28</v>
      </c>
      <c r="D96" s="101" t="s">
        <v>116</v>
      </c>
      <c r="E96" s="101" t="s">
        <v>75</v>
      </c>
      <c r="F96" s="101" t="s">
        <v>112</v>
      </c>
      <c r="G96" s="102"/>
      <c r="H96" s="102"/>
      <c r="I96" s="106">
        <f>SUM(I97:I97)</f>
        <v>388</v>
      </c>
    </row>
    <row r="97" spans="3:9" ht="79.5" thickBot="1" x14ac:dyDescent="0.25">
      <c r="C97" s="89" t="s">
        <v>29</v>
      </c>
      <c r="D97" s="14" t="s">
        <v>116</v>
      </c>
      <c r="E97" s="7" t="s">
        <v>75</v>
      </c>
      <c r="F97" s="7" t="s">
        <v>112</v>
      </c>
      <c r="G97" s="1">
        <v>9980077740</v>
      </c>
      <c r="H97" s="2"/>
      <c r="I97" s="1">
        <f>SUM(I98:I100)</f>
        <v>388</v>
      </c>
    </row>
    <row r="98" spans="3:9" ht="48" thickBot="1" x14ac:dyDescent="0.25">
      <c r="C98" s="5" t="s">
        <v>9</v>
      </c>
      <c r="D98" s="18" t="s">
        <v>116</v>
      </c>
      <c r="E98" s="6" t="s">
        <v>75</v>
      </c>
      <c r="F98" s="6" t="s">
        <v>112</v>
      </c>
      <c r="G98" s="3">
        <v>9980077740</v>
      </c>
      <c r="H98" s="3">
        <v>121</v>
      </c>
      <c r="I98" s="3">
        <v>248.99700000000001</v>
      </c>
    </row>
    <row r="99" spans="3:9" ht="63.75" thickBot="1" x14ac:dyDescent="0.25">
      <c r="C99" s="37" t="s">
        <v>10</v>
      </c>
      <c r="D99" s="18" t="s">
        <v>116</v>
      </c>
      <c r="E99" s="6" t="s">
        <v>75</v>
      </c>
      <c r="F99" s="6" t="s">
        <v>112</v>
      </c>
      <c r="G99" s="3">
        <v>9980077740</v>
      </c>
      <c r="H99" s="3">
        <v>129</v>
      </c>
      <c r="I99" s="3">
        <v>75.197000000000003</v>
      </c>
    </row>
    <row r="100" spans="3:9" ht="32.25" thickBot="1" x14ac:dyDescent="0.25">
      <c r="C100" s="37" t="s">
        <v>13</v>
      </c>
      <c r="D100" s="18" t="s">
        <v>116</v>
      </c>
      <c r="E100" s="6" t="s">
        <v>75</v>
      </c>
      <c r="F100" s="6" t="s">
        <v>112</v>
      </c>
      <c r="G100" s="3">
        <v>9980077740</v>
      </c>
      <c r="H100" s="3">
        <v>244</v>
      </c>
      <c r="I100" s="3">
        <v>63.805999999999997</v>
      </c>
    </row>
    <row r="101" spans="3:9" ht="63.75" thickBot="1" x14ac:dyDescent="0.25">
      <c r="C101" s="104" t="s">
        <v>394</v>
      </c>
      <c r="D101" s="101" t="s">
        <v>116</v>
      </c>
      <c r="E101" s="101" t="s">
        <v>172</v>
      </c>
      <c r="F101" s="101" t="s">
        <v>76</v>
      </c>
      <c r="G101" s="156" t="s">
        <v>425</v>
      </c>
      <c r="H101" s="106"/>
      <c r="I101" s="106">
        <v>75</v>
      </c>
    </row>
    <row r="102" spans="3:9" ht="48" thickBot="1" x14ac:dyDescent="0.3">
      <c r="C102" s="217" t="s">
        <v>396</v>
      </c>
      <c r="D102" s="18" t="s">
        <v>116</v>
      </c>
      <c r="E102" s="6" t="s">
        <v>172</v>
      </c>
      <c r="F102" s="6" t="s">
        <v>76</v>
      </c>
      <c r="G102" s="127" t="s">
        <v>425</v>
      </c>
      <c r="H102" s="3">
        <v>414</v>
      </c>
      <c r="I102" s="3">
        <v>75</v>
      </c>
    </row>
    <row r="103" spans="3:9" ht="16.5" thickBot="1" x14ac:dyDescent="0.25">
      <c r="C103" s="104" t="s">
        <v>31</v>
      </c>
      <c r="D103" s="101" t="s">
        <v>116</v>
      </c>
      <c r="E103" s="101">
        <v>10</v>
      </c>
      <c r="F103" s="105"/>
      <c r="G103" s="102"/>
      <c r="H103" s="102"/>
      <c r="I103" s="128">
        <f>SUM(I104+I107)</f>
        <v>6763.2260000000006</v>
      </c>
    </row>
    <row r="104" spans="3:9" ht="16.5" thickBot="1" x14ac:dyDescent="0.25">
      <c r="C104" s="104" t="s">
        <v>32</v>
      </c>
      <c r="D104" s="101" t="s">
        <v>116</v>
      </c>
      <c r="E104" s="101">
        <v>10</v>
      </c>
      <c r="F104" s="101" t="s">
        <v>76</v>
      </c>
      <c r="G104" s="102"/>
      <c r="H104" s="102"/>
      <c r="I104" s="106">
        <v>686.3</v>
      </c>
    </row>
    <row r="105" spans="3:9" ht="32.25" thickBot="1" x14ac:dyDescent="0.25">
      <c r="C105" s="89" t="s">
        <v>33</v>
      </c>
      <c r="D105" s="14" t="s">
        <v>116</v>
      </c>
      <c r="E105" s="7">
        <v>10</v>
      </c>
      <c r="F105" s="7" t="s">
        <v>76</v>
      </c>
      <c r="G105" s="1">
        <v>2210728960</v>
      </c>
      <c r="H105" s="2"/>
      <c r="I105" s="1">
        <v>686.3</v>
      </c>
    </row>
    <row r="106" spans="3:9" ht="32.25" thickBot="1" x14ac:dyDescent="0.25">
      <c r="C106" s="5" t="s">
        <v>34</v>
      </c>
      <c r="D106" s="18" t="s">
        <v>116</v>
      </c>
      <c r="E106" s="6">
        <v>10</v>
      </c>
      <c r="F106" s="6" t="s">
        <v>76</v>
      </c>
      <c r="G106" s="3">
        <v>2210728960</v>
      </c>
      <c r="H106" s="3">
        <v>312</v>
      </c>
      <c r="I106" s="3">
        <v>686.3</v>
      </c>
    </row>
    <row r="107" spans="3:9" ht="16.5" thickBot="1" x14ac:dyDescent="0.25">
      <c r="C107" s="104" t="s">
        <v>35</v>
      </c>
      <c r="D107" s="101" t="s">
        <v>116</v>
      </c>
      <c r="E107" s="101">
        <v>10</v>
      </c>
      <c r="F107" s="101" t="s">
        <v>73</v>
      </c>
      <c r="G107" s="102"/>
      <c r="H107" s="102"/>
      <c r="I107" s="106">
        <f>SUM(I108+I112+I110)</f>
        <v>6076.9260000000004</v>
      </c>
    </row>
    <row r="108" spans="3:9" ht="48" thickBot="1" x14ac:dyDescent="0.25">
      <c r="C108" s="104" t="s">
        <v>36</v>
      </c>
      <c r="D108" s="101" t="s">
        <v>116</v>
      </c>
      <c r="E108" s="101">
        <v>10</v>
      </c>
      <c r="F108" s="101" t="s">
        <v>73</v>
      </c>
      <c r="G108" s="106">
        <v>2230781520</v>
      </c>
      <c r="H108" s="102"/>
      <c r="I108" s="106">
        <v>3228.1260000000002</v>
      </c>
    </row>
    <row r="109" spans="3:9" ht="35.25" customHeight="1" thickBot="1" x14ac:dyDescent="0.25">
      <c r="C109" s="5" t="s">
        <v>34</v>
      </c>
      <c r="D109" s="18" t="s">
        <v>116</v>
      </c>
      <c r="E109" s="6">
        <v>10</v>
      </c>
      <c r="F109" s="6" t="s">
        <v>73</v>
      </c>
      <c r="G109" s="3">
        <v>2230781520</v>
      </c>
      <c r="H109" s="3">
        <v>313</v>
      </c>
      <c r="I109" s="3">
        <v>3228.1260000000002</v>
      </c>
    </row>
    <row r="110" spans="3:9" ht="63.75" hidden="1" thickBot="1" x14ac:dyDescent="0.25">
      <c r="C110" s="168" t="s">
        <v>389</v>
      </c>
      <c r="D110" s="115" t="s">
        <v>116</v>
      </c>
      <c r="E110" s="115" t="s">
        <v>258</v>
      </c>
      <c r="F110" s="115" t="s">
        <v>73</v>
      </c>
      <c r="G110" s="114">
        <v>2230781530</v>
      </c>
      <c r="H110" s="114"/>
      <c r="I110" s="114"/>
    </row>
    <row r="111" spans="3:9" ht="32.25" hidden="1" thickBot="1" x14ac:dyDescent="0.25">
      <c r="C111" s="214" t="s">
        <v>34</v>
      </c>
      <c r="D111" s="18" t="s">
        <v>116</v>
      </c>
      <c r="E111" s="6" t="s">
        <v>258</v>
      </c>
      <c r="F111" s="6" t="s">
        <v>73</v>
      </c>
      <c r="G111" s="19">
        <v>2230781530</v>
      </c>
      <c r="H111" s="3">
        <v>313</v>
      </c>
      <c r="I111" s="3"/>
    </row>
    <row r="112" spans="3:9" ht="79.5" thickBot="1" x14ac:dyDescent="0.25">
      <c r="C112" s="104" t="s">
        <v>37</v>
      </c>
      <c r="D112" s="101" t="s">
        <v>116</v>
      </c>
      <c r="E112" s="101">
        <v>10</v>
      </c>
      <c r="F112" s="101" t="s">
        <v>73</v>
      </c>
      <c r="G112" s="106"/>
      <c r="H112" s="102"/>
      <c r="I112" s="106">
        <f>SUM(I113:I114)</f>
        <v>2848.8</v>
      </c>
    </row>
    <row r="113" spans="3:9" ht="32.25" thickBot="1" x14ac:dyDescent="0.25">
      <c r="C113" s="5" t="s">
        <v>34</v>
      </c>
      <c r="D113" s="18" t="s">
        <v>116</v>
      </c>
      <c r="E113" s="6">
        <v>10</v>
      </c>
      <c r="F113" s="6" t="s">
        <v>73</v>
      </c>
      <c r="G113" s="3" t="s">
        <v>326</v>
      </c>
      <c r="H113" s="3">
        <v>412</v>
      </c>
      <c r="I113" s="15">
        <v>2706.36</v>
      </c>
    </row>
    <row r="114" spans="3:9" ht="33.75" customHeight="1" thickBot="1" x14ac:dyDescent="0.25">
      <c r="C114" s="5" t="s">
        <v>34</v>
      </c>
      <c r="D114" s="18" t="s">
        <v>116</v>
      </c>
      <c r="E114" s="6">
        <v>10</v>
      </c>
      <c r="F114" s="6" t="s">
        <v>73</v>
      </c>
      <c r="G114" s="3">
        <v>2250040820</v>
      </c>
      <c r="H114" s="3">
        <v>412</v>
      </c>
      <c r="I114" s="3">
        <v>142.44</v>
      </c>
    </row>
    <row r="115" spans="3:9" ht="2.25" hidden="1" customHeight="1" thickBot="1" x14ac:dyDescent="0.25">
      <c r="C115" s="104" t="s">
        <v>38</v>
      </c>
      <c r="D115" s="101" t="s">
        <v>116</v>
      </c>
      <c r="E115" s="101">
        <v>11</v>
      </c>
      <c r="F115" s="105"/>
      <c r="G115" s="102"/>
      <c r="H115" s="102"/>
      <c r="I115" s="106"/>
    </row>
    <row r="116" spans="3:9" ht="16.5" hidden="1" thickBot="1" x14ac:dyDescent="0.25">
      <c r="C116" s="13" t="s">
        <v>39</v>
      </c>
      <c r="D116" s="18" t="s">
        <v>116</v>
      </c>
      <c r="E116" s="18">
        <v>11</v>
      </c>
      <c r="F116" s="18" t="s">
        <v>74</v>
      </c>
      <c r="G116" s="16"/>
      <c r="H116" s="16"/>
      <c r="I116" s="19"/>
    </row>
    <row r="117" spans="3:9" ht="32.25" hidden="1" thickBot="1" x14ac:dyDescent="0.25">
      <c r="C117" s="13" t="s">
        <v>40</v>
      </c>
      <c r="D117" s="18" t="s">
        <v>116</v>
      </c>
      <c r="E117" s="18">
        <v>11</v>
      </c>
      <c r="F117" s="18" t="s">
        <v>74</v>
      </c>
      <c r="G117" s="19">
        <v>2460120000</v>
      </c>
      <c r="H117" s="16"/>
      <c r="I117" s="19"/>
    </row>
    <row r="118" spans="3:9" ht="32.25" hidden="1" thickBot="1" x14ac:dyDescent="0.25">
      <c r="C118" s="20" t="s">
        <v>13</v>
      </c>
      <c r="D118" s="18" t="s">
        <v>116</v>
      </c>
      <c r="E118" s="18">
        <v>11</v>
      </c>
      <c r="F118" s="18" t="s">
        <v>74</v>
      </c>
      <c r="G118" s="19">
        <v>2460120000</v>
      </c>
      <c r="H118" s="19">
        <v>244</v>
      </c>
      <c r="I118" s="19"/>
    </row>
    <row r="119" spans="3:9" ht="32.25" thickBot="1" x14ac:dyDescent="0.25">
      <c r="C119" s="104" t="s">
        <v>41</v>
      </c>
      <c r="D119" s="101" t="s">
        <v>116</v>
      </c>
      <c r="E119" s="117">
        <v>12</v>
      </c>
      <c r="F119" s="105"/>
      <c r="G119" s="102"/>
      <c r="H119" s="102"/>
      <c r="I119" s="116">
        <v>3742</v>
      </c>
    </row>
    <row r="120" spans="3:9" ht="16.5" thickBot="1" x14ac:dyDescent="0.25">
      <c r="C120" s="13" t="s">
        <v>42</v>
      </c>
      <c r="D120" s="14" t="s">
        <v>116</v>
      </c>
      <c r="E120" s="14">
        <v>12</v>
      </c>
      <c r="F120" s="14" t="s">
        <v>117</v>
      </c>
      <c r="G120" s="15">
        <v>2520200190</v>
      </c>
      <c r="H120" s="129"/>
      <c r="I120" s="15">
        <v>3742</v>
      </c>
    </row>
    <row r="121" spans="3:9" ht="32.25" thickBot="1" x14ac:dyDescent="0.25">
      <c r="C121" s="17" t="s">
        <v>43</v>
      </c>
      <c r="D121" s="18" t="s">
        <v>116</v>
      </c>
      <c r="E121" s="18">
        <v>12</v>
      </c>
      <c r="F121" s="18" t="s">
        <v>117</v>
      </c>
      <c r="G121" s="19">
        <v>2520200190</v>
      </c>
      <c r="H121" s="19">
        <v>611</v>
      </c>
      <c r="I121" s="19">
        <v>3742</v>
      </c>
    </row>
    <row r="122" spans="3:9" ht="48" thickBot="1" x14ac:dyDescent="0.25">
      <c r="C122" s="104" t="s">
        <v>44</v>
      </c>
      <c r="D122" s="101" t="s">
        <v>116</v>
      </c>
      <c r="E122" s="101">
        <v>13</v>
      </c>
      <c r="F122" s="105"/>
      <c r="G122" s="102"/>
      <c r="H122" s="102"/>
      <c r="I122" s="106">
        <v>50</v>
      </c>
    </row>
    <row r="123" spans="3:9" ht="16.5" thickBot="1" x14ac:dyDescent="0.25">
      <c r="C123" s="13" t="s">
        <v>45</v>
      </c>
      <c r="D123" s="14" t="s">
        <v>116</v>
      </c>
      <c r="E123" s="14">
        <v>13</v>
      </c>
      <c r="F123" s="14" t="s">
        <v>76</v>
      </c>
      <c r="G123" s="15">
        <v>2610227880</v>
      </c>
      <c r="H123" s="16"/>
      <c r="I123" s="15">
        <v>50</v>
      </c>
    </row>
    <row r="124" spans="3:9" ht="32.25" thickBot="1" x14ac:dyDescent="0.25">
      <c r="C124" s="17" t="s">
        <v>46</v>
      </c>
      <c r="D124" s="18" t="s">
        <v>116</v>
      </c>
      <c r="E124" s="18">
        <v>13</v>
      </c>
      <c r="F124" s="18" t="s">
        <v>76</v>
      </c>
      <c r="G124" s="19">
        <v>2610227880</v>
      </c>
      <c r="H124" s="19">
        <v>730</v>
      </c>
      <c r="I124" s="19">
        <v>50</v>
      </c>
    </row>
    <row r="125" spans="3:9" ht="26.25" customHeight="1" thickBot="1" x14ac:dyDescent="0.25">
      <c r="C125" s="17" t="s">
        <v>358</v>
      </c>
      <c r="D125" s="18" t="s">
        <v>116</v>
      </c>
      <c r="E125" s="18" t="s">
        <v>302</v>
      </c>
      <c r="F125" s="18"/>
      <c r="G125" s="19"/>
      <c r="H125" s="19"/>
      <c r="I125" s="19">
        <v>49646</v>
      </c>
    </row>
    <row r="126" spans="3:9" ht="33" customHeight="1" thickBot="1" x14ac:dyDescent="0.25">
      <c r="C126" s="98" t="s">
        <v>359</v>
      </c>
      <c r="D126" s="7" t="s">
        <v>116</v>
      </c>
      <c r="E126" s="7">
        <v>14</v>
      </c>
      <c r="F126" s="7" t="s">
        <v>76</v>
      </c>
      <c r="G126" s="1">
        <v>2610160020</v>
      </c>
      <c r="H126" s="1">
        <v>511</v>
      </c>
      <c r="I126" s="1">
        <v>49646</v>
      </c>
    </row>
    <row r="127" spans="3:9" ht="33" customHeight="1" thickBot="1" x14ac:dyDescent="0.25">
      <c r="C127" s="240" t="s">
        <v>429</v>
      </c>
      <c r="D127" s="101" t="s">
        <v>426</v>
      </c>
      <c r="E127" s="101" t="s">
        <v>76</v>
      </c>
      <c r="F127" s="101" t="s">
        <v>111</v>
      </c>
      <c r="G127" s="106"/>
      <c r="H127" s="106"/>
      <c r="I127" s="106">
        <v>30</v>
      </c>
    </row>
    <row r="128" spans="3:9" ht="33" customHeight="1" thickBot="1" x14ac:dyDescent="0.25">
      <c r="C128" s="112" t="s">
        <v>430</v>
      </c>
      <c r="D128" s="18" t="s">
        <v>426</v>
      </c>
      <c r="E128" s="18" t="s">
        <v>76</v>
      </c>
      <c r="F128" s="6" t="s">
        <v>111</v>
      </c>
      <c r="G128" s="3">
        <v>9120020000</v>
      </c>
      <c r="H128" s="3"/>
      <c r="I128" s="3">
        <v>30</v>
      </c>
    </row>
    <row r="129" spans="3:9" ht="33" customHeight="1" thickBot="1" x14ac:dyDescent="0.25">
      <c r="C129" s="112" t="s">
        <v>13</v>
      </c>
      <c r="D129" s="18" t="s">
        <v>426</v>
      </c>
      <c r="E129" s="18" t="s">
        <v>76</v>
      </c>
      <c r="F129" s="6" t="s">
        <v>111</v>
      </c>
      <c r="G129" s="3">
        <v>9120020000</v>
      </c>
      <c r="H129" s="3">
        <v>244</v>
      </c>
      <c r="I129" s="3">
        <v>30</v>
      </c>
    </row>
    <row r="130" spans="3:9" ht="48" thickBot="1" x14ac:dyDescent="0.25">
      <c r="C130" s="104" t="s">
        <v>115</v>
      </c>
      <c r="D130" s="117" t="s">
        <v>113</v>
      </c>
      <c r="E130" s="117" t="s">
        <v>76</v>
      </c>
      <c r="F130" s="117" t="s">
        <v>114</v>
      </c>
      <c r="G130" s="116">
        <v>9980020000</v>
      </c>
      <c r="H130" s="102"/>
      <c r="I130" s="116">
        <f>SUM(I131:I136)</f>
        <v>4718.7</v>
      </c>
    </row>
    <row r="131" spans="3:9" ht="48" thickBot="1" x14ac:dyDescent="0.25">
      <c r="C131" s="5" t="s">
        <v>9</v>
      </c>
      <c r="D131" s="18" t="s">
        <v>113</v>
      </c>
      <c r="E131" s="18" t="s">
        <v>76</v>
      </c>
      <c r="F131" s="18" t="s">
        <v>114</v>
      </c>
      <c r="G131" s="3">
        <v>9980020000</v>
      </c>
      <c r="H131" s="3">
        <v>121</v>
      </c>
      <c r="I131" s="3">
        <v>3020</v>
      </c>
    </row>
    <row r="132" spans="3:9" ht="63.75" thickBot="1" x14ac:dyDescent="0.25">
      <c r="C132" s="37" t="s">
        <v>10</v>
      </c>
      <c r="D132" s="18" t="s">
        <v>113</v>
      </c>
      <c r="E132" s="18" t="s">
        <v>76</v>
      </c>
      <c r="F132" s="18" t="s">
        <v>114</v>
      </c>
      <c r="G132" s="3">
        <v>9980020000</v>
      </c>
      <c r="H132" s="3">
        <v>129</v>
      </c>
      <c r="I132" s="3">
        <v>912.1</v>
      </c>
    </row>
    <row r="133" spans="3:9" ht="48" thickBot="1" x14ac:dyDescent="0.25">
      <c r="C133" s="37" t="s">
        <v>420</v>
      </c>
      <c r="D133" s="18" t="s">
        <v>113</v>
      </c>
      <c r="E133" s="18" t="s">
        <v>76</v>
      </c>
      <c r="F133" s="18" t="s">
        <v>114</v>
      </c>
      <c r="G133" s="3">
        <v>9980020000</v>
      </c>
      <c r="H133" s="3">
        <v>243</v>
      </c>
      <c r="I133" s="3">
        <v>85</v>
      </c>
    </row>
    <row r="134" spans="3:9" ht="32.25" thickBot="1" x14ac:dyDescent="0.25">
      <c r="C134" s="37" t="s">
        <v>13</v>
      </c>
      <c r="D134" s="18" t="s">
        <v>113</v>
      </c>
      <c r="E134" s="18" t="s">
        <v>76</v>
      </c>
      <c r="F134" s="18" t="s">
        <v>114</v>
      </c>
      <c r="G134" s="3">
        <v>9980020000</v>
      </c>
      <c r="H134" s="3">
        <v>244</v>
      </c>
      <c r="I134" s="3">
        <v>586.6</v>
      </c>
    </row>
    <row r="135" spans="3:9" ht="16.5" thickBot="1" x14ac:dyDescent="0.25">
      <c r="C135" s="37" t="s">
        <v>360</v>
      </c>
      <c r="D135" s="18" t="s">
        <v>113</v>
      </c>
      <c r="E135" s="18" t="s">
        <v>76</v>
      </c>
      <c r="F135" s="18" t="s">
        <v>114</v>
      </c>
      <c r="G135" s="3">
        <v>9980020000</v>
      </c>
      <c r="H135" s="3">
        <v>247</v>
      </c>
      <c r="I135" s="3">
        <v>110</v>
      </c>
    </row>
    <row r="136" spans="3:9" ht="16.5" thickBot="1" x14ac:dyDescent="0.25">
      <c r="C136" s="5" t="s">
        <v>48</v>
      </c>
      <c r="D136" s="18" t="s">
        <v>113</v>
      </c>
      <c r="E136" s="18" t="s">
        <v>76</v>
      </c>
      <c r="F136" s="18" t="s">
        <v>114</v>
      </c>
      <c r="G136" s="3">
        <v>9980020000</v>
      </c>
      <c r="H136" s="3">
        <v>850</v>
      </c>
      <c r="I136" s="3">
        <v>5</v>
      </c>
    </row>
    <row r="137" spans="3:9" ht="48" thickBot="1" x14ac:dyDescent="0.25">
      <c r="C137" s="104" t="s">
        <v>22</v>
      </c>
      <c r="D137" s="101" t="s">
        <v>71</v>
      </c>
      <c r="E137" s="101" t="s">
        <v>111</v>
      </c>
      <c r="F137" s="101"/>
      <c r="G137" s="114"/>
      <c r="H137" s="106"/>
      <c r="I137" s="130">
        <f>SUM(I138)</f>
        <v>6791.8</v>
      </c>
    </row>
    <row r="138" spans="3:9" ht="63.75" thickBot="1" x14ac:dyDescent="0.25">
      <c r="C138" s="8" t="s">
        <v>49</v>
      </c>
      <c r="D138" s="7" t="s">
        <v>71</v>
      </c>
      <c r="E138" s="7" t="s">
        <v>111</v>
      </c>
      <c r="F138" s="7" t="s">
        <v>258</v>
      </c>
      <c r="G138" s="7">
        <v>740120000</v>
      </c>
      <c r="H138" s="7"/>
      <c r="I138" s="33">
        <f>SUM(I139:I143)</f>
        <v>6791.8</v>
      </c>
    </row>
    <row r="139" spans="3:9" ht="48" thickBot="1" x14ac:dyDescent="0.25">
      <c r="C139" s="9" t="s">
        <v>30</v>
      </c>
      <c r="D139" s="6" t="s">
        <v>71</v>
      </c>
      <c r="E139" s="6" t="s">
        <v>111</v>
      </c>
      <c r="F139" s="6" t="s">
        <v>258</v>
      </c>
      <c r="G139" s="6">
        <v>740120000</v>
      </c>
      <c r="H139" s="6">
        <v>111</v>
      </c>
      <c r="I139" s="76">
        <v>4000</v>
      </c>
    </row>
    <row r="140" spans="3:9" ht="16.5" thickBot="1" x14ac:dyDescent="0.25">
      <c r="C140" s="37" t="s">
        <v>298</v>
      </c>
      <c r="D140" s="6" t="s">
        <v>71</v>
      </c>
      <c r="E140" s="6" t="s">
        <v>111</v>
      </c>
      <c r="F140" s="6" t="s">
        <v>258</v>
      </c>
      <c r="G140" s="6">
        <v>740120000</v>
      </c>
      <c r="H140" s="6" t="s">
        <v>122</v>
      </c>
      <c r="I140" s="76">
        <v>28.8</v>
      </c>
    </row>
    <row r="141" spans="3:9" ht="63.75" thickBot="1" x14ac:dyDescent="0.25">
      <c r="C141" s="86" t="s">
        <v>10</v>
      </c>
      <c r="D141" s="6" t="s">
        <v>71</v>
      </c>
      <c r="E141" s="6" t="s">
        <v>111</v>
      </c>
      <c r="F141" s="6" t="s">
        <v>258</v>
      </c>
      <c r="G141" s="3">
        <v>740120000</v>
      </c>
      <c r="H141" s="3">
        <v>119</v>
      </c>
      <c r="I141" s="3">
        <v>1208</v>
      </c>
    </row>
    <row r="142" spans="3:9" ht="32.25" thickBot="1" x14ac:dyDescent="0.25">
      <c r="C142" s="37" t="s">
        <v>13</v>
      </c>
      <c r="D142" s="6" t="s">
        <v>71</v>
      </c>
      <c r="E142" s="6" t="s">
        <v>111</v>
      </c>
      <c r="F142" s="6" t="s">
        <v>258</v>
      </c>
      <c r="G142" s="3">
        <v>740120000</v>
      </c>
      <c r="H142" s="3">
        <v>244</v>
      </c>
      <c r="I142" s="3">
        <v>1555</v>
      </c>
    </row>
    <row r="143" spans="3:9" ht="16.5" thickBot="1" x14ac:dyDescent="0.25">
      <c r="C143" s="5" t="s">
        <v>48</v>
      </c>
      <c r="D143" s="6" t="s">
        <v>71</v>
      </c>
      <c r="E143" s="6" t="s">
        <v>111</v>
      </c>
      <c r="F143" s="6" t="s">
        <v>258</v>
      </c>
      <c r="G143" s="3">
        <v>740120000</v>
      </c>
      <c r="H143" s="3">
        <v>850</v>
      </c>
      <c r="I143" s="3"/>
    </row>
    <row r="144" spans="3:9" ht="16.5" thickBot="1" x14ac:dyDescent="0.25">
      <c r="C144" s="104" t="s">
        <v>23</v>
      </c>
      <c r="D144" s="101" t="s">
        <v>72</v>
      </c>
      <c r="E144" s="101" t="s">
        <v>73</v>
      </c>
      <c r="F144" s="101"/>
      <c r="G144" s="101"/>
      <c r="H144" s="101"/>
      <c r="I144" s="130">
        <f>SUM(I146)</f>
        <v>1947</v>
      </c>
    </row>
    <row r="145" spans="3:9" ht="16.5" thickBot="1" x14ac:dyDescent="0.25">
      <c r="C145" s="89" t="s">
        <v>50</v>
      </c>
      <c r="D145" s="7" t="s">
        <v>72</v>
      </c>
      <c r="E145" s="7" t="s">
        <v>73</v>
      </c>
      <c r="F145" s="7" t="s">
        <v>74</v>
      </c>
      <c r="G145" s="7"/>
      <c r="H145" s="7"/>
      <c r="I145" s="33">
        <f>SUM(I146)</f>
        <v>1947</v>
      </c>
    </row>
    <row r="146" spans="3:9" ht="16.5" thickBot="1" x14ac:dyDescent="0.25">
      <c r="C146" s="89" t="s">
        <v>51</v>
      </c>
      <c r="D146" s="7" t="s">
        <v>72</v>
      </c>
      <c r="E146" s="7" t="s">
        <v>73</v>
      </c>
      <c r="F146" s="7" t="s">
        <v>74</v>
      </c>
      <c r="G146" s="7">
        <v>1410211000</v>
      </c>
      <c r="H146" s="7"/>
      <c r="I146" s="33">
        <f>SUM(I147+I148+I149+I150)</f>
        <v>1947</v>
      </c>
    </row>
    <row r="147" spans="3:9" ht="48" thickBot="1" x14ac:dyDescent="0.25">
      <c r="C147" s="37" t="s">
        <v>9</v>
      </c>
      <c r="D147" s="6" t="s">
        <v>72</v>
      </c>
      <c r="E147" s="6" t="s">
        <v>73</v>
      </c>
      <c r="F147" s="6" t="s">
        <v>74</v>
      </c>
      <c r="G147" s="6">
        <v>1410211000</v>
      </c>
      <c r="H147" s="6">
        <v>121</v>
      </c>
      <c r="I147" s="76">
        <v>1230</v>
      </c>
    </row>
    <row r="148" spans="3:9" ht="63.75" thickBot="1" x14ac:dyDescent="0.25">
      <c r="C148" s="37" t="s">
        <v>10</v>
      </c>
      <c r="D148" s="6" t="s">
        <v>72</v>
      </c>
      <c r="E148" s="6" t="s">
        <v>73</v>
      </c>
      <c r="F148" s="6" t="s">
        <v>74</v>
      </c>
      <c r="G148" s="6">
        <v>1410211000</v>
      </c>
      <c r="H148" s="6">
        <v>129</v>
      </c>
      <c r="I148" s="76">
        <v>371</v>
      </c>
    </row>
    <row r="149" spans="3:9" ht="32.25" thickBot="1" x14ac:dyDescent="0.25">
      <c r="C149" s="37" t="s">
        <v>13</v>
      </c>
      <c r="D149" s="6" t="s">
        <v>72</v>
      </c>
      <c r="E149" s="6" t="s">
        <v>73</v>
      </c>
      <c r="F149" s="6" t="s">
        <v>74</v>
      </c>
      <c r="G149" s="6">
        <v>1410211000</v>
      </c>
      <c r="H149" s="6">
        <v>244</v>
      </c>
      <c r="I149" s="76">
        <v>346</v>
      </c>
    </row>
    <row r="150" spans="3:9" ht="16.5" thickBot="1" x14ac:dyDescent="0.25">
      <c r="C150" s="5" t="s">
        <v>48</v>
      </c>
      <c r="D150" s="6" t="s">
        <v>72</v>
      </c>
      <c r="E150" s="6" t="s">
        <v>73</v>
      </c>
      <c r="F150" s="6" t="s">
        <v>74</v>
      </c>
      <c r="G150" s="6">
        <v>1410211000</v>
      </c>
      <c r="H150" s="6">
        <v>850</v>
      </c>
      <c r="I150" s="76"/>
    </row>
    <row r="151" spans="3:9" ht="16.5" thickBot="1" x14ac:dyDescent="0.25">
      <c r="C151" s="104" t="s">
        <v>25</v>
      </c>
      <c r="D151" s="101" t="s">
        <v>178</v>
      </c>
      <c r="E151" s="101" t="s">
        <v>75</v>
      </c>
      <c r="F151" s="101"/>
      <c r="G151" s="101"/>
      <c r="H151" s="101"/>
      <c r="I151" s="103">
        <f>SUM(I152+I465+I945+I952)</f>
        <v>680522.75935000007</v>
      </c>
    </row>
    <row r="152" spans="3:9" ht="16.5" thickBot="1" x14ac:dyDescent="0.25">
      <c r="C152" s="104" t="s">
        <v>52</v>
      </c>
      <c r="D152" s="101" t="s">
        <v>178</v>
      </c>
      <c r="E152" s="101" t="s">
        <v>75</v>
      </c>
      <c r="F152" s="101"/>
      <c r="G152" s="101"/>
      <c r="H152" s="101"/>
      <c r="I152" s="103">
        <f>SUM(I153+I170+I187+I203+I219+I235+I254+I270+I286+I302+I318+I334+I350+I366+I382+I398+I417+I433+I449)</f>
        <v>153673.802</v>
      </c>
    </row>
    <row r="153" spans="3:9" ht="16.5" thickBot="1" x14ac:dyDescent="0.25">
      <c r="C153" s="131" t="s">
        <v>53</v>
      </c>
      <c r="D153" s="132" t="s">
        <v>77</v>
      </c>
      <c r="E153" s="132"/>
      <c r="F153" s="132"/>
      <c r="G153" s="132"/>
      <c r="H153" s="132"/>
      <c r="I153" s="145">
        <f>SUM(I154+I166)</f>
        <v>15082.599999999999</v>
      </c>
    </row>
    <row r="154" spans="3:9" ht="16.5" thickBot="1" x14ac:dyDescent="0.25">
      <c r="C154" s="89" t="s">
        <v>52</v>
      </c>
      <c r="D154" s="14" t="s">
        <v>77</v>
      </c>
      <c r="E154" s="14" t="s">
        <v>75</v>
      </c>
      <c r="F154" s="14" t="s">
        <v>76</v>
      </c>
      <c r="G154" s="14"/>
      <c r="H154" s="14"/>
      <c r="I154" s="146">
        <f>SUM(I155+I161)</f>
        <v>14802.599999999999</v>
      </c>
    </row>
    <row r="155" spans="3:9" ht="48" thickBot="1" x14ac:dyDescent="0.25">
      <c r="C155" s="89" t="s">
        <v>54</v>
      </c>
      <c r="D155" s="7" t="s">
        <v>77</v>
      </c>
      <c r="E155" s="7" t="s">
        <v>75</v>
      </c>
      <c r="F155" s="7" t="s">
        <v>76</v>
      </c>
      <c r="G155" s="10">
        <v>1910101590</v>
      </c>
      <c r="H155" s="7"/>
      <c r="I155" s="59">
        <f>SUM(I160+I158+I159+I157+I156)</f>
        <v>5839.5999999999995</v>
      </c>
    </row>
    <row r="156" spans="3:9" ht="48" thickBot="1" x14ac:dyDescent="0.25">
      <c r="C156" s="5" t="s">
        <v>30</v>
      </c>
      <c r="D156" s="6" t="s">
        <v>77</v>
      </c>
      <c r="E156" s="6" t="s">
        <v>75</v>
      </c>
      <c r="F156" s="6" t="s">
        <v>76</v>
      </c>
      <c r="G156" s="42">
        <v>1910101590</v>
      </c>
      <c r="H156" s="6">
        <v>111</v>
      </c>
      <c r="I156" s="6" t="s">
        <v>433</v>
      </c>
    </row>
    <row r="157" spans="3:9" ht="63.75" thickBot="1" x14ac:dyDescent="0.25">
      <c r="C157" s="86" t="s">
        <v>10</v>
      </c>
      <c r="D157" s="6" t="s">
        <v>77</v>
      </c>
      <c r="E157" s="6" t="s">
        <v>75</v>
      </c>
      <c r="F157" s="6" t="s">
        <v>76</v>
      </c>
      <c r="G157" s="42">
        <v>1910101590</v>
      </c>
      <c r="H157" s="6">
        <v>119</v>
      </c>
      <c r="I157" s="6" t="s">
        <v>434</v>
      </c>
    </row>
    <row r="158" spans="3:9" ht="32.25" thickBot="1" x14ac:dyDescent="0.25">
      <c r="C158" s="37" t="s">
        <v>13</v>
      </c>
      <c r="D158" s="6" t="s">
        <v>77</v>
      </c>
      <c r="E158" s="6" t="s">
        <v>75</v>
      </c>
      <c r="F158" s="6" t="s">
        <v>76</v>
      </c>
      <c r="G158" s="42">
        <v>1910101590</v>
      </c>
      <c r="H158" s="6">
        <v>244</v>
      </c>
      <c r="I158" s="6" t="s">
        <v>435</v>
      </c>
    </row>
    <row r="159" spans="3:9" ht="16.5" thickBot="1" x14ac:dyDescent="0.25">
      <c r="C159" s="37" t="s">
        <v>360</v>
      </c>
      <c r="D159" s="6" t="s">
        <v>77</v>
      </c>
      <c r="E159" s="6" t="s">
        <v>75</v>
      </c>
      <c r="F159" s="6" t="s">
        <v>76</v>
      </c>
      <c r="G159" s="42">
        <v>1910101590</v>
      </c>
      <c r="H159" s="6" t="s">
        <v>357</v>
      </c>
      <c r="I159" s="6" t="s">
        <v>436</v>
      </c>
    </row>
    <row r="160" spans="3:9" ht="16.5" thickBot="1" x14ac:dyDescent="0.25">
      <c r="C160" s="87" t="s">
        <v>48</v>
      </c>
      <c r="D160" s="6" t="s">
        <v>77</v>
      </c>
      <c r="E160" s="6" t="s">
        <v>75</v>
      </c>
      <c r="F160" s="6" t="s">
        <v>76</v>
      </c>
      <c r="G160" s="42">
        <v>1910101590</v>
      </c>
      <c r="H160" s="6">
        <v>850</v>
      </c>
      <c r="I160" s="6" t="s">
        <v>437</v>
      </c>
    </row>
    <row r="161" spans="3:9" ht="142.5" thickBot="1" x14ac:dyDescent="0.25">
      <c r="C161" s="89" t="s">
        <v>55</v>
      </c>
      <c r="D161" s="7" t="s">
        <v>77</v>
      </c>
      <c r="E161" s="7" t="s">
        <v>75</v>
      </c>
      <c r="F161" s="7" t="s">
        <v>76</v>
      </c>
      <c r="G161" s="10">
        <v>1910106590</v>
      </c>
      <c r="H161" s="7"/>
      <c r="I161" s="33">
        <f>SUM(I162+I164+I165+I163)</f>
        <v>8963</v>
      </c>
    </row>
    <row r="162" spans="3:9" ht="46.5" customHeight="1" thickBot="1" x14ac:dyDescent="0.25">
      <c r="C162" s="87" t="s">
        <v>56</v>
      </c>
      <c r="D162" s="6" t="s">
        <v>77</v>
      </c>
      <c r="E162" s="6" t="s">
        <v>75</v>
      </c>
      <c r="F162" s="6" t="s">
        <v>76</v>
      </c>
      <c r="G162" s="42">
        <v>1910106590</v>
      </c>
      <c r="H162" s="6">
        <v>111</v>
      </c>
      <c r="I162" s="6" t="s">
        <v>443</v>
      </c>
    </row>
    <row r="163" spans="3:9" ht="32.25" hidden="1" thickBot="1" x14ac:dyDescent="0.25">
      <c r="C163" s="87" t="s">
        <v>47</v>
      </c>
      <c r="D163" s="6" t="s">
        <v>77</v>
      </c>
      <c r="E163" s="6" t="s">
        <v>75</v>
      </c>
      <c r="F163" s="6" t="s">
        <v>76</v>
      </c>
      <c r="G163" s="42" t="s">
        <v>303</v>
      </c>
      <c r="H163" s="6" t="s">
        <v>122</v>
      </c>
      <c r="I163" s="6"/>
    </row>
    <row r="164" spans="3:9" ht="63.75" thickBot="1" x14ac:dyDescent="0.25">
      <c r="C164" s="86" t="s">
        <v>10</v>
      </c>
      <c r="D164" s="6" t="s">
        <v>77</v>
      </c>
      <c r="E164" s="6" t="s">
        <v>75</v>
      </c>
      <c r="F164" s="6" t="s">
        <v>76</v>
      </c>
      <c r="G164" s="42">
        <v>1910106590</v>
      </c>
      <c r="H164" s="6">
        <v>119</v>
      </c>
      <c r="I164" s="6" t="s">
        <v>444</v>
      </c>
    </row>
    <row r="165" spans="3:9" ht="32.25" thickBot="1" x14ac:dyDescent="0.25">
      <c r="C165" s="37" t="s">
        <v>13</v>
      </c>
      <c r="D165" s="6" t="s">
        <v>77</v>
      </c>
      <c r="E165" s="6" t="s">
        <v>75</v>
      </c>
      <c r="F165" s="6" t="s">
        <v>76</v>
      </c>
      <c r="G165" s="42">
        <v>1910106590</v>
      </c>
      <c r="H165" s="6">
        <v>244</v>
      </c>
      <c r="I165" s="6" t="s">
        <v>386</v>
      </c>
    </row>
    <row r="166" spans="3:9" ht="16.5" thickBot="1" x14ac:dyDescent="0.25">
      <c r="C166" s="89" t="s">
        <v>31</v>
      </c>
      <c r="D166" s="7" t="s">
        <v>77</v>
      </c>
      <c r="E166" s="7">
        <v>10</v>
      </c>
      <c r="F166" s="7"/>
      <c r="G166" s="7"/>
      <c r="H166" s="7"/>
      <c r="I166" s="7" t="s">
        <v>361</v>
      </c>
    </row>
    <row r="167" spans="3:9" ht="16.5" thickBot="1" x14ac:dyDescent="0.25">
      <c r="C167" s="89" t="s">
        <v>35</v>
      </c>
      <c r="D167" s="7" t="s">
        <v>77</v>
      </c>
      <c r="E167" s="7">
        <v>10</v>
      </c>
      <c r="F167" s="7" t="s">
        <v>73</v>
      </c>
      <c r="G167" s="7"/>
      <c r="H167" s="7"/>
      <c r="I167" s="7" t="s">
        <v>361</v>
      </c>
    </row>
    <row r="168" spans="3:9" ht="48" thickBot="1" x14ac:dyDescent="0.25">
      <c r="C168" s="89" t="s">
        <v>57</v>
      </c>
      <c r="D168" s="7" t="s">
        <v>77</v>
      </c>
      <c r="E168" s="7">
        <v>10</v>
      </c>
      <c r="F168" s="7" t="s">
        <v>73</v>
      </c>
      <c r="G168" s="7">
        <v>2230171540</v>
      </c>
      <c r="H168" s="7"/>
      <c r="I168" s="7" t="s">
        <v>361</v>
      </c>
    </row>
    <row r="169" spans="3:9" ht="32.25" thickBot="1" x14ac:dyDescent="0.25">
      <c r="C169" s="5" t="s">
        <v>34</v>
      </c>
      <c r="D169" s="6" t="s">
        <v>77</v>
      </c>
      <c r="E169" s="6">
        <v>10</v>
      </c>
      <c r="F169" s="6" t="s">
        <v>73</v>
      </c>
      <c r="G169" s="6">
        <v>2230171540</v>
      </c>
      <c r="H169" s="6">
        <v>313</v>
      </c>
      <c r="I169" s="6" t="s">
        <v>361</v>
      </c>
    </row>
    <row r="170" spans="3:9" ht="16.5" thickBot="1" x14ac:dyDescent="0.25">
      <c r="C170" s="131" t="s">
        <v>58</v>
      </c>
      <c r="D170" s="132" t="s">
        <v>78</v>
      </c>
      <c r="E170" s="132"/>
      <c r="F170" s="132"/>
      <c r="G170" s="132"/>
      <c r="H170" s="132"/>
      <c r="I170" s="133">
        <f>SUM(I171+I183)</f>
        <v>9221.2999999999993</v>
      </c>
    </row>
    <row r="171" spans="3:9" ht="16.5" thickBot="1" x14ac:dyDescent="0.25">
      <c r="C171" s="89" t="s">
        <v>52</v>
      </c>
      <c r="D171" s="14" t="s">
        <v>78</v>
      </c>
      <c r="E171" s="14" t="s">
        <v>75</v>
      </c>
      <c r="F171" s="14" t="s">
        <v>76</v>
      </c>
      <c r="G171" s="14"/>
      <c r="H171" s="14"/>
      <c r="I171" s="34">
        <f>SUM(I172+I178)</f>
        <v>9081.2999999999993</v>
      </c>
    </row>
    <row r="172" spans="3:9" ht="48" thickBot="1" x14ac:dyDescent="0.25">
      <c r="C172" s="89" t="s">
        <v>59</v>
      </c>
      <c r="D172" s="7" t="s">
        <v>78</v>
      </c>
      <c r="E172" s="7" t="s">
        <v>75</v>
      </c>
      <c r="F172" s="7" t="s">
        <v>76</v>
      </c>
      <c r="G172" s="10">
        <v>1910101590</v>
      </c>
      <c r="H172" s="7"/>
      <c r="I172" s="33">
        <f>SUM(I177+I176+I175+I174+I173)</f>
        <v>3416.3</v>
      </c>
    </row>
    <row r="173" spans="3:9" ht="48" thickBot="1" x14ac:dyDescent="0.25">
      <c r="C173" s="87" t="s">
        <v>30</v>
      </c>
      <c r="D173" s="6" t="s">
        <v>78</v>
      </c>
      <c r="E173" s="6" t="s">
        <v>75</v>
      </c>
      <c r="F173" s="6" t="s">
        <v>76</v>
      </c>
      <c r="G173" s="42">
        <v>1910101590</v>
      </c>
      <c r="H173" s="6">
        <v>111</v>
      </c>
      <c r="I173" s="6" t="s">
        <v>438</v>
      </c>
    </row>
    <row r="174" spans="3:9" ht="63.75" thickBot="1" x14ac:dyDescent="0.25">
      <c r="C174" s="86" t="s">
        <v>10</v>
      </c>
      <c r="D174" s="6" t="s">
        <v>78</v>
      </c>
      <c r="E174" s="6" t="s">
        <v>75</v>
      </c>
      <c r="F174" s="6" t="s">
        <v>76</v>
      </c>
      <c r="G174" s="42">
        <v>1910101590</v>
      </c>
      <c r="H174" s="6">
        <v>119</v>
      </c>
      <c r="I174" s="6" t="s">
        <v>439</v>
      </c>
    </row>
    <row r="175" spans="3:9" ht="32.25" thickBot="1" x14ac:dyDescent="0.25">
      <c r="C175" s="37" t="s">
        <v>13</v>
      </c>
      <c r="D175" s="6" t="s">
        <v>78</v>
      </c>
      <c r="E175" s="6" t="s">
        <v>75</v>
      </c>
      <c r="F175" s="6" t="s">
        <v>76</v>
      </c>
      <c r="G175" s="42">
        <v>1910101590</v>
      </c>
      <c r="H175" s="6">
        <v>244</v>
      </c>
      <c r="I175" s="6" t="s">
        <v>440</v>
      </c>
    </row>
    <row r="176" spans="3:9" ht="16.5" thickBot="1" x14ac:dyDescent="0.25">
      <c r="C176" s="37" t="s">
        <v>360</v>
      </c>
      <c r="D176" s="6" t="s">
        <v>78</v>
      </c>
      <c r="E176" s="6" t="s">
        <v>75</v>
      </c>
      <c r="F176" s="6" t="s">
        <v>76</v>
      </c>
      <c r="G176" s="42">
        <v>1910101590</v>
      </c>
      <c r="H176" s="6" t="s">
        <v>357</v>
      </c>
      <c r="I176" s="6" t="s">
        <v>441</v>
      </c>
    </row>
    <row r="177" spans="3:9" ht="16.5" thickBot="1" x14ac:dyDescent="0.25">
      <c r="C177" s="87" t="s">
        <v>48</v>
      </c>
      <c r="D177" s="6" t="s">
        <v>78</v>
      </c>
      <c r="E177" s="6" t="s">
        <v>75</v>
      </c>
      <c r="F177" s="6" t="s">
        <v>76</v>
      </c>
      <c r="G177" s="42">
        <v>1910101590</v>
      </c>
      <c r="H177" s="6">
        <v>850</v>
      </c>
      <c r="I177" s="6"/>
    </row>
    <row r="178" spans="3:9" ht="142.5" thickBot="1" x14ac:dyDescent="0.25">
      <c r="C178" s="89" t="s">
        <v>55</v>
      </c>
      <c r="D178" s="7" t="s">
        <v>78</v>
      </c>
      <c r="E178" s="7" t="s">
        <v>75</v>
      </c>
      <c r="F178" s="7" t="s">
        <v>76</v>
      </c>
      <c r="G178" s="10">
        <v>1910106590</v>
      </c>
      <c r="H178" s="7"/>
      <c r="I178" s="33">
        <f>SUM(I179+I181+I182+I180)</f>
        <v>5665</v>
      </c>
    </row>
    <row r="179" spans="3:9" ht="47.25" customHeight="1" thickBot="1" x14ac:dyDescent="0.25">
      <c r="C179" s="87" t="s">
        <v>56</v>
      </c>
      <c r="D179" s="6" t="s">
        <v>78</v>
      </c>
      <c r="E179" s="6" t="s">
        <v>75</v>
      </c>
      <c r="F179" s="6" t="s">
        <v>76</v>
      </c>
      <c r="G179" s="42">
        <v>1910106590</v>
      </c>
      <c r="H179" s="6">
        <v>111</v>
      </c>
      <c r="I179" s="6" t="s">
        <v>445</v>
      </c>
    </row>
    <row r="180" spans="3:9" ht="32.25" hidden="1" thickBot="1" x14ac:dyDescent="0.25">
      <c r="C180" s="87" t="s">
        <v>47</v>
      </c>
      <c r="D180" s="6" t="s">
        <v>78</v>
      </c>
      <c r="E180" s="6" t="s">
        <v>75</v>
      </c>
      <c r="F180" s="6" t="s">
        <v>76</v>
      </c>
      <c r="G180" s="42">
        <v>1910106590</v>
      </c>
      <c r="H180" s="6" t="s">
        <v>122</v>
      </c>
      <c r="I180" s="6"/>
    </row>
    <row r="181" spans="3:9" ht="63.75" thickBot="1" x14ac:dyDescent="0.25">
      <c r="C181" s="86" t="s">
        <v>10</v>
      </c>
      <c r="D181" s="6" t="s">
        <v>78</v>
      </c>
      <c r="E181" s="6" t="s">
        <v>75</v>
      </c>
      <c r="F181" s="6" t="s">
        <v>76</v>
      </c>
      <c r="G181" s="42">
        <v>1910106590</v>
      </c>
      <c r="H181" s="6">
        <v>119</v>
      </c>
      <c r="I181" s="6" t="s">
        <v>446</v>
      </c>
    </row>
    <row r="182" spans="3:9" ht="32.25" thickBot="1" x14ac:dyDescent="0.25">
      <c r="C182" s="37" t="s">
        <v>13</v>
      </c>
      <c r="D182" s="6" t="s">
        <v>78</v>
      </c>
      <c r="E182" s="6" t="s">
        <v>75</v>
      </c>
      <c r="F182" s="6" t="s">
        <v>76</v>
      </c>
      <c r="G182" s="42">
        <v>1910106590</v>
      </c>
      <c r="H182" s="6">
        <v>244</v>
      </c>
      <c r="I182" s="6" t="s">
        <v>387</v>
      </c>
    </row>
    <row r="183" spans="3:9" ht="16.5" thickBot="1" x14ac:dyDescent="0.25">
      <c r="C183" s="89" t="s">
        <v>31</v>
      </c>
      <c r="D183" s="7" t="s">
        <v>78</v>
      </c>
      <c r="E183" s="7">
        <v>10</v>
      </c>
      <c r="F183" s="7" t="s">
        <v>73</v>
      </c>
      <c r="G183" s="7"/>
      <c r="H183" s="7"/>
      <c r="I183" s="7" t="s">
        <v>362</v>
      </c>
    </row>
    <row r="184" spans="3:9" ht="16.5" thickBot="1" x14ac:dyDescent="0.25">
      <c r="C184" s="89" t="s">
        <v>35</v>
      </c>
      <c r="D184" s="7" t="s">
        <v>78</v>
      </c>
      <c r="E184" s="7">
        <v>10</v>
      </c>
      <c r="F184" s="7" t="s">
        <v>73</v>
      </c>
      <c r="G184" s="7"/>
      <c r="H184" s="7"/>
      <c r="I184" s="7" t="s">
        <v>362</v>
      </c>
    </row>
    <row r="185" spans="3:9" ht="48" thickBot="1" x14ac:dyDescent="0.25">
      <c r="C185" s="89" t="s">
        <v>57</v>
      </c>
      <c r="D185" s="7" t="s">
        <v>78</v>
      </c>
      <c r="E185" s="7">
        <v>10</v>
      </c>
      <c r="F185" s="7" t="s">
        <v>73</v>
      </c>
      <c r="G185" s="7">
        <v>2230171540</v>
      </c>
      <c r="H185" s="7"/>
      <c r="I185" s="7" t="s">
        <v>362</v>
      </c>
    </row>
    <row r="186" spans="3:9" ht="32.25" thickBot="1" x14ac:dyDescent="0.25">
      <c r="C186" s="5" t="s">
        <v>34</v>
      </c>
      <c r="D186" s="6" t="s">
        <v>78</v>
      </c>
      <c r="E186" s="6">
        <v>10</v>
      </c>
      <c r="F186" s="6" t="s">
        <v>73</v>
      </c>
      <c r="G186" s="6">
        <v>2230171540</v>
      </c>
      <c r="H186" s="6">
        <v>313</v>
      </c>
      <c r="I186" s="6" t="s">
        <v>362</v>
      </c>
    </row>
    <row r="187" spans="3:9" ht="16.5" thickBot="1" x14ac:dyDescent="0.25">
      <c r="C187" s="131" t="s">
        <v>60</v>
      </c>
      <c r="D187" s="132" t="s">
        <v>79</v>
      </c>
      <c r="E187" s="132"/>
      <c r="F187" s="132"/>
      <c r="G187" s="132"/>
      <c r="H187" s="132"/>
      <c r="I187" s="133">
        <f>SUM(I188+I199)</f>
        <v>13315.4</v>
      </c>
    </row>
    <row r="188" spans="3:9" ht="16.5" thickBot="1" x14ac:dyDescent="0.25">
      <c r="C188" s="89" t="s">
        <v>52</v>
      </c>
      <c r="D188" s="14" t="s">
        <v>79</v>
      </c>
      <c r="E188" s="14" t="s">
        <v>75</v>
      </c>
      <c r="F188" s="14" t="s">
        <v>76</v>
      </c>
      <c r="G188" s="14"/>
      <c r="H188" s="14"/>
      <c r="I188" s="34">
        <f>SUM(I189+I195)</f>
        <v>13165.4</v>
      </c>
    </row>
    <row r="189" spans="3:9" ht="48" thickBot="1" x14ac:dyDescent="0.25">
      <c r="C189" s="89" t="s">
        <v>59</v>
      </c>
      <c r="D189" s="7" t="s">
        <v>79</v>
      </c>
      <c r="E189" s="7" t="s">
        <v>75</v>
      </c>
      <c r="F189" s="7" t="s">
        <v>76</v>
      </c>
      <c r="G189" s="10">
        <v>1910101590</v>
      </c>
      <c r="H189" s="7"/>
      <c r="I189" s="33">
        <f>SUM(I190+I191+I192+I193+I194)</f>
        <v>4473.3999999999996</v>
      </c>
    </row>
    <row r="190" spans="3:9" ht="48" thickBot="1" x14ac:dyDescent="0.25">
      <c r="C190" s="87" t="s">
        <v>30</v>
      </c>
      <c r="D190" s="6" t="s">
        <v>79</v>
      </c>
      <c r="E190" s="6" t="s">
        <v>75</v>
      </c>
      <c r="F190" s="6" t="s">
        <v>76</v>
      </c>
      <c r="G190" s="42">
        <v>1910101590</v>
      </c>
      <c r="H190" s="6" t="s">
        <v>80</v>
      </c>
      <c r="I190" s="6" t="s">
        <v>442</v>
      </c>
    </row>
    <row r="191" spans="3:9" ht="63.75" thickBot="1" x14ac:dyDescent="0.25">
      <c r="C191" s="86" t="s">
        <v>10</v>
      </c>
      <c r="D191" s="6" t="s">
        <v>79</v>
      </c>
      <c r="E191" s="6" t="s">
        <v>75</v>
      </c>
      <c r="F191" s="6" t="s">
        <v>76</v>
      </c>
      <c r="G191" s="42">
        <v>1910101590</v>
      </c>
      <c r="H191" s="6">
        <v>119</v>
      </c>
      <c r="I191" s="3">
        <v>476</v>
      </c>
    </row>
    <row r="192" spans="3:9" ht="32.25" thickBot="1" x14ac:dyDescent="0.25">
      <c r="C192" s="37" t="s">
        <v>13</v>
      </c>
      <c r="D192" s="6" t="s">
        <v>79</v>
      </c>
      <c r="E192" s="6" t="s">
        <v>75</v>
      </c>
      <c r="F192" s="6" t="s">
        <v>76</v>
      </c>
      <c r="G192" s="42">
        <v>1910101590</v>
      </c>
      <c r="H192" s="6">
        <v>244</v>
      </c>
      <c r="I192" s="3">
        <v>2096.4</v>
      </c>
    </row>
    <row r="193" spans="3:9" ht="16.5" thickBot="1" x14ac:dyDescent="0.25">
      <c r="C193" s="37" t="s">
        <v>360</v>
      </c>
      <c r="D193" s="6" t="s">
        <v>79</v>
      </c>
      <c r="E193" s="6" t="s">
        <v>75</v>
      </c>
      <c r="F193" s="6" t="s">
        <v>76</v>
      </c>
      <c r="G193" s="42">
        <v>1910101590</v>
      </c>
      <c r="H193" s="6" t="s">
        <v>357</v>
      </c>
      <c r="I193" s="3">
        <v>326</v>
      </c>
    </row>
    <row r="194" spans="3:9" ht="16.5" thickBot="1" x14ac:dyDescent="0.25">
      <c r="C194" s="87" t="s">
        <v>48</v>
      </c>
      <c r="D194" s="6" t="s">
        <v>79</v>
      </c>
      <c r="E194" s="6" t="s">
        <v>75</v>
      </c>
      <c r="F194" s="6" t="s">
        <v>76</v>
      </c>
      <c r="G194" s="42">
        <v>1910101590</v>
      </c>
      <c r="H194" s="6">
        <v>850</v>
      </c>
      <c r="I194" s="3"/>
    </row>
    <row r="195" spans="3:9" ht="142.5" thickBot="1" x14ac:dyDescent="0.25">
      <c r="C195" s="89" t="s">
        <v>55</v>
      </c>
      <c r="D195" s="7" t="s">
        <v>79</v>
      </c>
      <c r="E195" s="7" t="s">
        <v>75</v>
      </c>
      <c r="F195" s="7" t="s">
        <v>76</v>
      </c>
      <c r="G195" s="10">
        <v>1910106590</v>
      </c>
      <c r="H195" s="7"/>
      <c r="I195" s="33">
        <f>SUM(I196+I197+I198)</f>
        <v>8692</v>
      </c>
    </row>
    <row r="196" spans="3:9" ht="48" thickBot="1" x14ac:dyDescent="0.25">
      <c r="C196" s="87" t="s">
        <v>56</v>
      </c>
      <c r="D196" s="6" t="s">
        <v>79</v>
      </c>
      <c r="E196" s="6" t="s">
        <v>75</v>
      </c>
      <c r="F196" s="6" t="s">
        <v>76</v>
      </c>
      <c r="G196" s="42">
        <v>1910106590</v>
      </c>
      <c r="H196" s="6">
        <v>111</v>
      </c>
      <c r="I196" s="3">
        <v>6574</v>
      </c>
    </row>
    <row r="197" spans="3:9" ht="63.75" thickBot="1" x14ac:dyDescent="0.25">
      <c r="C197" s="86" t="s">
        <v>10</v>
      </c>
      <c r="D197" s="6" t="s">
        <v>79</v>
      </c>
      <c r="E197" s="6" t="s">
        <v>75</v>
      </c>
      <c r="F197" s="6" t="s">
        <v>76</v>
      </c>
      <c r="G197" s="42">
        <v>1910106590</v>
      </c>
      <c r="H197" s="6">
        <v>119</v>
      </c>
      <c r="I197" s="3">
        <v>1984</v>
      </c>
    </row>
    <row r="198" spans="3:9" ht="32.25" thickBot="1" x14ac:dyDescent="0.25">
      <c r="C198" s="37" t="s">
        <v>13</v>
      </c>
      <c r="D198" s="6" t="s">
        <v>79</v>
      </c>
      <c r="E198" s="6" t="s">
        <v>75</v>
      </c>
      <c r="F198" s="6" t="s">
        <v>76</v>
      </c>
      <c r="G198" s="42">
        <v>1910106590</v>
      </c>
      <c r="H198" s="6">
        <v>244</v>
      </c>
      <c r="I198" s="3">
        <v>134</v>
      </c>
    </row>
    <row r="199" spans="3:9" ht="16.5" thickBot="1" x14ac:dyDescent="0.25">
      <c r="C199" s="89" t="s">
        <v>31</v>
      </c>
      <c r="D199" s="7" t="s">
        <v>79</v>
      </c>
      <c r="E199" s="7">
        <v>10</v>
      </c>
      <c r="F199" s="7" t="s">
        <v>73</v>
      </c>
      <c r="G199" s="7"/>
      <c r="H199" s="7"/>
      <c r="I199" s="1">
        <v>150</v>
      </c>
    </row>
    <row r="200" spans="3:9" ht="16.5" thickBot="1" x14ac:dyDescent="0.25">
      <c r="C200" s="89" t="s">
        <v>35</v>
      </c>
      <c r="D200" s="7" t="s">
        <v>79</v>
      </c>
      <c r="E200" s="7">
        <v>10</v>
      </c>
      <c r="F200" s="7" t="s">
        <v>73</v>
      </c>
      <c r="G200" s="7"/>
      <c r="H200" s="7"/>
      <c r="I200" s="1">
        <v>150</v>
      </c>
    </row>
    <row r="201" spans="3:9" ht="48" thickBot="1" x14ac:dyDescent="0.25">
      <c r="C201" s="89" t="s">
        <v>57</v>
      </c>
      <c r="D201" s="6" t="s">
        <v>79</v>
      </c>
      <c r="E201" s="6">
        <v>10</v>
      </c>
      <c r="F201" s="6" t="s">
        <v>73</v>
      </c>
      <c r="G201" s="6">
        <v>2230171540</v>
      </c>
      <c r="H201" s="6"/>
      <c r="I201" s="1">
        <v>150</v>
      </c>
    </row>
    <row r="202" spans="3:9" ht="32.25" thickBot="1" x14ac:dyDescent="0.25">
      <c r="C202" s="5" t="s">
        <v>34</v>
      </c>
      <c r="D202" s="6" t="s">
        <v>79</v>
      </c>
      <c r="E202" s="6">
        <v>10</v>
      </c>
      <c r="F202" s="6" t="s">
        <v>73</v>
      </c>
      <c r="G202" s="6">
        <v>2230171540</v>
      </c>
      <c r="H202" s="6">
        <v>313</v>
      </c>
      <c r="I202" s="3">
        <v>150</v>
      </c>
    </row>
    <row r="203" spans="3:9" ht="16.5" thickBot="1" x14ac:dyDescent="0.25">
      <c r="C203" s="131" t="s">
        <v>81</v>
      </c>
      <c r="D203" s="132" t="s">
        <v>82</v>
      </c>
      <c r="E203" s="132"/>
      <c r="F203" s="132"/>
      <c r="G203" s="132"/>
      <c r="H203" s="132"/>
      <c r="I203" s="134">
        <f>SUM(I204+I215)</f>
        <v>10184.799999999999</v>
      </c>
    </row>
    <row r="204" spans="3:9" ht="16.5" thickBot="1" x14ac:dyDescent="0.25">
      <c r="C204" s="89" t="s">
        <v>52</v>
      </c>
      <c r="D204" s="7" t="s">
        <v>82</v>
      </c>
      <c r="E204" s="7" t="s">
        <v>75</v>
      </c>
      <c r="F204" s="7" t="s">
        <v>76</v>
      </c>
      <c r="G204" s="7"/>
      <c r="H204" s="7"/>
      <c r="I204" s="135">
        <f>SUM(I205+I211)</f>
        <v>10007.299999999999</v>
      </c>
    </row>
    <row r="205" spans="3:9" ht="48" thickBot="1" x14ac:dyDescent="0.25">
      <c r="C205" s="89" t="s">
        <v>59</v>
      </c>
      <c r="D205" s="7" t="s">
        <v>82</v>
      </c>
      <c r="E205" s="7" t="s">
        <v>75</v>
      </c>
      <c r="F205" s="7" t="s">
        <v>76</v>
      </c>
      <c r="G205" s="10">
        <v>1910101590</v>
      </c>
      <c r="H205" s="7"/>
      <c r="I205" s="59">
        <f>SUM(I206:I210)</f>
        <v>4091.3</v>
      </c>
    </row>
    <row r="206" spans="3:9" ht="48" thickBot="1" x14ac:dyDescent="0.25">
      <c r="C206" s="87" t="s">
        <v>30</v>
      </c>
      <c r="D206" s="6" t="s">
        <v>82</v>
      </c>
      <c r="E206" s="6" t="s">
        <v>75</v>
      </c>
      <c r="F206" s="6" t="s">
        <v>76</v>
      </c>
      <c r="G206" s="42">
        <v>1910101590</v>
      </c>
      <c r="H206" s="6" t="s">
        <v>80</v>
      </c>
      <c r="I206" s="3">
        <v>1547</v>
      </c>
    </row>
    <row r="207" spans="3:9" ht="63.75" thickBot="1" x14ac:dyDescent="0.25">
      <c r="C207" s="86" t="s">
        <v>10</v>
      </c>
      <c r="D207" s="6" t="s">
        <v>82</v>
      </c>
      <c r="E207" s="6" t="s">
        <v>75</v>
      </c>
      <c r="F207" s="6" t="s">
        <v>76</v>
      </c>
      <c r="G207" s="42">
        <v>1910101590</v>
      </c>
      <c r="H207" s="6">
        <v>119</v>
      </c>
      <c r="I207" s="3">
        <v>468.4</v>
      </c>
    </row>
    <row r="208" spans="3:9" ht="32.25" thickBot="1" x14ac:dyDescent="0.25">
      <c r="C208" s="37" t="s">
        <v>13</v>
      </c>
      <c r="D208" s="6" t="s">
        <v>82</v>
      </c>
      <c r="E208" s="6" t="s">
        <v>75</v>
      </c>
      <c r="F208" s="6" t="s">
        <v>76</v>
      </c>
      <c r="G208" s="42">
        <v>1910101590</v>
      </c>
      <c r="H208" s="6">
        <v>244</v>
      </c>
      <c r="I208" s="3">
        <v>1797.7</v>
      </c>
    </row>
    <row r="209" spans="3:9" ht="16.5" thickBot="1" x14ac:dyDescent="0.25">
      <c r="C209" s="37" t="s">
        <v>360</v>
      </c>
      <c r="D209" s="6" t="s">
        <v>82</v>
      </c>
      <c r="E209" s="6" t="s">
        <v>75</v>
      </c>
      <c r="F209" s="6" t="s">
        <v>76</v>
      </c>
      <c r="G209" s="42">
        <v>1910101590</v>
      </c>
      <c r="H209" s="6" t="s">
        <v>357</v>
      </c>
      <c r="I209" s="3">
        <v>277</v>
      </c>
    </row>
    <row r="210" spans="3:9" ht="16.5" thickBot="1" x14ac:dyDescent="0.25">
      <c r="C210" s="87" t="s">
        <v>48</v>
      </c>
      <c r="D210" s="6" t="s">
        <v>82</v>
      </c>
      <c r="E210" s="6" t="s">
        <v>75</v>
      </c>
      <c r="F210" s="6" t="s">
        <v>76</v>
      </c>
      <c r="G210" s="42">
        <v>1910101590</v>
      </c>
      <c r="H210" s="6">
        <v>850</v>
      </c>
      <c r="I210" s="3">
        <v>1.2</v>
      </c>
    </row>
    <row r="211" spans="3:9" ht="142.5" thickBot="1" x14ac:dyDescent="0.25">
      <c r="C211" s="89" t="s">
        <v>55</v>
      </c>
      <c r="D211" s="7" t="s">
        <v>82</v>
      </c>
      <c r="E211" s="7" t="s">
        <v>75</v>
      </c>
      <c r="F211" s="7" t="s">
        <v>76</v>
      </c>
      <c r="G211" s="10">
        <v>1910106590</v>
      </c>
      <c r="H211" s="7"/>
      <c r="I211" s="33">
        <f>SUM(I212+I213+I214)</f>
        <v>5916</v>
      </c>
    </row>
    <row r="212" spans="3:9" ht="48" thickBot="1" x14ac:dyDescent="0.25">
      <c r="C212" s="87" t="s">
        <v>56</v>
      </c>
      <c r="D212" s="6" t="s">
        <v>82</v>
      </c>
      <c r="E212" s="6" t="s">
        <v>75</v>
      </c>
      <c r="F212" s="6" t="s">
        <v>76</v>
      </c>
      <c r="G212" s="42">
        <v>1910106590</v>
      </c>
      <c r="H212" s="6">
        <v>111</v>
      </c>
      <c r="I212" s="3">
        <v>4446</v>
      </c>
    </row>
    <row r="213" spans="3:9" ht="63.75" thickBot="1" x14ac:dyDescent="0.25">
      <c r="C213" s="86" t="s">
        <v>10</v>
      </c>
      <c r="D213" s="6" t="s">
        <v>82</v>
      </c>
      <c r="E213" s="6" t="s">
        <v>75</v>
      </c>
      <c r="F213" s="6" t="s">
        <v>76</v>
      </c>
      <c r="G213" s="42">
        <v>1910106590</v>
      </c>
      <c r="H213" s="6">
        <v>119</v>
      </c>
      <c r="I213" s="3">
        <v>1343</v>
      </c>
    </row>
    <row r="214" spans="3:9" ht="32.25" thickBot="1" x14ac:dyDescent="0.25">
      <c r="C214" s="37" t="s">
        <v>13</v>
      </c>
      <c r="D214" s="6" t="s">
        <v>82</v>
      </c>
      <c r="E214" s="6" t="s">
        <v>75</v>
      </c>
      <c r="F214" s="6" t="s">
        <v>76</v>
      </c>
      <c r="G214" s="42">
        <v>1910106590</v>
      </c>
      <c r="H214" s="6">
        <v>244</v>
      </c>
      <c r="I214" s="3">
        <v>127</v>
      </c>
    </row>
    <row r="215" spans="3:9" ht="16.5" thickBot="1" x14ac:dyDescent="0.25">
      <c r="C215" s="89" t="s">
        <v>31</v>
      </c>
      <c r="D215" s="7" t="s">
        <v>82</v>
      </c>
      <c r="E215" s="7">
        <v>10</v>
      </c>
      <c r="F215" s="7" t="s">
        <v>73</v>
      </c>
      <c r="G215" s="7"/>
      <c r="H215" s="7"/>
      <c r="I215" s="1">
        <v>177.5</v>
      </c>
    </row>
    <row r="216" spans="3:9" ht="16.5" thickBot="1" x14ac:dyDescent="0.25">
      <c r="C216" s="89" t="s">
        <v>35</v>
      </c>
      <c r="D216" s="7" t="s">
        <v>82</v>
      </c>
      <c r="E216" s="7">
        <v>10</v>
      </c>
      <c r="F216" s="7" t="s">
        <v>73</v>
      </c>
      <c r="G216" s="7"/>
      <c r="H216" s="7"/>
      <c r="I216" s="1">
        <v>177.5</v>
      </c>
    </row>
    <row r="217" spans="3:9" ht="48" thickBot="1" x14ac:dyDescent="0.25">
      <c r="C217" s="89" t="s">
        <v>57</v>
      </c>
      <c r="D217" s="7" t="s">
        <v>82</v>
      </c>
      <c r="E217" s="7">
        <v>10</v>
      </c>
      <c r="F217" s="7" t="s">
        <v>73</v>
      </c>
      <c r="G217" s="7">
        <v>2230171540</v>
      </c>
      <c r="H217" s="7"/>
      <c r="I217" s="1">
        <v>177.5</v>
      </c>
    </row>
    <row r="218" spans="3:9" ht="32.25" thickBot="1" x14ac:dyDescent="0.25">
      <c r="C218" s="5" t="s">
        <v>34</v>
      </c>
      <c r="D218" s="6" t="s">
        <v>82</v>
      </c>
      <c r="E218" s="6">
        <v>10</v>
      </c>
      <c r="F218" s="6" t="s">
        <v>73</v>
      </c>
      <c r="G218" s="6">
        <v>2230171540</v>
      </c>
      <c r="H218" s="6">
        <v>313</v>
      </c>
      <c r="I218" s="3">
        <v>177.5</v>
      </c>
    </row>
    <row r="219" spans="3:9" ht="16.5" thickBot="1" x14ac:dyDescent="0.25">
      <c r="C219" s="131" t="s">
        <v>83</v>
      </c>
      <c r="D219" s="132" t="s">
        <v>84</v>
      </c>
      <c r="E219" s="132"/>
      <c r="F219" s="132"/>
      <c r="G219" s="132"/>
      <c r="H219" s="132"/>
      <c r="I219" s="133">
        <f>SUM(I220+I231)</f>
        <v>6169.6</v>
      </c>
    </row>
    <row r="220" spans="3:9" ht="16.5" thickBot="1" x14ac:dyDescent="0.25">
      <c r="C220" s="89" t="s">
        <v>52</v>
      </c>
      <c r="D220" s="25" t="s">
        <v>84</v>
      </c>
      <c r="E220" s="25" t="s">
        <v>75</v>
      </c>
      <c r="F220" s="25" t="s">
        <v>76</v>
      </c>
      <c r="G220" s="11"/>
      <c r="H220" s="11"/>
      <c r="I220" s="34">
        <f>SUM(I221+I227)</f>
        <v>6094.6</v>
      </c>
    </row>
    <row r="221" spans="3:9" ht="48" thickBot="1" x14ac:dyDescent="0.25">
      <c r="C221" s="89" t="s">
        <v>59</v>
      </c>
      <c r="D221" s="25" t="s">
        <v>84</v>
      </c>
      <c r="E221" s="7" t="s">
        <v>75</v>
      </c>
      <c r="F221" s="7" t="s">
        <v>76</v>
      </c>
      <c r="G221" s="10">
        <v>1910101590</v>
      </c>
      <c r="H221" s="7"/>
      <c r="I221" s="33">
        <f>SUM(I226+I225+I224+I223+I222)</f>
        <v>3149.6</v>
      </c>
    </row>
    <row r="222" spans="3:9" ht="48" thickBot="1" x14ac:dyDescent="0.25">
      <c r="C222" s="87" t="s">
        <v>30</v>
      </c>
      <c r="D222" s="27" t="s">
        <v>84</v>
      </c>
      <c r="E222" s="6" t="s">
        <v>75</v>
      </c>
      <c r="F222" s="6" t="s">
        <v>76</v>
      </c>
      <c r="G222" s="42">
        <v>1910101590</v>
      </c>
      <c r="H222" s="6" t="s">
        <v>80</v>
      </c>
      <c r="I222" s="3">
        <v>1255</v>
      </c>
    </row>
    <row r="223" spans="3:9" ht="63.75" thickBot="1" x14ac:dyDescent="0.25">
      <c r="C223" s="86" t="s">
        <v>10</v>
      </c>
      <c r="D223" s="27" t="s">
        <v>84</v>
      </c>
      <c r="E223" s="6" t="s">
        <v>75</v>
      </c>
      <c r="F223" s="6" t="s">
        <v>76</v>
      </c>
      <c r="G223" s="42">
        <v>1910101590</v>
      </c>
      <c r="H223" s="6">
        <v>119</v>
      </c>
      <c r="I223" s="3">
        <v>379</v>
      </c>
    </row>
    <row r="224" spans="3:9" ht="32.25" thickBot="1" x14ac:dyDescent="0.25">
      <c r="C224" s="37" t="s">
        <v>13</v>
      </c>
      <c r="D224" s="27" t="s">
        <v>84</v>
      </c>
      <c r="E224" s="6" t="s">
        <v>75</v>
      </c>
      <c r="F224" s="6" t="s">
        <v>76</v>
      </c>
      <c r="G224" s="42">
        <v>1910101590</v>
      </c>
      <c r="H224" s="6">
        <v>244</v>
      </c>
      <c r="I224" s="3">
        <v>830.2</v>
      </c>
    </row>
    <row r="225" spans="3:9" ht="16.5" thickBot="1" x14ac:dyDescent="0.25">
      <c r="C225" s="37" t="s">
        <v>360</v>
      </c>
      <c r="D225" s="27" t="s">
        <v>84</v>
      </c>
      <c r="E225" s="6" t="s">
        <v>75</v>
      </c>
      <c r="F225" s="6" t="s">
        <v>76</v>
      </c>
      <c r="G225" s="42">
        <v>1910101590</v>
      </c>
      <c r="H225" s="6" t="s">
        <v>357</v>
      </c>
      <c r="I225" s="3">
        <v>295</v>
      </c>
    </row>
    <row r="226" spans="3:9" ht="16.5" thickBot="1" x14ac:dyDescent="0.25">
      <c r="C226" s="87" t="s">
        <v>48</v>
      </c>
      <c r="D226" s="27" t="s">
        <v>84</v>
      </c>
      <c r="E226" s="6" t="s">
        <v>75</v>
      </c>
      <c r="F226" s="6" t="s">
        <v>76</v>
      </c>
      <c r="G226" s="42">
        <v>1910101590</v>
      </c>
      <c r="H226" s="6">
        <v>850</v>
      </c>
      <c r="I226" s="3">
        <v>390.4</v>
      </c>
    </row>
    <row r="227" spans="3:9" ht="142.5" thickBot="1" x14ac:dyDescent="0.25">
      <c r="C227" s="89" t="s">
        <v>55</v>
      </c>
      <c r="D227" s="25" t="s">
        <v>84</v>
      </c>
      <c r="E227" s="7" t="s">
        <v>75</v>
      </c>
      <c r="F227" s="7" t="s">
        <v>76</v>
      </c>
      <c r="G227" s="10">
        <v>1910106590</v>
      </c>
      <c r="H227" s="7"/>
      <c r="I227" s="1">
        <f>SUM(I228:I230)</f>
        <v>2945</v>
      </c>
    </row>
    <row r="228" spans="3:9" ht="48" thickBot="1" x14ac:dyDescent="0.25">
      <c r="C228" s="87" t="s">
        <v>56</v>
      </c>
      <c r="D228" s="27" t="s">
        <v>84</v>
      </c>
      <c r="E228" s="6" t="s">
        <v>75</v>
      </c>
      <c r="F228" s="6" t="s">
        <v>76</v>
      </c>
      <c r="G228" s="42">
        <v>1910106590</v>
      </c>
      <c r="H228" s="6">
        <v>111</v>
      </c>
      <c r="I228" s="3">
        <v>2224</v>
      </c>
    </row>
    <row r="229" spans="3:9" ht="63.75" thickBot="1" x14ac:dyDescent="0.25">
      <c r="C229" s="86" t="s">
        <v>10</v>
      </c>
      <c r="D229" s="27" t="s">
        <v>84</v>
      </c>
      <c r="E229" s="6" t="s">
        <v>75</v>
      </c>
      <c r="F229" s="6" t="s">
        <v>76</v>
      </c>
      <c r="G229" s="42">
        <v>1910106590</v>
      </c>
      <c r="H229" s="6">
        <v>119</v>
      </c>
      <c r="I229" s="3">
        <v>672</v>
      </c>
    </row>
    <row r="230" spans="3:9" ht="32.25" thickBot="1" x14ac:dyDescent="0.25">
      <c r="C230" s="37" t="s">
        <v>13</v>
      </c>
      <c r="D230" s="27" t="s">
        <v>84</v>
      </c>
      <c r="E230" s="6" t="s">
        <v>75</v>
      </c>
      <c r="F230" s="6" t="s">
        <v>76</v>
      </c>
      <c r="G230" s="42">
        <v>1910106590</v>
      </c>
      <c r="H230" s="6">
        <v>244</v>
      </c>
      <c r="I230" s="3">
        <v>49</v>
      </c>
    </row>
    <row r="231" spans="3:9" ht="16.5" thickBot="1" x14ac:dyDescent="0.25">
      <c r="C231" s="89" t="s">
        <v>31</v>
      </c>
      <c r="D231" s="25" t="s">
        <v>84</v>
      </c>
      <c r="E231" s="7">
        <v>10</v>
      </c>
      <c r="F231" s="7"/>
      <c r="G231" s="7"/>
      <c r="H231" s="7"/>
      <c r="I231" s="1">
        <v>75</v>
      </c>
    </row>
    <row r="232" spans="3:9" ht="16.5" thickBot="1" x14ac:dyDescent="0.25">
      <c r="C232" s="89" t="s">
        <v>35</v>
      </c>
      <c r="D232" s="25" t="s">
        <v>84</v>
      </c>
      <c r="E232" s="7">
        <v>10</v>
      </c>
      <c r="F232" s="7" t="s">
        <v>73</v>
      </c>
      <c r="G232" s="7"/>
      <c r="H232" s="7"/>
      <c r="I232" s="1">
        <v>75</v>
      </c>
    </row>
    <row r="233" spans="3:9" ht="48" thickBot="1" x14ac:dyDescent="0.25">
      <c r="C233" s="89" t="s">
        <v>57</v>
      </c>
      <c r="D233" s="25" t="s">
        <v>84</v>
      </c>
      <c r="E233" s="7">
        <v>10</v>
      </c>
      <c r="F233" s="7" t="s">
        <v>73</v>
      </c>
      <c r="G233" s="7">
        <v>2230171540</v>
      </c>
      <c r="H233" s="7"/>
      <c r="I233" s="1">
        <v>75</v>
      </c>
    </row>
    <row r="234" spans="3:9" ht="32.25" thickBot="1" x14ac:dyDescent="0.25">
      <c r="C234" s="5" t="s">
        <v>34</v>
      </c>
      <c r="D234" s="27" t="s">
        <v>84</v>
      </c>
      <c r="E234" s="6">
        <v>10</v>
      </c>
      <c r="F234" s="6" t="s">
        <v>73</v>
      </c>
      <c r="G234" s="6">
        <v>2230171540</v>
      </c>
      <c r="H234" s="6">
        <v>313</v>
      </c>
      <c r="I234" s="3">
        <v>75</v>
      </c>
    </row>
    <row r="235" spans="3:9" ht="16.5" thickBot="1" x14ac:dyDescent="0.25">
      <c r="C235" s="131" t="s">
        <v>85</v>
      </c>
      <c r="D235" s="132" t="s">
        <v>86</v>
      </c>
      <c r="E235" s="132"/>
      <c r="F235" s="132"/>
      <c r="G235" s="132"/>
      <c r="H235" s="132"/>
      <c r="I235" s="133">
        <f>SUM(I236+I250+I247)</f>
        <v>12928.300000000001</v>
      </c>
    </row>
    <row r="236" spans="3:9" ht="16.5" thickBot="1" x14ac:dyDescent="0.25">
      <c r="C236" s="89" t="s">
        <v>52</v>
      </c>
      <c r="D236" s="25" t="s">
        <v>86</v>
      </c>
      <c r="E236" s="7" t="s">
        <v>75</v>
      </c>
      <c r="F236" s="7" t="s">
        <v>76</v>
      </c>
      <c r="G236" s="11"/>
      <c r="H236" s="11"/>
      <c r="I236" s="34">
        <f>SUM(I237+I243)</f>
        <v>12441.6</v>
      </c>
    </row>
    <row r="237" spans="3:9" ht="48" thickBot="1" x14ac:dyDescent="0.25">
      <c r="C237" s="89" t="s">
        <v>59</v>
      </c>
      <c r="D237" s="25" t="s">
        <v>86</v>
      </c>
      <c r="E237" s="7" t="s">
        <v>75</v>
      </c>
      <c r="F237" s="7" t="s">
        <v>76</v>
      </c>
      <c r="G237" s="10">
        <v>1910101590</v>
      </c>
      <c r="H237" s="7"/>
      <c r="I237" s="33">
        <f>SUM(I238+I239+I240+I241+I242)</f>
        <v>4779.6000000000004</v>
      </c>
    </row>
    <row r="238" spans="3:9" ht="48" thickBot="1" x14ac:dyDescent="0.25">
      <c r="C238" s="87" t="s">
        <v>30</v>
      </c>
      <c r="D238" s="27" t="s">
        <v>86</v>
      </c>
      <c r="E238" s="6" t="s">
        <v>75</v>
      </c>
      <c r="F238" s="6" t="s">
        <v>76</v>
      </c>
      <c r="G238" s="42">
        <v>1910101590</v>
      </c>
      <c r="H238" s="6" t="s">
        <v>80</v>
      </c>
      <c r="I238" s="3">
        <v>1555</v>
      </c>
    </row>
    <row r="239" spans="3:9" ht="63.75" thickBot="1" x14ac:dyDescent="0.25">
      <c r="C239" s="86" t="s">
        <v>10</v>
      </c>
      <c r="D239" s="27" t="s">
        <v>86</v>
      </c>
      <c r="E239" s="6" t="s">
        <v>75</v>
      </c>
      <c r="F239" s="6" t="s">
        <v>76</v>
      </c>
      <c r="G239" s="42">
        <v>1910101590</v>
      </c>
      <c r="H239" s="6">
        <v>119</v>
      </c>
      <c r="I239" s="3">
        <v>469.6</v>
      </c>
    </row>
    <row r="240" spans="3:9" ht="32.25" thickBot="1" x14ac:dyDescent="0.25">
      <c r="C240" s="37" t="s">
        <v>13</v>
      </c>
      <c r="D240" s="27" t="s">
        <v>86</v>
      </c>
      <c r="E240" s="6" t="s">
        <v>75</v>
      </c>
      <c r="F240" s="6" t="s">
        <v>76</v>
      </c>
      <c r="G240" s="42">
        <v>1910101590</v>
      </c>
      <c r="H240" s="6">
        <v>244</v>
      </c>
      <c r="I240" s="3">
        <v>2332</v>
      </c>
    </row>
    <row r="241" spans="3:9" ht="16.5" thickBot="1" x14ac:dyDescent="0.25">
      <c r="C241" s="37" t="s">
        <v>360</v>
      </c>
      <c r="D241" s="27" t="s">
        <v>86</v>
      </c>
      <c r="E241" s="6" t="s">
        <v>75</v>
      </c>
      <c r="F241" s="6" t="s">
        <v>76</v>
      </c>
      <c r="G241" s="42">
        <v>1910101590</v>
      </c>
      <c r="H241" s="6" t="s">
        <v>357</v>
      </c>
      <c r="I241" s="3">
        <v>423</v>
      </c>
    </row>
    <row r="242" spans="3:9" ht="16.5" thickBot="1" x14ac:dyDescent="0.25">
      <c r="C242" s="87" t="s">
        <v>48</v>
      </c>
      <c r="D242" s="27" t="s">
        <v>86</v>
      </c>
      <c r="E242" s="6" t="s">
        <v>75</v>
      </c>
      <c r="F242" s="6" t="s">
        <v>76</v>
      </c>
      <c r="G242" s="42">
        <v>1910101590</v>
      </c>
      <c r="H242" s="6">
        <v>850</v>
      </c>
      <c r="I242" s="3"/>
    </row>
    <row r="243" spans="3:9" ht="142.5" thickBot="1" x14ac:dyDescent="0.25">
      <c r="C243" s="89" t="s">
        <v>55</v>
      </c>
      <c r="D243" s="25" t="s">
        <v>86</v>
      </c>
      <c r="E243" s="7" t="s">
        <v>75</v>
      </c>
      <c r="F243" s="7" t="s">
        <v>76</v>
      </c>
      <c r="G243" s="10">
        <v>1910106590</v>
      </c>
      <c r="H243" s="7"/>
      <c r="I243" s="1">
        <f>SUM(I244:I246)</f>
        <v>7662</v>
      </c>
    </row>
    <row r="244" spans="3:9" ht="48" thickBot="1" x14ac:dyDescent="0.25">
      <c r="C244" s="87" t="s">
        <v>56</v>
      </c>
      <c r="D244" s="27" t="s">
        <v>86</v>
      </c>
      <c r="E244" s="6" t="s">
        <v>75</v>
      </c>
      <c r="F244" s="6" t="s">
        <v>76</v>
      </c>
      <c r="G244" s="42">
        <v>1910106590</v>
      </c>
      <c r="H244" s="6">
        <v>111</v>
      </c>
      <c r="I244" s="3">
        <v>5752</v>
      </c>
    </row>
    <row r="245" spans="3:9" ht="63.75" thickBot="1" x14ac:dyDescent="0.25">
      <c r="C245" s="86" t="s">
        <v>10</v>
      </c>
      <c r="D245" s="27" t="s">
        <v>86</v>
      </c>
      <c r="E245" s="6" t="s">
        <v>75</v>
      </c>
      <c r="F245" s="6" t="s">
        <v>76</v>
      </c>
      <c r="G245" s="42">
        <v>1910106590</v>
      </c>
      <c r="H245" s="6">
        <v>119</v>
      </c>
      <c r="I245" s="3">
        <v>1737</v>
      </c>
    </row>
    <row r="246" spans="3:9" ht="32.25" thickBot="1" x14ac:dyDescent="0.25">
      <c r="C246" s="37" t="s">
        <v>13</v>
      </c>
      <c r="D246" s="27" t="s">
        <v>86</v>
      </c>
      <c r="E246" s="6" t="s">
        <v>75</v>
      </c>
      <c r="F246" s="6" t="s">
        <v>76</v>
      </c>
      <c r="G246" s="42">
        <v>1910106590</v>
      </c>
      <c r="H246" s="6">
        <v>244</v>
      </c>
      <c r="I246" s="3">
        <v>173</v>
      </c>
    </row>
    <row r="247" spans="3:9" ht="16.5" thickBot="1" x14ac:dyDescent="0.25">
      <c r="C247" s="100" t="s">
        <v>447</v>
      </c>
      <c r="D247" s="199" t="s">
        <v>86</v>
      </c>
      <c r="E247" s="101" t="s">
        <v>75</v>
      </c>
      <c r="F247" s="101" t="s">
        <v>76</v>
      </c>
      <c r="G247" s="156">
        <v>9990020680</v>
      </c>
      <c r="H247" s="101"/>
      <c r="I247" s="114">
        <f>SUM(I248:I249)</f>
        <v>198.7</v>
      </c>
    </row>
    <row r="248" spans="3:9" ht="48" thickBot="1" x14ac:dyDescent="0.25">
      <c r="C248" s="37" t="s">
        <v>30</v>
      </c>
      <c r="D248" s="27" t="s">
        <v>86</v>
      </c>
      <c r="E248" s="6" t="s">
        <v>75</v>
      </c>
      <c r="F248" s="6" t="s">
        <v>76</v>
      </c>
      <c r="G248" s="127">
        <v>9990020680</v>
      </c>
      <c r="H248" s="6" t="s">
        <v>80</v>
      </c>
      <c r="I248" s="3">
        <v>152.6</v>
      </c>
    </row>
    <row r="249" spans="3:9" ht="63.75" thickBot="1" x14ac:dyDescent="0.25">
      <c r="C249" s="37" t="s">
        <v>10</v>
      </c>
      <c r="D249" s="27" t="s">
        <v>86</v>
      </c>
      <c r="E249" s="6" t="s">
        <v>75</v>
      </c>
      <c r="F249" s="6" t="s">
        <v>76</v>
      </c>
      <c r="G249" s="127">
        <v>9990020680</v>
      </c>
      <c r="H249" s="6" t="s">
        <v>343</v>
      </c>
      <c r="I249" s="3">
        <v>46.1</v>
      </c>
    </row>
    <row r="250" spans="3:9" ht="16.5" thickBot="1" x14ac:dyDescent="0.25">
      <c r="C250" s="89" t="s">
        <v>31</v>
      </c>
      <c r="D250" s="25" t="s">
        <v>86</v>
      </c>
      <c r="E250" s="7">
        <v>10</v>
      </c>
      <c r="F250" s="7"/>
      <c r="G250" s="7"/>
      <c r="H250" s="7"/>
      <c r="I250" s="1">
        <v>288</v>
      </c>
    </row>
    <row r="251" spans="3:9" ht="16.5" thickBot="1" x14ac:dyDescent="0.25">
      <c r="C251" s="89" t="s">
        <v>35</v>
      </c>
      <c r="D251" s="25" t="s">
        <v>86</v>
      </c>
      <c r="E251" s="7">
        <v>10</v>
      </c>
      <c r="F251" s="7" t="s">
        <v>73</v>
      </c>
      <c r="G251" s="7"/>
      <c r="H251" s="7"/>
      <c r="I251" s="1">
        <v>288</v>
      </c>
    </row>
    <row r="252" spans="3:9" ht="48" thickBot="1" x14ac:dyDescent="0.25">
      <c r="C252" s="89" t="s">
        <v>57</v>
      </c>
      <c r="D252" s="25" t="s">
        <v>86</v>
      </c>
      <c r="E252" s="7">
        <v>10</v>
      </c>
      <c r="F252" s="7" t="s">
        <v>73</v>
      </c>
      <c r="G252" s="7">
        <v>2230171540</v>
      </c>
      <c r="H252" s="7"/>
      <c r="I252" s="1">
        <v>288</v>
      </c>
    </row>
    <row r="253" spans="3:9" ht="32.25" thickBot="1" x14ac:dyDescent="0.25">
      <c r="C253" s="5" t="s">
        <v>34</v>
      </c>
      <c r="D253" s="27" t="s">
        <v>86</v>
      </c>
      <c r="E253" s="6">
        <v>10</v>
      </c>
      <c r="F253" s="6" t="s">
        <v>73</v>
      </c>
      <c r="G253" s="6">
        <v>2230171540</v>
      </c>
      <c r="H253" s="6">
        <v>313</v>
      </c>
      <c r="I253" s="3">
        <v>288</v>
      </c>
    </row>
    <row r="254" spans="3:9" ht="32.25" thickBot="1" x14ac:dyDescent="0.25">
      <c r="C254" s="131" t="s">
        <v>87</v>
      </c>
      <c r="D254" s="132" t="s">
        <v>88</v>
      </c>
      <c r="E254" s="132"/>
      <c r="F254" s="132"/>
      <c r="G254" s="132"/>
      <c r="H254" s="132"/>
      <c r="I254" s="133">
        <f>SUM(I255+I266)</f>
        <v>3169.4</v>
      </c>
    </row>
    <row r="255" spans="3:9" ht="16.5" thickBot="1" x14ac:dyDescent="0.25">
      <c r="C255" s="89" t="s">
        <v>52</v>
      </c>
      <c r="D255" s="25" t="s">
        <v>88</v>
      </c>
      <c r="E255" s="7" t="s">
        <v>75</v>
      </c>
      <c r="F255" s="7" t="s">
        <v>76</v>
      </c>
      <c r="G255" s="11"/>
      <c r="H255" s="11"/>
      <c r="I255" s="34">
        <f>SUM(I256+I262)</f>
        <v>3130.4</v>
      </c>
    </row>
    <row r="256" spans="3:9" ht="48" thickBot="1" x14ac:dyDescent="0.25">
      <c r="C256" s="89" t="s">
        <v>59</v>
      </c>
      <c r="D256" s="25" t="s">
        <v>88</v>
      </c>
      <c r="E256" s="7" t="s">
        <v>75</v>
      </c>
      <c r="F256" s="7" t="s">
        <v>76</v>
      </c>
      <c r="G256" s="10">
        <v>1910101590</v>
      </c>
      <c r="H256" s="7"/>
      <c r="I256" s="33">
        <f>SUM(I257+I258+I259+I260+I261)</f>
        <v>1708.4</v>
      </c>
    </row>
    <row r="257" spans="3:9" ht="48" thickBot="1" x14ac:dyDescent="0.25">
      <c r="C257" s="87" t="s">
        <v>30</v>
      </c>
      <c r="D257" s="27" t="s">
        <v>88</v>
      </c>
      <c r="E257" s="6" t="s">
        <v>75</v>
      </c>
      <c r="F257" s="6" t="s">
        <v>76</v>
      </c>
      <c r="G257" s="42">
        <v>1910101590</v>
      </c>
      <c r="H257" s="6" t="s">
        <v>80</v>
      </c>
      <c r="I257" s="3">
        <v>859</v>
      </c>
    </row>
    <row r="258" spans="3:9" ht="63.75" thickBot="1" x14ac:dyDescent="0.25">
      <c r="C258" s="86" t="s">
        <v>10</v>
      </c>
      <c r="D258" s="27" t="s">
        <v>88</v>
      </c>
      <c r="E258" s="6" t="s">
        <v>75</v>
      </c>
      <c r="F258" s="6" t="s">
        <v>76</v>
      </c>
      <c r="G258" s="42">
        <v>1910101590</v>
      </c>
      <c r="H258" s="6">
        <v>119</v>
      </c>
      <c r="I258" s="3">
        <v>259.39999999999998</v>
      </c>
    </row>
    <row r="259" spans="3:9" ht="32.25" thickBot="1" x14ac:dyDescent="0.25">
      <c r="C259" s="37" t="s">
        <v>13</v>
      </c>
      <c r="D259" s="27" t="s">
        <v>88</v>
      </c>
      <c r="E259" s="6" t="s">
        <v>75</v>
      </c>
      <c r="F259" s="6" t="s">
        <v>76</v>
      </c>
      <c r="G259" s="42">
        <v>1910101590</v>
      </c>
      <c r="H259" s="6">
        <v>244</v>
      </c>
      <c r="I259" s="3">
        <v>458</v>
      </c>
    </row>
    <row r="260" spans="3:9" ht="16.5" thickBot="1" x14ac:dyDescent="0.25">
      <c r="C260" s="37" t="s">
        <v>360</v>
      </c>
      <c r="D260" s="27" t="s">
        <v>88</v>
      </c>
      <c r="E260" s="6" t="s">
        <v>75</v>
      </c>
      <c r="F260" s="6" t="s">
        <v>76</v>
      </c>
      <c r="G260" s="42">
        <v>1910101590</v>
      </c>
      <c r="H260" s="6" t="s">
        <v>357</v>
      </c>
      <c r="I260" s="3">
        <v>132</v>
      </c>
    </row>
    <row r="261" spans="3:9" ht="16.5" thickBot="1" x14ac:dyDescent="0.25">
      <c r="C261" s="87" t="s">
        <v>48</v>
      </c>
      <c r="D261" s="27" t="s">
        <v>88</v>
      </c>
      <c r="E261" s="6" t="s">
        <v>75</v>
      </c>
      <c r="F261" s="6" t="s">
        <v>76</v>
      </c>
      <c r="G261" s="42">
        <v>1910101590</v>
      </c>
      <c r="H261" s="6">
        <v>850</v>
      </c>
      <c r="I261" s="3"/>
    </row>
    <row r="262" spans="3:9" ht="142.5" thickBot="1" x14ac:dyDescent="0.25">
      <c r="C262" s="89" t="s">
        <v>55</v>
      </c>
      <c r="D262" s="25" t="s">
        <v>88</v>
      </c>
      <c r="E262" s="7" t="s">
        <v>75</v>
      </c>
      <c r="F262" s="7" t="s">
        <v>76</v>
      </c>
      <c r="G262" s="10">
        <v>1910106590</v>
      </c>
      <c r="H262" s="7"/>
      <c r="I262" s="1">
        <f>SUM(I263:I265)</f>
        <v>1422</v>
      </c>
    </row>
    <row r="263" spans="3:9" ht="48" thickBot="1" x14ac:dyDescent="0.25">
      <c r="C263" s="87" t="s">
        <v>56</v>
      </c>
      <c r="D263" s="27" t="s">
        <v>88</v>
      </c>
      <c r="E263" s="6" t="s">
        <v>75</v>
      </c>
      <c r="F263" s="6" t="s">
        <v>76</v>
      </c>
      <c r="G263" s="42">
        <v>1910106590</v>
      </c>
      <c r="H263" s="6">
        <v>111</v>
      </c>
      <c r="I263" s="3">
        <v>1071</v>
      </c>
    </row>
    <row r="264" spans="3:9" ht="63.75" thickBot="1" x14ac:dyDescent="0.25">
      <c r="C264" s="86" t="s">
        <v>10</v>
      </c>
      <c r="D264" s="27" t="s">
        <v>88</v>
      </c>
      <c r="E264" s="6" t="s">
        <v>75</v>
      </c>
      <c r="F264" s="6" t="s">
        <v>76</v>
      </c>
      <c r="G264" s="42">
        <v>1910106590</v>
      </c>
      <c r="H264" s="6">
        <v>119</v>
      </c>
      <c r="I264" s="3">
        <v>323</v>
      </c>
    </row>
    <row r="265" spans="3:9" ht="32.25" thickBot="1" x14ac:dyDescent="0.25">
      <c r="C265" s="37" t="s">
        <v>13</v>
      </c>
      <c r="D265" s="27" t="s">
        <v>88</v>
      </c>
      <c r="E265" s="6" t="s">
        <v>75</v>
      </c>
      <c r="F265" s="6" t="s">
        <v>76</v>
      </c>
      <c r="G265" s="42">
        <v>1910106590</v>
      </c>
      <c r="H265" s="6">
        <v>244</v>
      </c>
      <c r="I265" s="3">
        <v>28</v>
      </c>
    </row>
    <row r="266" spans="3:9" ht="16.5" thickBot="1" x14ac:dyDescent="0.25">
      <c r="C266" s="89" t="s">
        <v>31</v>
      </c>
      <c r="D266" s="25" t="s">
        <v>88</v>
      </c>
      <c r="E266" s="7">
        <v>10</v>
      </c>
      <c r="F266" s="7" t="s">
        <v>73</v>
      </c>
      <c r="G266" s="7"/>
      <c r="H266" s="7"/>
      <c r="I266" s="1">
        <v>39</v>
      </c>
    </row>
    <row r="267" spans="3:9" ht="16.5" thickBot="1" x14ac:dyDescent="0.25">
      <c r="C267" s="89" t="s">
        <v>35</v>
      </c>
      <c r="D267" s="25" t="s">
        <v>88</v>
      </c>
      <c r="E267" s="7">
        <v>10</v>
      </c>
      <c r="F267" s="7" t="s">
        <v>73</v>
      </c>
      <c r="G267" s="7"/>
      <c r="H267" s="7"/>
      <c r="I267" s="1">
        <v>39</v>
      </c>
    </row>
    <row r="268" spans="3:9" ht="48" thickBot="1" x14ac:dyDescent="0.25">
      <c r="C268" s="89" t="s">
        <v>57</v>
      </c>
      <c r="D268" s="25" t="s">
        <v>88</v>
      </c>
      <c r="E268" s="7">
        <v>10</v>
      </c>
      <c r="F268" s="7" t="s">
        <v>73</v>
      </c>
      <c r="G268" s="7">
        <v>2230171540</v>
      </c>
      <c r="H268" s="7"/>
      <c r="I268" s="1">
        <v>39</v>
      </c>
    </row>
    <row r="269" spans="3:9" ht="32.25" thickBot="1" x14ac:dyDescent="0.25">
      <c r="C269" s="5" t="s">
        <v>34</v>
      </c>
      <c r="D269" s="27" t="s">
        <v>88</v>
      </c>
      <c r="E269" s="6">
        <v>10</v>
      </c>
      <c r="F269" s="6" t="s">
        <v>73</v>
      </c>
      <c r="G269" s="6">
        <v>2230171540</v>
      </c>
      <c r="H269" s="6">
        <v>313</v>
      </c>
      <c r="I269" s="3">
        <v>39</v>
      </c>
    </row>
    <row r="270" spans="3:9" ht="16.5" thickBot="1" x14ac:dyDescent="0.25">
      <c r="C270" s="131" t="s">
        <v>89</v>
      </c>
      <c r="D270" s="132" t="s">
        <v>90</v>
      </c>
      <c r="E270" s="132"/>
      <c r="F270" s="132"/>
      <c r="G270" s="132"/>
      <c r="H270" s="132"/>
      <c r="I270" s="133">
        <f>SUM(I271+I282)</f>
        <v>6275</v>
      </c>
    </row>
    <row r="271" spans="3:9" ht="16.5" thickBot="1" x14ac:dyDescent="0.25">
      <c r="C271" s="89" t="s">
        <v>52</v>
      </c>
      <c r="D271" s="25" t="s">
        <v>90</v>
      </c>
      <c r="E271" s="7" t="s">
        <v>75</v>
      </c>
      <c r="F271" s="7" t="s">
        <v>76</v>
      </c>
      <c r="G271" s="11"/>
      <c r="H271" s="11"/>
      <c r="I271" s="34">
        <f>SUM(I272+I278)</f>
        <v>6237</v>
      </c>
    </row>
    <row r="272" spans="3:9" ht="48" thickBot="1" x14ac:dyDescent="0.25">
      <c r="C272" s="89" t="s">
        <v>59</v>
      </c>
      <c r="D272" s="25" t="s">
        <v>90</v>
      </c>
      <c r="E272" s="7" t="s">
        <v>75</v>
      </c>
      <c r="F272" s="7" t="s">
        <v>76</v>
      </c>
      <c r="G272" s="10">
        <v>1910101590</v>
      </c>
      <c r="H272" s="7"/>
      <c r="I272" s="33">
        <f>SUM(I273+I274+I275+I276+I277)</f>
        <v>3245</v>
      </c>
    </row>
    <row r="273" spans="3:9" ht="48" thickBot="1" x14ac:dyDescent="0.25">
      <c r="C273" s="87" t="s">
        <v>30</v>
      </c>
      <c r="D273" s="27" t="s">
        <v>90</v>
      </c>
      <c r="E273" s="6" t="s">
        <v>75</v>
      </c>
      <c r="F273" s="6" t="s">
        <v>76</v>
      </c>
      <c r="G273" s="42">
        <v>1910101590</v>
      </c>
      <c r="H273" s="6" t="s">
        <v>80</v>
      </c>
      <c r="I273" s="3">
        <v>1255</v>
      </c>
    </row>
    <row r="274" spans="3:9" ht="63.75" thickBot="1" x14ac:dyDescent="0.25">
      <c r="C274" s="86" t="s">
        <v>10</v>
      </c>
      <c r="D274" s="27" t="s">
        <v>90</v>
      </c>
      <c r="E274" s="6" t="s">
        <v>75</v>
      </c>
      <c r="F274" s="6" t="s">
        <v>76</v>
      </c>
      <c r="G274" s="42">
        <v>1910101590</v>
      </c>
      <c r="H274" s="6">
        <v>119</v>
      </c>
      <c r="I274" s="3">
        <v>379</v>
      </c>
    </row>
    <row r="275" spans="3:9" ht="32.25" thickBot="1" x14ac:dyDescent="0.25">
      <c r="C275" s="37" t="s">
        <v>13</v>
      </c>
      <c r="D275" s="27" t="s">
        <v>90</v>
      </c>
      <c r="E275" s="6" t="s">
        <v>75</v>
      </c>
      <c r="F275" s="6" t="s">
        <v>76</v>
      </c>
      <c r="G275" s="42">
        <v>1910101590</v>
      </c>
      <c r="H275" s="6">
        <v>244</v>
      </c>
      <c r="I275" s="3">
        <v>686</v>
      </c>
    </row>
    <row r="276" spans="3:9" ht="16.5" thickBot="1" x14ac:dyDescent="0.25">
      <c r="C276" s="37" t="s">
        <v>360</v>
      </c>
      <c r="D276" s="27" t="s">
        <v>90</v>
      </c>
      <c r="E276" s="6" t="s">
        <v>75</v>
      </c>
      <c r="F276" s="6" t="s">
        <v>76</v>
      </c>
      <c r="G276" s="42">
        <v>1910101590</v>
      </c>
      <c r="H276" s="6" t="s">
        <v>357</v>
      </c>
      <c r="I276" s="3">
        <v>347</v>
      </c>
    </row>
    <row r="277" spans="3:9" ht="16.5" thickBot="1" x14ac:dyDescent="0.25">
      <c r="C277" s="87" t="s">
        <v>48</v>
      </c>
      <c r="D277" s="27" t="s">
        <v>90</v>
      </c>
      <c r="E277" s="6" t="s">
        <v>75</v>
      </c>
      <c r="F277" s="6" t="s">
        <v>76</v>
      </c>
      <c r="G277" s="42">
        <v>1910101590</v>
      </c>
      <c r="H277" s="6">
        <v>850</v>
      </c>
      <c r="I277" s="3">
        <v>578</v>
      </c>
    </row>
    <row r="278" spans="3:9" ht="142.5" thickBot="1" x14ac:dyDescent="0.25">
      <c r="C278" s="89" t="s">
        <v>55</v>
      </c>
      <c r="D278" s="25" t="s">
        <v>90</v>
      </c>
      <c r="E278" s="7" t="s">
        <v>75</v>
      </c>
      <c r="F278" s="7" t="s">
        <v>76</v>
      </c>
      <c r="G278" s="10">
        <v>1910106590</v>
      </c>
      <c r="H278" s="7"/>
      <c r="I278" s="1">
        <f>SUM(I279:I281)</f>
        <v>2992</v>
      </c>
    </row>
    <row r="279" spans="3:9" ht="48" thickBot="1" x14ac:dyDescent="0.25">
      <c r="C279" s="87" t="s">
        <v>56</v>
      </c>
      <c r="D279" s="27" t="s">
        <v>90</v>
      </c>
      <c r="E279" s="6" t="s">
        <v>75</v>
      </c>
      <c r="F279" s="6" t="s">
        <v>76</v>
      </c>
      <c r="G279" s="42">
        <v>1910106590</v>
      </c>
      <c r="H279" s="6">
        <v>111</v>
      </c>
      <c r="I279" s="3">
        <v>2271</v>
      </c>
    </row>
    <row r="280" spans="3:9" ht="63.75" thickBot="1" x14ac:dyDescent="0.25">
      <c r="C280" s="86" t="s">
        <v>10</v>
      </c>
      <c r="D280" s="27" t="s">
        <v>90</v>
      </c>
      <c r="E280" s="6" t="s">
        <v>75</v>
      </c>
      <c r="F280" s="6" t="s">
        <v>76</v>
      </c>
      <c r="G280" s="42">
        <v>1910106590</v>
      </c>
      <c r="H280" s="6">
        <v>119</v>
      </c>
      <c r="I280" s="3">
        <v>686</v>
      </c>
    </row>
    <row r="281" spans="3:9" ht="32.25" thickBot="1" x14ac:dyDescent="0.25">
      <c r="C281" s="37" t="s">
        <v>13</v>
      </c>
      <c r="D281" s="27" t="s">
        <v>90</v>
      </c>
      <c r="E281" s="6" t="s">
        <v>75</v>
      </c>
      <c r="F281" s="6" t="s">
        <v>76</v>
      </c>
      <c r="G281" s="42">
        <v>1910106590</v>
      </c>
      <c r="H281" s="6">
        <v>244</v>
      </c>
      <c r="I281" s="3">
        <v>35</v>
      </c>
    </row>
    <row r="282" spans="3:9" ht="16.5" thickBot="1" x14ac:dyDescent="0.25">
      <c r="C282" s="89" t="s">
        <v>31</v>
      </c>
      <c r="D282" s="25" t="s">
        <v>90</v>
      </c>
      <c r="E282" s="7">
        <v>10</v>
      </c>
      <c r="F282" s="7" t="s">
        <v>73</v>
      </c>
      <c r="G282" s="7"/>
      <c r="H282" s="7"/>
      <c r="I282" s="1">
        <v>38</v>
      </c>
    </row>
    <row r="283" spans="3:9" ht="16.5" thickBot="1" x14ac:dyDescent="0.25">
      <c r="C283" s="89" t="s">
        <v>35</v>
      </c>
      <c r="D283" s="25" t="s">
        <v>90</v>
      </c>
      <c r="E283" s="7">
        <v>10</v>
      </c>
      <c r="F283" s="7" t="s">
        <v>73</v>
      </c>
      <c r="G283" s="7"/>
      <c r="H283" s="7"/>
      <c r="I283" s="1">
        <v>38</v>
      </c>
    </row>
    <row r="284" spans="3:9" ht="48" thickBot="1" x14ac:dyDescent="0.25">
      <c r="C284" s="89" t="s">
        <v>57</v>
      </c>
      <c r="D284" s="25" t="s">
        <v>90</v>
      </c>
      <c r="E284" s="7">
        <v>10</v>
      </c>
      <c r="F284" s="7" t="s">
        <v>73</v>
      </c>
      <c r="G284" s="7">
        <v>2230171540</v>
      </c>
      <c r="H284" s="7"/>
      <c r="I284" s="1">
        <v>38</v>
      </c>
    </row>
    <row r="285" spans="3:9" ht="32.25" thickBot="1" x14ac:dyDescent="0.25">
      <c r="C285" s="5" t="s">
        <v>34</v>
      </c>
      <c r="D285" s="27" t="s">
        <v>90</v>
      </c>
      <c r="E285" s="6">
        <v>10</v>
      </c>
      <c r="F285" s="6" t="s">
        <v>73</v>
      </c>
      <c r="G285" s="6">
        <v>2230171540</v>
      </c>
      <c r="H285" s="6">
        <v>313</v>
      </c>
      <c r="I285" s="3">
        <v>38</v>
      </c>
    </row>
    <row r="286" spans="3:9" ht="16.5" thickBot="1" x14ac:dyDescent="0.25">
      <c r="C286" s="131" t="s">
        <v>91</v>
      </c>
      <c r="D286" s="132" t="s">
        <v>92</v>
      </c>
      <c r="E286" s="132"/>
      <c r="F286" s="132"/>
      <c r="G286" s="132"/>
      <c r="H286" s="132"/>
      <c r="I286" s="133">
        <f>SUM(I287+I298)</f>
        <v>3324.8</v>
      </c>
    </row>
    <row r="287" spans="3:9" ht="16.5" thickBot="1" x14ac:dyDescent="0.25">
      <c r="C287" s="89" t="s">
        <v>52</v>
      </c>
      <c r="D287" s="25" t="s">
        <v>92</v>
      </c>
      <c r="E287" s="7" t="s">
        <v>75</v>
      </c>
      <c r="F287" s="7" t="s">
        <v>76</v>
      </c>
      <c r="G287" s="11"/>
      <c r="H287" s="11"/>
      <c r="I287" s="34">
        <f>SUM(I288+I294)</f>
        <v>3291.8</v>
      </c>
    </row>
    <row r="288" spans="3:9" ht="48" thickBot="1" x14ac:dyDescent="0.25">
      <c r="C288" s="89" t="s">
        <v>59</v>
      </c>
      <c r="D288" s="25" t="s">
        <v>92</v>
      </c>
      <c r="E288" s="7" t="s">
        <v>75</v>
      </c>
      <c r="F288" s="7" t="s">
        <v>76</v>
      </c>
      <c r="G288" s="10">
        <v>1910101590</v>
      </c>
      <c r="H288" s="7"/>
      <c r="I288" s="33">
        <f>SUM(I289+I290+I291+I292+I293)</f>
        <v>1810.8000000000002</v>
      </c>
    </row>
    <row r="289" spans="3:9" ht="48" thickBot="1" x14ac:dyDescent="0.25">
      <c r="C289" s="87" t="s">
        <v>30</v>
      </c>
      <c r="D289" s="27" t="s">
        <v>92</v>
      </c>
      <c r="E289" s="6" t="s">
        <v>75</v>
      </c>
      <c r="F289" s="6" t="s">
        <v>76</v>
      </c>
      <c r="G289" s="42">
        <v>1910101590</v>
      </c>
      <c r="H289" s="6" t="s">
        <v>80</v>
      </c>
      <c r="I289" s="3">
        <v>907</v>
      </c>
    </row>
    <row r="290" spans="3:9" ht="63.75" thickBot="1" x14ac:dyDescent="0.25">
      <c r="C290" s="86" t="s">
        <v>10</v>
      </c>
      <c r="D290" s="27" t="s">
        <v>92</v>
      </c>
      <c r="E290" s="6" t="s">
        <v>75</v>
      </c>
      <c r="F290" s="6" t="s">
        <v>76</v>
      </c>
      <c r="G290" s="42">
        <v>1910101590</v>
      </c>
      <c r="H290" s="6">
        <v>119</v>
      </c>
      <c r="I290" s="3">
        <v>273.89999999999998</v>
      </c>
    </row>
    <row r="291" spans="3:9" ht="32.25" thickBot="1" x14ac:dyDescent="0.25">
      <c r="C291" s="37" t="s">
        <v>13</v>
      </c>
      <c r="D291" s="27" t="s">
        <v>92</v>
      </c>
      <c r="E291" s="6" t="s">
        <v>75</v>
      </c>
      <c r="F291" s="6" t="s">
        <v>76</v>
      </c>
      <c r="G291" s="42">
        <v>1910101590</v>
      </c>
      <c r="H291" s="6">
        <v>244</v>
      </c>
      <c r="I291" s="3">
        <v>538</v>
      </c>
    </row>
    <row r="292" spans="3:9" ht="16.5" thickBot="1" x14ac:dyDescent="0.25">
      <c r="C292" s="37" t="s">
        <v>360</v>
      </c>
      <c r="D292" s="27" t="s">
        <v>92</v>
      </c>
      <c r="E292" s="6" t="s">
        <v>75</v>
      </c>
      <c r="F292" s="6" t="s">
        <v>76</v>
      </c>
      <c r="G292" s="42">
        <v>1910101590</v>
      </c>
      <c r="H292" s="6" t="s">
        <v>357</v>
      </c>
      <c r="I292" s="3">
        <v>88</v>
      </c>
    </row>
    <row r="293" spans="3:9" ht="16.5" thickBot="1" x14ac:dyDescent="0.25">
      <c r="C293" s="87" t="s">
        <v>48</v>
      </c>
      <c r="D293" s="27" t="s">
        <v>92</v>
      </c>
      <c r="E293" s="6" t="s">
        <v>75</v>
      </c>
      <c r="F293" s="6" t="s">
        <v>76</v>
      </c>
      <c r="G293" s="42">
        <v>1910101590</v>
      </c>
      <c r="H293" s="6">
        <v>850</v>
      </c>
      <c r="I293" s="3">
        <v>3.9</v>
      </c>
    </row>
    <row r="294" spans="3:9" ht="142.5" thickBot="1" x14ac:dyDescent="0.25">
      <c r="C294" s="89" t="s">
        <v>55</v>
      </c>
      <c r="D294" s="25" t="s">
        <v>92</v>
      </c>
      <c r="E294" s="7" t="s">
        <v>75</v>
      </c>
      <c r="F294" s="7" t="s">
        <v>76</v>
      </c>
      <c r="G294" s="10">
        <v>1910106590</v>
      </c>
      <c r="H294" s="7"/>
      <c r="I294" s="1">
        <f>SUM(I295:I297)</f>
        <v>1481</v>
      </c>
    </row>
    <row r="295" spans="3:9" ht="48" thickBot="1" x14ac:dyDescent="0.25">
      <c r="C295" s="87" t="s">
        <v>56</v>
      </c>
      <c r="D295" s="27" t="s">
        <v>92</v>
      </c>
      <c r="E295" s="6" t="s">
        <v>75</v>
      </c>
      <c r="F295" s="6" t="s">
        <v>76</v>
      </c>
      <c r="G295" s="42">
        <v>1910106590</v>
      </c>
      <c r="H295" s="6">
        <v>111</v>
      </c>
      <c r="I295" s="3">
        <v>1115</v>
      </c>
    </row>
    <row r="296" spans="3:9" ht="63.75" thickBot="1" x14ac:dyDescent="0.25">
      <c r="C296" s="86" t="s">
        <v>10</v>
      </c>
      <c r="D296" s="27" t="s">
        <v>92</v>
      </c>
      <c r="E296" s="6" t="s">
        <v>75</v>
      </c>
      <c r="F296" s="6" t="s">
        <v>76</v>
      </c>
      <c r="G296" s="42">
        <v>1910106590</v>
      </c>
      <c r="H296" s="6">
        <v>119</v>
      </c>
      <c r="I296" s="3">
        <v>337</v>
      </c>
    </row>
    <row r="297" spans="3:9" ht="32.25" thickBot="1" x14ac:dyDescent="0.25">
      <c r="C297" s="37" t="s">
        <v>13</v>
      </c>
      <c r="D297" s="27" t="s">
        <v>92</v>
      </c>
      <c r="E297" s="6" t="s">
        <v>75</v>
      </c>
      <c r="F297" s="6" t="s">
        <v>76</v>
      </c>
      <c r="G297" s="42">
        <v>1910106590</v>
      </c>
      <c r="H297" s="6">
        <v>244</v>
      </c>
      <c r="I297" s="3">
        <v>29</v>
      </c>
    </row>
    <row r="298" spans="3:9" ht="16.5" thickBot="1" x14ac:dyDescent="0.25">
      <c r="C298" s="89" t="s">
        <v>31</v>
      </c>
      <c r="D298" s="25" t="s">
        <v>92</v>
      </c>
      <c r="E298" s="7">
        <v>10</v>
      </c>
      <c r="F298" s="7" t="s">
        <v>73</v>
      </c>
      <c r="G298" s="7"/>
      <c r="H298" s="7"/>
      <c r="I298" s="1">
        <v>33</v>
      </c>
    </row>
    <row r="299" spans="3:9" ht="16.5" thickBot="1" x14ac:dyDescent="0.25">
      <c r="C299" s="89" t="s">
        <v>35</v>
      </c>
      <c r="D299" s="25" t="s">
        <v>92</v>
      </c>
      <c r="E299" s="7">
        <v>10</v>
      </c>
      <c r="F299" s="7" t="s">
        <v>73</v>
      </c>
      <c r="G299" s="7"/>
      <c r="H299" s="7"/>
      <c r="I299" s="1">
        <v>33</v>
      </c>
    </row>
    <row r="300" spans="3:9" ht="48" thickBot="1" x14ac:dyDescent="0.25">
      <c r="C300" s="89" t="s">
        <v>57</v>
      </c>
      <c r="D300" s="25" t="s">
        <v>92</v>
      </c>
      <c r="E300" s="7">
        <v>10</v>
      </c>
      <c r="F300" s="7" t="s">
        <v>73</v>
      </c>
      <c r="G300" s="7">
        <v>2230171540</v>
      </c>
      <c r="H300" s="7"/>
      <c r="I300" s="1">
        <v>33</v>
      </c>
    </row>
    <row r="301" spans="3:9" ht="32.25" thickBot="1" x14ac:dyDescent="0.25">
      <c r="C301" s="5" t="s">
        <v>34</v>
      </c>
      <c r="D301" s="27" t="s">
        <v>92</v>
      </c>
      <c r="E301" s="6">
        <v>10</v>
      </c>
      <c r="F301" s="6" t="s">
        <v>73</v>
      </c>
      <c r="G301" s="6">
        <v>2230171540</v>
      </c>
      <c r="H301" s="6">
        <v>313</v>
      </c>
      <c r="I301" s="3">
        <v>33</v>
      </c>
    </row>
    <row r="302" spans="3:9" ht="32.25" thickBot="1" x14ac:dyDescent="0.25">
      <c r="C302" s="131" t="s">
        <v>93</v>
      </c>
      <c r="D302" s="132" t="s">
        <v>94</v>
      </c>
      <c r="E302" s="132"/>
      <c r="F302" s="132"/>
      <c r="G302" s="132"/>
      <c r="H302" s="132"/>
      <c r="I302" s="133">
        <f>SUM(I303+I314)</f>
        <v>4966.6000000000004</v>
      </c>
    </row>
    <row r="303" spans="3:9" ht="16.5" thickBot="1" x14ac:dyDescent="0.25">
      <c r="C303" s="89" t="s">
        <v>52</v>
      </c>
      <c r="D303" s="25" t="s">
        <v>94</v>
      </c>
      <c r="E303" s="7" t="s">
        <v>75</v>
      </c>
      <c r="F303" s="7" t="s">
        <v>76</v>
      </c>
      <c r="G303" s="11"/>
      <c r="H303" s="11"/>
      <c r="I303" s="34">
        <f>SUM(I304+I310)</f>
        <v>4916.6000000000004</v>
      </c>
    </row>
    <row r="304" spans="3:9" ht="48" thickBot="1" x14ac:dyDescent="0.25">
      <c r="C304" s="89" t="s">
        <v>59</v>
      </c>
      <c r="D304" s="25" t="s">
        <v>94</v>
      </c>
      <c r="E304" s="7" t="s">
        <v>75</v>
      </c>
      <c r="F304" s="7" t="s">
        <v>76</v>
      </c>
      <c r="G304" s="10">
        <v>1910101590</v>
      </c>
      <c r="H304" s="7"/>
      <c r="I304" s="33">
        <f>SUM(I305+I306+I307+I308+I309)</f>
        <v>2303.6</v>
      </c>
    </row>
    <row r="305" spans="3:9" ht="48" thickBot="1" x14ac:dyDescent="0.25">
      <c r="C305" s="87" t="s">
        <v>30</v>
      </c>
      <c r="D305" s="27" t="s">
        <v>94</v>
      </c>
      <c r="E305" s="6" t="s">
        <v>75</v>
      </c>
      <c r="F305" s="6" t="s">
        <v>76</v>
      </c>
      <c r="G305" s="42">
        <v>1910101590</v>
      </c>
      <c r="H305" s="6" t="s">
        <v>80</v>
      </c>
      <c r="I305" s="3">
        <v>1149</v>
      </c>
    </row>
    <row r="306" spans="3:9" ht="63.75" thickBot="1" x14ac:dyDescent="0.25">
      <c r="C306" s="86" t="s">
        <v>10</v>
      </c>
      <c r="D306" s="27" t="s">
        <v>94</v>
      </c>
      <c r="E306" s="6" t="s">
        <v>75</v>
      </c>
      <c r="F306" s="6" t="s">
        <v>76</v>
      </c>
      <c r="G306" s="42">
        <v>1910101590</v>
      </c>
      <c r="H306" s="6">
        <v>119</v>
      </c>
      <c r="I306" s="3">
        <v>348.1</v>
      </c>
    </row>
    <row r="307" spans="3:9" ht="32.25" thickBot="1" x14ac:dyDescent="0.25">
      <c r="C307" s="37" t="s">
        <v>13</v>
      </c>
      <c r="D307" s="27" t="s">
        <v>94</v>
      </c>
      <c r="E307" s="6" t="s">
        <v>75</v>
      </c>
      <c r="F307" s="6" t="s">
        <v>76</v>
      </c>
      <c r="G307" s="42">
        <v>1910101590</v>
      </c>
      <c r="H307" s="6">
        <v>244</v>
      </c>
      <c r="I307" s="3">
        <v>643.5</v>
      </c>
    </row>
    <row r="308" spans="3:9" ht="16.5" thickBot="1" x14ac:dyDescent="0.25">
      <c r="C308" s="37" t="s">
        <v>360</v>
      </c>
      <c r="D308" s="27" t="s">
        <v>94</v>
      </c>
      <c r="E308" s="6" t="s">
        <v>75</v>
      </c>
      <c r="F308" s="6" t="s">
        <v>76</v>
      </c>
      <c r="G308" s="42">
        <v>1910101590</v>
      </c>
      <c r="H308" s="6" t="s">
        <v>357</v>
      </c>
      <c r="I308" s="3">
        <v>163</v>
      </c>
    </row>
    <row r="309" spans="3:9" ht="16.5" thickBot="1" x14ac:dyDescent="0.25">
      <c r="C309" s="87" t="s">
        <v>48</v>
      </c>
      <c r="D309" s="27" t="s">
        <v>94</v>
      </c>
      <c r="E309" s="6" t="s">
        <v>75</v>
      </c>
      <c r="F309" s="6" t="s">
        <v>76</v>
      </c>
      <c r="G309" s="42">
        <v>1910101590</v>
      </c>
      <c r="H309" s="6">
        <v>850</v>
      </c>
      <c r="I309" s="3"/>
    </row>
    <row r="310" spans="3:9" ht="142.5" thickBot="1" x14ac:dyDescent="0.25">
      <c r="C310" s="89" t="s">
        <v>55</v>
      </c>
      <c r="D310" s="25" t="s">
        <v>94</v>
      </c>
      <c r="E310" s="7" t="s">
        <v>75</v>
      </c>
      <c r="F310" s="7" t="s">
        <v>76</v>
      </c>
      <c r="G310" s="10">
        <v>1910106590</v>
      </c>
      <c r="H310" s="7"/>
      <c r="I310" s="1">
        <f>SUM(I311:I313)</f>
        <v>2613</v>
      </c>
    </row>
    <row r="311" spans="3:9" ht="48" thickBot="1" x14ac:dyDescent="0.25">
      <c r="C311" s="87" t="s">
        <v>56</v>
      </c>
      <c r="D311" s="27" t="s">
        <v>94</v>
      </c>
      <c r="E311" s="6" t="s">
        <v>75</v>
      </c>
      <c r="F311" s="6" t="s">
        <v>76</v>
      </c>
      <c r="G311" s="42">
        <v>1910106590</v>
      </c>
      <c r="H311" s="6">
        <v>111</v>
      </c>
      <c r="I311" s="3">
        <v>1980</v>
      </c>
    </row>
    <row r="312" spans="3:9" ht="63.75" thickBot="1" x14ac:dyDescent="0.25">
      <c r="C312" s="86" t="s">
        <v>10</v>
      </c>
      <c r="D312" s="27" t="s">
        <v>94</v>
      </c>
      <c r="E312" s="6" t="s">
        <v>75</v>
      </c>
      <c r="F312" s="6" t="s">
        <v>76</v>
      </c>
      <c r="G312" s="42">
        <v>1910106590</v>
      </c>
      <c r="H312" s="6">
        <v>119</v>
      </c>
      <c r="I312" s="3">
        <v>598</v>
      </c>
    </row>
    <row r="313" spans="3:9" ht="32.25" thickBot="1" x14ac:dyDescent="0.25">
      <c r="C313" s="37" t="s">
        <v>13</v>
      </c>
      <c r="D313" s="27" t="s">
        <v>94</v>
      </c>
      <c r="E313" s="6" t="s">
        <v>75</v>
      </c>
      <c r="F313" s="6" t="s">
        <v>76</v>
      </c>
      <c r="G313" s="42">
        <v>1910106590</v>
      </c>
      <c r="H313" s="6">
        <v>244</v>
      </c>
      <c r="I313" s="3">
        <v>35</v>
      </c>
    </row>
    <row r="314" spans="3:9" ht="16.5" thickBot="1" x14ac:dyDescent="0.25">
      <c r="C314" s="89" t="s">
        <v>31</v>
      </c>
      <c r="D314" s="25" t="s">
        <v>94</v>
      </c>
      <c r="E314" s="7">
        <v>10</v>
      </c>
      <c r="F314" s="7" t="s">
        <v>73</v>
      </c>
      <c r="G314" s="7"/>
      <c r="H314" s="7"/>
      <c r="I314" s="1">
        <v>50</v>
      </c>
    </row>
    <row r="315" spans="3:9" ht="16.5" thickBot="1" x14ac:dyDescent="0.25">
      <c r="C315" s="89" t="s">
        <v>35</v>
      </c>
      <c r="D315" s="25" t="s">
        <v>94</v>
      </c>
      <c r="E315" s="7">
        <v>10</v>
      </c>
      <c r="F315" s="7" t="s">
        <v>73</v>
      </c>
      <c r="G315" s="7"/>
      <c r="H315" s="7"/>
      <c r="I315" s="1">
        <v>50</v>
      </c>
    </row>
    <row r="316" spans="3:9" ht="48" thickBot="1" x14ac:dyDescent="0.25">
      <c r="C316" s="89" t="s">
        <v>57</v>
      </c>
      <c r="D316" s="25" t="s">
        <v>94</v>
      </c>
      <c r="E316" s="7">
        <v>10</v>
      </c>
      <c r="F316" s="7" t="s">
        <v>73</v>
      </c>
      <c r="G316" s="7">
        <v>2230171540</v>
      </c>
      <c r="H316" s="7"/>
      <c r="I316" s="1">
        <v>50</v>
      </c>
    </row>
    <row r="317" spans="3:9" ht="32.25" thickBot="1" x14ac:dyDescent="0.25">
      <c r="C317" s="5" t="s">
        <v>34</v>
      </c>
      <c r="D317" s="27" t="s">
        <v>94</v>
      </c>
      <c r="E317" s="6">
        <v>10</v>
      </c>
      <c r="F317" s="6" t="s">
        <v>73</v>
      </c>
      <c r="G317" s="6">
        <v>2230171540</v>
      </c>
      <c r="H317" s="6">
        <v>313</v>
      </c>
      <c r="I317" s="3">
        <v>50</v>
      </c>
    </row>
    <row r="318" spans="3:9" ht="16.5" thickBot="1" x14ac:dyDescent="0.25">
      <c r="C318" s="131" t="s">
        <v>96</v>
      </c>
      <c r="D318" s="132" t="s">
        <v>95</v>
      </c>
      <c r="E318" s="132"/>
      <c r="F318" s="132"/>
      <c r="G318" s="132"/>
      <c r="H318" s="132"/>
      <c r="I318" s="133">
        <f>SUM(I319+I330)</f>
        <v>4653.5</v>
      </c>
    </row>
    <row r="319" spans="3:9" ht="16.5" thickBot="1" x14ac:dyDescent="0.25">
      <c r="C319" s="89" t="s">
        <v>52</v>
      </c>
      <c r="D319" s="25" t="s">
        <v>95</v>
      </c>
      <c r="E319" s="7" t="s">
        <v>75</v>
      </c>
      <c r="F319" s="7" t="s">
        <v>76</v>
      </c>
      <c r="G319" s="11"/>
      <c r="H319" s="11"/>
      <c r="I319" s="34">
        <f>SUM(I320+I326)</f>
        <v>4588.5</v>
      </c>
    </row>
    <row r="320" spans="3:9" ht="48" thickBot="1" x14ac:dyDescent="0.25">
      <c r="C320" s="89" t="s">
        <v>59</v>
      </c>
      <c r="D320" s="25" t="s">
        <v>95</v>
      </c>
      <c r="E320" s="7" t="s">
        <v>75</v>
      </c>
      <c r="F320" s="7" t="s">
        <v>76</v>
      </c>
      <c r="G320" s="10">
        <v>1910101590</v>
      </c>
      <c r="H320" s="7"/>
      <c r="I320" s="33">
        <f>SUM(I325+I324+I323+I322+I321)</f>
        <v>2078.5</v>
      </c>
    </row>
    <row r="321" spans="3:9" ht="48" thickBot="1" x14ac:dyDescent="0.25">
      <c r="C321" s="87" t="s">
        <v>30</v>
      </c>
      <c r="D321" s="27" t="s">
        <v>95</v>
      </c>
      <c r="E321" s="6" t="s">
        <v>75</v>
      </c>
      <c r="F321" s="6" t="s">
        <v>76</v>
      </c>
      <c r="G321" s="42">
        <v>1910101590</v>
      </c>
      <c r="H321" s="6" t="s">
        <v>80</v>
      </c>
      <c r="I321" s="3">
        <v>1111</v>
      </c>
    </row>
    <row r="322" spans="3:9" ht="63.75" thickBot="1" x14ac:dyDescent="0.25">
      <c r="C322" s="86" t="s">
        <v>10</v>
      </c>
      <c r="D322" s="27" t="s">
        <v>95</v>
      </c>
      <c r="E322" s="6" t="s">
        <v>75</v>
      </c>
      <c r="F322" s="6" t="s">
        <v>76</v>
      </c>
      <c r="G322" s="42">
        <v>1910101590</v>
      </c>
      <c r="H322" s="6">
        <v>119</v>
      </c>
      <c r="I322" s="3">
        <v>335.5</v>
      </c>
    </row>
    <row r="323" spans="3:9" ht="32.25" thickBot="1" x14ac:dyDescent="0.25">
      <c r="C323" s="37" t="s">
        <v>13</v>
      </c>
      <c r="D323" s="27" t="s">
        <v>95</v>
      </c>
      <c r="E323" s="6" t="s">
        <v>75</v>
      </c>
      <c r="F323" s="6" t="s">
        <v>76</v>
      </c>
      <c r="G323" s="42">
        <v>1910101590</v>
      </c>
      <c r="H323" s="6">
        <v>244</v>
      </c>
      <c r="I323" s="3">
        <v>519</v>
      </c>
    </row>
    <row r="324" spans="3:9" ht="16.5" thickBot="1" x14ac:dyDescent="0.25">
      <c r="C324" s="37" t="s">
        <v>360</v>
      </c>
      <c r="D324" s="27" t="s">
        <v>95</v>
      </c>
      <c r="E324" s="6" t="s">
        <v>75</v>
      </c>
      <c r="F324" s="6" t="s">
        <v>76</v>
      </c>
      <c r="G324" s="42">
        <v>1910101590</v>
      </c>
      <c r="H324" s="6" t="s">
        <v>357</v>
      </c>
      <c r="I324" s="3">
        <v>113</v>
      </c>
    </row>
    <row r="325" spans="3:9" ht="16.5" thickBot="1" x14ac:dyDescent="0.25">
      <c r="C325" s="87" t="s">
        <v>48</v>
      </c>
      <c r="D325" s="27" t="s">
        <v>95</v>
      </c>
      <c r="E325" s="6" t="s">
        <v>75</v>
      </c>
      <c r="F325" s="6" t="s">
        <v>76</v>
      </c>
      <c r="G325" s="42">
        <v>1910101590</v>
      </c>
      <c r="H325" s="6">
        <v>850</v>
      </c>
      <c r="I325" s="3"/>
    </row>
    <row r="326" spans="3:9" ht="142.5" thickBot="1" x14ac:dyDescent="0.25">
      <c r="C326" s="89" t="s">
        <v>55</v>
      </c>
      <c r="D326" s="25" t="s">
        <v>95</v>
      </c>
      <c r="E326" s="7" t="s">
        <v>75</v>
      </c>
      <c r="F326" s="7" t="s">
        <v>76</v>
      </c>
      <c r="G326" s="10">
        <v>1910106590</v>
      </c>
      <c r="H326" s="7"/>
      <c r="I326" s="1">
        <f>SUM(I327:I329)</f>
        <v>2510</v>
      </c>
    </row>
    <row r="327" spans="3:9" ht="48" thickBot="1" x14ac:dyDescent="0.25">
      <c r="C327" s="87" t="s">
        <v>56</v>
      </c>
      <c r="D327" s="27" t="s">
        <v>95</v>
      </c>
      <c r="E327" s="6" t="s">
        <v>75</v>
      </c>
      <c r="F327" s="6" t="s">
        <v>76</v>
      </c>
      <c r="G327" s="42">
        <v>1910106590</v>
      </c>
      <c r="H327" s="6">
        <v>111</v>
      </c>
      <c r="I327" s="3">
        <v>1900</v>
      </c>
    </row>
    <row r="328" spans="3:9" ht="63.75" thickBot="1" x14ac:dyDescent="0.25">
      <c r="C328" s="86" t="s">
        <v>10</v>
      </c>
      <c r="D328" s="27" t="s">
        <v>95</v>
      </c>
      <c r="E328" s="6" t="s">
        <v>75</v>
      </c>
      <c r="F328" s="6" t="s">
        <v>76</v>
      </c>
      <c r="G328" s="42">
        <v>1910106590</v>
      </c>
      <c r="H328" s="6">
        <v>119</v>
      </c>
      <c r="I328" s="3">
        <v>574</v>
      </c>
    </row>
    <row r="329" spans="3:9" ht="32.25" thickBot="1" x14ac:dyDescent="0.25">
      <c r="C329" s="37" t="s">
        <v>13</v>
      </c>
      <c r="D329" s="27" t="s">
        <v>95</v>
      </c>
      <c r="E329" s="6" t="s">
        <v>75</v>
      </c>
      <c r="F329" s="6" t="s">
        <v>76</v>
      </c>
      <c r="G329" s="42">
        <v>1910106590</v>
      </c>
      <c r="H329" s="6">
        <v>244</v>
      </c>
      <c r="I329" s="3">
        <v>36</v>
      </c>
    </row>
    <row r="330" spans="3:9" ht="16.5" thickBot="1" x14ac:dyDescent="0.25">
      <c r="C330" s="89" t="s">
        <v>31</v>
      </c>
      <c r="D330" s="25" t="s">
        <v>95</v>
      </c>
      <c r="E330" s="7">
        <v>10</v>
      </c>
      <c r="F330" s="7" t="s">
        <v>73</v>
      </c>
      <c r="G330" s="7"/>
      <c r="H330" s="7"/>
      <c r="I330" s="1">
        <v>65</v>
      </c>
    </row>
    <row r="331" spans="3:9" ht="16.5" thickBot="1" x14ac:dyDescent="0.25">
      <c r="C331" s="89" t="s">
        <v>35</v>
      </c>
      <c r="D331" s="25" t="s">
        <v>95</v>
      </c>
      <c r="E331" s="7">
        <v>10</v>
      </c>
      <c r="F331" s="7" t="s">
        <v>73</v>
      </c>
      <c r="G331" s="7"/>
      <c r="H331" s="7"/>
      <c r="I331" s="1">
        <v>65</v>
      </c>
    </row>
    <row r="332" spans="3:9" ht="48" thickBot="1" x14ac:dyDescent="0.25">
      <c r="C332" s="89" t="s">
        <v>57</v>
      </c>
      <c r="D332" s="25" t="s">
        <v>95</v>
      </c>
      <c r="E332" s="7">
        <v>10</v>
      </c>
      <c r="F332" s="7" t="s">
        <v>73</v>
      </c>
      <c r="G332" s="7">
        <v>2230171540</v>
      </c>
      <c r="H332" s="7"/>
      <c r="I332" s="1">
        <v>65</v>
      </c>
    </row>
    <row r="333" spans="3:9" ht="32.25" thickBot="1" x14ac:dyDescent="0.25">
      <c r="C333" s="5" t="s">
        <v>34</v>
      </c>
      <c r="D333" s="27" t="s">
        <v>95</v>
      </c>
      <c r="E333" s="6">
        <v>10</v>
      </c>
      <c r="F333" s="6" t="s">
        <v>73</v>
      </c>
      <c r="G333" s="6">
        <v>2230171540</v>
      </c>
      <c r="H333" s="6">
        <v>313</v>
      </c>
      <c r="I333" s="3">
        <v>65</v>
      </c>
    </row>
    <row r="334" spans="3:9" ht="16.5" thickBot="1" x14ac:dyDescent="0.25">
      <c r="C334" s="131" t="s">
        <v>97</v>
      </c>
      <c r="D334" s="132" t="s">
        <v>98</v>
      </c>
      <c r="E334" s="132"/>
      <c r="F334" s="132"/>
      <c r="G334" s="132"/>
      <c r="H334" s="132"/>
      <c r="I334" s="133">
        <f>SUM(I335+I346)</f>
        <v>3253.7</v>
      </c>
    </row>
    <row r="335" spans="3:9" ht="16.5" thickBot="1" x14ac:dyDescent="0.25">
      <c r="C335" s="89" t="s">
        <v>52</v>
      </c>
      <c r="D335" s="25" t="s">
        <v>98</v>
      </c>
      <c r="E335" s="7" t="s">
        <v>75</v>
      </c>
      <c r="F335" s="7" t="s">
        <v>76</v>
      </c>
      <c r="G335" s="11"/>
      <c r="H335" s="11"/>
      <c r="I335" s="34">
        <f>SUM(I336+I342)</f>
        <v>3197.5</v>
      </c>
    </row>
    <row r="336" spans="3:9" ht="48" thickBot="1" x14ac:dyDescent="0.25">
      <c r="C336" s="89" t="s">
        <v>59</v>
      </c>
      <c r="D336" s="25" t="s">
        <v>98</v>
      </c>
      <c r="E336" s="7" t="s">
        <v>75</v>
      </c>
      <c r="F336" s="7" t="s">
        <v>76</v>
      </c>
      <c r="G336" s="10">
        <v>1910101590</v>
      </c>
      <c r="H336" s="7"/>
      <c r="I336" s="33">
        <f>SUM(I337+I338+I339+I340+I341)</f>
        <v>1728.5</v>
      </c>
    </row>
    <row r="337" spans="3:9" ht="48" thickBot="1" x14ac:dyDescent="0.25">
      <c r="C337" s="87" t="s">
        <v>30</v>
      </c>
      <c r="D337" s="27" t="s">
        <v>98</v>
      </c>
      <c r="E337" s="6" t="s">
        <v>75</v>
      </c>
      <c r="F337" s="6" t="s">
        <v>76</v>
      </c>
      <c r="G337" s="42">
        <v>1910101590</v>
      </c>
      <c r="H337" s="6" t="s">
        <v>80</v>
      </c>
      <c r="I337" s="3">
        <v>926</v>
      </c>
    </row>
    <row r="338" spans="3:9" ht="63.75" thickBot="1" x14ac:dyDescent="0.25">
      <c r="C338" s="86" t="s">
        <v>10</v>
      </c>
      <c r="D338" s="27" t="s">
        <v>98</v>
      </c>
      <c r="E338" s="6" t="s">
        <v>75</v>
      </c>
      <c r="F338" s="6" t="s">
        <v>76</v>
      </c>
      <c r="G338" s="42">
        <v>1910101590</v>
      </c>
      <c r="H338" s="6">
        <v>119</v>
      </c>
      <c r="I338" s="3">
        <v>279.5</v>
      </c>
    </row>
    <row r="339" spans="3:9" ht="32.25" thickBot="1" x14ac:dyDescent="0.25">
      <c r="C339" s="37" t="s">
        <v>13</v>
      </c>
      <c r="D339" s="27" t="s">
        <v>98</v>
      </c>
      <c r="E339" s="6" t="s">
        <v>75</v>
      </c>
      <c r="F339" s="6" t="s">
        <v>76</v>
      </c>
      <c r="G339" s="42">
        <v>1910101590</v>
      </c>
      <c r="H339" s="6">
        <v>244</v>
      </c>
      <c r="I339" s="3">
        <v>451</v>
      </c>
    </row>
    <row r="340" spans="3:9" ht="16.5" thickBot="1" x14ac:dyDescent="0.25">
      <c r="C340" s="37" t="s">
        <v>360</v>
      </c>
      <c r="D340" s="27" t="s">
        <v>98</v>
      </c>
      <c r="E340" s="6" t="s">
        <v>75</v>
      </c>
      <c r="F340" s="6" t="s">
        <v>76</v>
      </c>
      <c r="G340" s="42">
        <v>1910101590</v>
      </c>
      <c r="H340" s="6" t="s">
        <v>357</v>
      </c>
      <c r="I340" s="3">
        <v>72</v>
      </c>
    </row>
    <row r="341" spans="3:9" ht="16.5" thickBot="1" x14ac:dyDescent="0.25">
      <c r="C341" s="87" t="s">
        <v>48</v>
      </c>
      <c r="D341" s="27" t="s">
        <v>98</v>
      </c>
      <c r="E341" s="6" t="s">
        <v>75</v>
      </c>
      <c r="F341" s="6" t="s">
        <v>76</v>
      </c>
      <c r="G341" s="42">
        <v>1910101590</v>
      </c>
      <c r="H341" s="6">
        <v>850</v>
      </c>
      <c r="I341" s="3"/>
    </row>
    <row r="342" spans="3:9" ht="142.5" thickBot="1" x14ac:dyDescent="0.25">
      <c r="C342" s="89" t="s">
        <v>55</v>
      </c>
      <c r="D342" s="25" t="s">
        <v>98</v>
      </c>
      <c r="E342" s="7" t="s">
        <v>75</v>
      </c>
      <c r="F342" s="7" t="s">
        <v>76</v>
      </c>
      <c r="G342" s="10">
        <v>1910106590</v>
      </c>
      <c r="H342" s="7"/>
      <c r="I342" s="1">
        <f>SUM(I343:I345)</f>
        <v>1469</v>
      </c>
    </row>
    <row r="343" spans="3:9" ht="48" thickBot="1" x14ac:dyDescent="0.25">
      <c r="C343" s="87" t="s">
        <v>56</v>
      </c>
      <c r="D343" s="27" t="s">
        <v>98</v>
      </c>
      <c r="E343" s="6" t="s">
        <v>75</v>
      </c>
      <c r="F343" s="6" t="s">
        <v>76</v>
      </c>
      <c r="G343" s="42">
        <v>1910106590</v>
      </c>
      <c r="H343" s="6">
        <v>111</v>
      </c>
      <c r="I343" s="3">
        <v>1110</v>
      </c>
    </row>
    <row r="344" spans="3:9" ht="63.75" thickBot="1" x14ac:dyDescent="0.25">
      <c r="C344" s="86" t="s">
        <v>10</v>
      </c>
      <c r="D344" s="27" t="s">
        <v>98</v>
      </c>
      <c r="E344" s="6" t="s">
        <v>75</v>
      </c>
      <c r="F344" s="6" t="s">
        <v>76</v>
      </c>
      <c r="G344" s="42">
        <v>1910106590</v>
      </c>
      <c r="H344" s="6">
        <v>119</v>
      </c>
      <c r="I344" s="3">
        <v>335</v>
      </c>
    </row>
    <row r="345" spans="3:9" ht="32.25" thickBot="1" x14ac:dyDescent="0.25">
      <c r="C345" s="37" t="s">
        <v>13</v>
      </c>
      <c r="D345" s="27" t="s">
        <v>98</v>
      </c>
      <c r="E345" s="6" t="s">
        <v>75</v>
      </c>
      <c r="F345" s="6" t="s">
        <v>76</v>
      </c>
      <c r="G345" s="42">
        <v>1910106590</v>
      </c>
      <c r="H345" s="6">
        <v>244</v>
      </c>
      <c r="I345" s="3">
        <v>24</v>
      </c>
    </row>
    <row r="346" spans="3:9" ht="16.5" thickBot="1" x14ac:dyDescent="0.25">
      <c r="C346" s="89" t="s">
        <v>31</v>
      </c>
      <c r="D346" s="25" t="s">
        <v>98</v>
      </c>
      <c r="E346" s="7">
        <v>10</v>
      </c>
      <c r="F346" s="7" t="s">
        <v>73</v>
      </c>
      <c r="G346" s="7"/>
      <c r="H346" s="7"/>
      <c r="I346" s="1">
        <v>56.2</v>
      </c>
    </row>
    <row r="347" spans="3:9" ht="16.5" thickBot="1" x14ac:dyDescent="0.25">
      <c r="C347" s="89" t="s">
        <v>35</v>
      </c>
      <c r="D347" s="25" t="s">
        <v>98</v>
      </c>
      <c r="E347" s="7">
        <v>10</v>
      </c>
      <c r="F347" s="7" t="s">
        <v>73</v>
      </c>
      <c r="G347" s="7"/>
      <c r="H347" s="7"/>
      <c r="I347" s="1">
        <v>56.2</v>
      </c>
    </row>
    <row r="348" spans="3:9" ht="48" thickBot="1" x14ac:dyDescent="0.25">
      <c r="C348" s="89" t="s">
        <v>57</v>
      </c>
      <c r="D348" s="25" t="s">
        <v>98</v>
      </c>
      <c r="E348" s="7">
        <v>10</v>
      </c>
      <c r="F348" s="7" t="s">
        <v>73</v>
      </c>
      <c r="G348" s="7">
        <v>2230171540</v>
      </c>
      <c r="H348" s="7"/>
      <c r="I348" s="1">
        <v>56.2</v>
      </c>
    </row>
    <row r="349" spans="3:9" ht="32.25" thickBot="1" x14ac:dyDescent="0.25">
      <c r="C349" s="5" t="s">
        <v>34</v>
      </c>
      <c r="D349" s="27" t="s">
        <v>98</v>
      </c>
      <c r="E349" s="6">
        <v>10</v>
      </c>
      <c r="F349" s="6" t="s">
        <v>73</v>
      </c>
      <c r="G349" s="6">
        <v>2230171540</v>
      </c>
      <c r="H349" s="6">
        <v>313</v>
      </c>
      <c r="I349" s="3">
        <v>56.2</v>
      </c>
    </row>
    <row r="350" spans="3:9" ht="16.5" thickBot="1" x14ac:dyDescent="0.25">
      <c r="C350" s="131" t="s">
        <v>99</v>
      </c>
      <c r="D350" s="132" t="s">
        <v>100</v>
      </c>
      <c r="E350" s="132"/>
      <c r="F350" s="132"/>
      <c r="G350" s="132"/>
      <c r="H350" s="132"/>
      <c r="I350" s="133">
        <f>SUM(I351+I362)</f>
        <v>6939.5</v>
      </c>
    </row>
    <row r="351" spans="3:9" ht="16.5" thickBot="1" x14ac:dyDescent="0.25">
      <c r="C351" s="89" t="s">
        <v>52</v>
      </c>
      <c r="D351" s="25" t="s">
        <v>100</v>
      </c>
      <c r="E351" s="7" t="s">
        <v>75</v>
      </c>
      <c r="F351" s="7" t="s">
        <v>76</v>
      </c>
      <c r="G351" s="11"/>
      <c r="H351" s="11"/>
      <c r="I351" s="34">
        <f>SUM(I352+I358)</f>
        <v>6838.5</v>
      </c>
    </row>
    <row r="352" spans="3:9" ht="48" thickBot="1" x14ac:dyDescent="0.25">
      <c r="C352" s="89" t="s">
        <v>59</v>
      </c>
      <c r="D352" s="25" t="s">
        <v>100</v>
      </c>
      <c r="E352" s="7" t="s">
        <v>75</v>
      </c>
      <c r="F352" s="7" t="s">
        <v>76</v>
      </c>
      <c r="G352" s="10">
        <v>1910101590</v>
      </c>
      <c r="H352" s="7"/>
      <c r="I352" s="33">
        <f>SUM(I353+I354+I355+I356+I357)</f>
        <v>2844.5</v>
      </c>
    </row>
    <row r="353" spans="3:9" ht="48" thickBot="1" x14ac:dyDescent="0.25">
      <c r="C353" s="87" t="s">
        <v>30</v>
      </c>
      <c r="D353" s="27" t="s">
        <v>100</v>
      </c>
      <c r="E353" s="6" t="s">
        <v>75</v>
      </c>
      <c r="F353" s="6" t="s">
        <v>76</v>
      </c>
      <c r="G353" s="42">
        <v>1910101590</v>
      </c>
      <c r="H353" s="6" t="s">
        <v>80</v>
      </c>
      <c r="I353" s="3">
        <v>1015</v>
      </c>
    </row>
    <row r="354" spans="3:9" ht="63.75" thickBot="1" x14ac:dyDescent="0.25">
      <c r="C354" s="86" t="s">
        <v>10</v>
      </c>
      <c r="D354" s="27" t="s">
        <v>100</v>
      </c>
      <c r="E354" s="6" t="s">
        <v>75</v>
      </c>
      <c r="F354" s="6" t="s">
        <v>76</v>
      </c>
      <c r="G354" s="42">
        <v>1910101590</v>
      </c>
      <c r="H354" s="6">
        <v>119</v>
      </c>
      <c r="I354" s="3">
        <v>306.5</v>
      </c>
    </row>
    <row r="355" spans="3:9" ht="32.25" thickBot="1" x14ac:dyDescent="0.25">
      <c r="C355" s="37" t="s">
        <v>13</v>
      </c>
      <c r="D355" s="27" t="s">
        <v>100</v>
      </c>
      <c r="E355" s="6" t="s">
        <v>75</v>
      </c>
      <c r="F355" s="6" t="s">
        <v>76</v>
      </c>
      <c r="G355" s="42">
        <v>1910101590</v>
      </c>
      <c r="H355" s="6">
        <v>244</v>
      </c>
      <c r="I355" s="3">
        <v>1332</v>
      </c>
    </row>
    <row r="356" spans="3:9" ht="16.5" thickBot="1" x14ac:dyDescent="0.25">
      <c r="C356" s="37" t="s">
        <v>360</v>
      </c>
      <c r="D356" s="27" t="s">
        <v>100</v>
      </c>
      <c r="E356" s="6" t="s">
        <v>75</v>
      </c>
      <c r="F356" s="6" t="s">
        <v>76</v>
      </c>
      <c r="G356" s="42">
        <v>1910101590</v>
      </c>
      <c r="H356" s="6" t="s">
        <v>357</v>
      </c>
      <c r="I356" s="3">
        <v>191</v>
      </c>
    </row>
    <row r="357" spans="3:9" ht="16.5" thickBot="1" x14ac:dyDescent="0.25">
      <c r="C357" s="87" t="s">
        <v>48</v>
      </c>
      <c r="D357" s="27" t="s">
        <v>100</v>
      </c>
      <c r="E357" s="6" t="s">
        <v>75</v>
      </c>
      <c r="F357" s="6" t="s">
        <v>76</v>
      </c>
      <c r="G357" s="42">
        <v>1910101590</v>
      </c>
      <c r="H357" s="6">
        <v>850</v>
      </c>
      <c r="I357" s="3"/>
    </row>
    <row r="358" spans="3:9" ht="142.5" thickBot="1" x14ac:dyDescent="0.25">
      <c r="C358" s="89" t="s">
        <v>55</v>
      </c>
      <c r="D358" s="25" t="s">
        <v>100</v>
      </c>
      <c r="E358" s="7" t="s">
        <v>75</v>
      </c>
      <c r="F358" s="7" t="s">
        <v>76</v>
      </c>
      <c r="G358" s="10">
        <v>1910106590</v>
      </c>
      <c r="H358" s="7"/>
      <c r="I358" s="1">
        <f>SUM(I359:I361)</f>
        <v>3994</v>
      </c>
    </row>
    <row r="359" spans="3:9" ht="48" thickBot="1" x14ac:dyDescent="0.25">
      <c r="C359" s="87" t="s">
        <v>56</v>
      </c>
      <c r="D359" s="27" t="s">
        <v>100</v>
      </c>
      <c r="E359" s="6" t="s">
        <v>75</v>
      </c>
      <c r="F359" s="6" t="s">
        <v>76</v>
      </c>
      <c r="G359" s="42">
        <v>1910106590</v>
      </c>
      <c r="H359" s="6">
        <v>111</v>
      </c>
      <c r="I359" s="3">
        <v>3017</v>
      </c>
    </row>
    <row r="360" spans="3:9" ht="63.75" thickBot="1" x14ac:dyDescent="0.25">
      <c r="C360" s="86" t="s">
        <v>10</v>
      </c>
      <c r="D360" s="27" t="s">
        <v>100</v>
      </c>
      <c r="E360" s="6" t="s">
        <v>75</v>
      </c>
      <c r="F360" s="6" t="s">
        <v>76</v>
      </c>
      <c r="G360" s="42">
        <v>1910106590</v>
      </c>
      <c r="H360" s="6">
        <v>119</v>
      </c>
      <c r="I360" s="3">
        <v>911</v>
      </c>
    </row>
    <row r="361" spans="3:9" ht="32.25" thickBot="1" x14ac:dyDescent="0.25">
      <c r="C361" s="37" t="s">
        <v>13</v>
      </c>
      <c r="D361" s="27" t="s">
        <v>100</v>
      </c>
      <c r="E361" s="6" t="s">
        <v>75</v>
      </c>
      <c r="F361" s="6" t="s">
        <v>76</v>
      </c>
      <c r="G361" s="42">
        <v>1910106590</v>
      </c>
      <c r="H361" s="6">
        <v>244</v>
      </c>
      <c r="I361" s="3">
        <v>66</v>
      </c>
    </row>
    <row r="362" spans="3:9" ht="16.5" thickBot="1" x14ac:dyDescent="0.25">
      <c r="C362" s="89" t="s">
        <v>31</v>
      </c>
      <c r="D362" s="25" t="s">
        <v>100</v>
      </c>
      <c r="E362" s="7">
        <v>10</v>
      </c>
      <c r="F362" s="7" t="s">
        <v>73</v>
      </c>
      <c r="G362" s="7"/>
      <c r="H362" s="7"/>
      <c r="I362" s="1">
        <v>101</v>
      </c>
    </row>
    <row r="363" spans="3:9" ht="16.5" thickBot="1" x14ac:dyDescent="0.25">
      <c r="C363" s="89" t="s">
        <v>35</v>
      </c>
      <c r="D363" s="25" t="s">
        <v>100</v>
      </c>
      <c r="E363" s="7">
        <v>10</v>
      </c>
      <c r="F363" s="7" t="s">
        <v>73</v>
      </c>
      <c r="G363" s="7"/>
      <c r="H363" s="7"/>
      <c r="I363" s="1">
        <v>101</v>
      </c>
    </row>
    <row r="364" spans="3:9" ht="48" thickBot="1" x14ac:dyDescent="0.25">
      <c r="C364" s="89" t="s">
        <v>57</v>
      </c>
      <c r="D364" s="25" t="s">
        <v>100</v>
      </c>
      <c r="E364" s="7">
        <v>10</v>
      </c>
      <c r="F364" s="7" t="s">
        <v>73</v>
      </c>
      <c r="G364" s="7">
        <v>2230171540</v>
      </c>
      <c r="H364" s="7"/>
      <c r="I364" s="1">
        <v>101</v>
      </c>
    </row>
    <row r="365" spans="3:9" ht="32.25" thickBot="1" x14ac:dyDescent="0.25">
      <c r="C365" s="5" t="s">
        <v>34</v>
      </c>
      <c r="D365" s="27" t="s">
        <v>100</v>
      </c>
      <c r="E365" s="6">
        <v>10</v>
      </c>
      <c r="F365" s="6" t="s">
        <v>73</v>
      </c>
      <c r="G365" s="6">
        <v>2230171540</v>
      </c>
      <c r="H365" s="6">
        <v>313</v>
      </c>
      <c r="I365" s="3">
        <v>101</v>
      </c>
    </row>
    <row r="366" spans="3:9" ht="16.5" thickBot="1" x14ac:dyDescent="0.25">
      <c r="C366" s="131" t="s">
        <v>101</v>
      </c>
      <c r="D366" s="132" t="s">
        <v>102</v>
      </c>
      <c r="E366" s="132" t="s">
        <v>75</v>
      </c>
      <c r="F366" s="132"/>
      <c r="G366" s="132"/>
      <c r="H366" s="132"/>
      <c r="I366" s="133">
        <f>SUM(I367+I378)</f>
        <v>3481.3</v>
      </c>
    </row>
    <row r="367" spans="3:9" ht="16.5" thickBot="1" x14ac:dyDescent="0.25">
      <c r="C367" s="89" t="s">
        <v>52</v>
      </c>
      <c r="D367" s="25" t="s">
        <v>102</v>
      </c>
      <c r="E367" s="7" t="s">
        <v>75</v>
      </c>
      <c r="F367" s="7" t="s">
        <v>76</v>
      </c>
      <c r="G367" s="11"/>
      <c r="H367" s="11"/>
      <c r="I367" s="34">
        <f>SUM(I368+I374)</f>
        <v>3399.5</v>
      </c>
    </row>
    <row r="368" spans="3:9" ht="48" thickBot="1" x14ac:dyDescent="0.25">
      <c r="C368" s="89" t="s">
        <v>59</v>
      </c>
      <c r="D368" s="25" t="s">
        <v>102</v>
      </c>
      <c r="E368" s="7" t="s">
        <v>75</v>
      </c>
      <c r="F368" s="7" t="s">
        <v>76</v>
      </c>
      <c r="G368" s="10">
        <v>1910101590</v>
      </c>
      <c r="H368" s="7"/>
      <c r="I368" s="33">
        <f>SUM(I369+I370+I371+I372+I373)</f>
        <v>2054.5</v>
      </c>
    </row>
    <row r="369" spans="3:9" ht="48" thickBot="1" x14ac:dyDescent="0.25">
      <c r="C369" s="87" t="s">
        <v>30</v>
      </c>
      <c r="D369" s="27" t="s">
        <v>102</v>
      </c>
      <c r="E369" s="6" t="s">
        <v>75</v>
      </c>
      <c r="F369" s="6" t="s">
        <v>76</v>
      </c>
      <c r="G369" s="42">
        <v>1910101590</v>
      </c>
      <c r="H369" s="6" t="s">
        <v>80</v>
      </c>
      <c r="I369" s="3">
        <v>989</v>
      </c>
    </row>
    <row r="370" spans="3:9" ht="63.75" thickBot="1" x14ac:dyDescent="0.25">
      <c r="C370" s="86" t="s">
        <v>10</v>
      </c>
      <c r="D370" s="27" t="s">
        <v>102</v>
      </c>
      <c r="E370" s="6" t="s">
        <v>75</v>
      </c>
      <c r="F370" s="6" t="s">
        <v>76</v>
      </c>
      <c r="G370" s="42">
        <v>1910101590</v>
      </c>
      <c r="H370" s="6">
        <v>119</v>
      </c>
      <c r="I370" s="3">
        <v>299.5</v>
      </c>
    </row>
    <row r="371" spans="3:9" ht="32.25" thickBot="1" x14ac:dyDescent="0.25">
      <c r="C371" s="37" t="s">
        <v>13</v>
      </c>
      <c r="D371" s="27" t="s">
        <v>102</v>
      </c>
      <c r="E371" s="6" t="s">
        <v>75</v>
      </c>
      <c r="F371" s="6" t="s">
        <v>76</v>
      </c>
      <c r="G371" s="42">
        <v>1910101590</v>
      </c>
      <c r="H371" s="6">
        <v>244</v>
      </c>
      <c r="I371" s="3">
        <v>724</v>
      </c>
    </row>
    <row r="372" spans="3:9" ht="16.5" thickBot="1" x14ac:dyDescent="0.25">
      <c r="C372" s="37" t="s">
        <v>360</v>
      </c>
      <c r="D372" s="27" t="s">
        <v>102</v>
      </c>
      <c r="E372" s="6" t="s">
        <v>75</v>
      </c>
      <c r="F372" s="6" t="s">
        <v>76</v>
      </c>
      <c r="G372" s="42">
        <v>1910101590</v>
      </c>
      <c r="H372" s="6" t="s">
        <v>357</v>
      </c>
      <c r="I372" s="3">
        <v>42</v>
      </c>
    </row>
    <row r="373" spans="3:9" ht="16.5" thickBot="1" x14ac:dyDescent="0.25">
      <c r="C373" s="87" t="s">
        <v>48</v>
      </c>
      <c r="D373" s="27" t="s">
        <v>102</v>
      </c>
      <c r="E373" s="6" t="s">
        <v>75</v>
      </c>
      <c r="F373" s="6" t="s">
        <v>76</v>
      </c>
      <c r="G373" s="42">
        <v>1910101590</v>
      </c>
      <c r="H373" s="6">
        <v>850</v>
      </c>
      <c r="I373" s="3"/>
    </row>
    <row r="374" spans="3:9" ht="142.5" thickBot="1" x14ac:dyDescent="0.25">
      <c r="C374" s="89" t="s">
        <v>55</v>
      </c>
      <c r="D374" s="25" t="s">
        <v>102</v>
      </c>
      <c r="E374" s="7" t="s">
        <v>75</v>
      </c>
      <c r="F374" s="7" t="s">
        <v>76</v>
      </c>
      <c r="G374" s="10">
        <v>1910106590</v>
      </c>
      <c r="H374" s="7"/>
      <c r="I374" s="1">
        <f>SUM(I375:I377)</f>
        <v>1345</v>
      </c>
    </row>
    <row r="375" spans="3:9" ht="48" thickBot="1" x14ac:dyDescent="0.25">
      <c r="C375" s="87" t="s">
        <v>56</v>
      </c>
      <c r="D375" s="27" t="s">
        <v>102</v>
      </c>
      <c r="E375" s="6" t="s">
        <v>75</v>
      </c>
      <c r="F375" s="6" t="s">
        <v>76</v>
      </c>
      <c r="G375" s="42">
        <v>1910106590</v>
      </c>
      <c r="H375" s="6">
        <v>111</v>
      </c>
      <c r="I375" s="3">
        <v>1013</v>
      </c>
    </row>
    <row r="376" spans="3:9" ht="63.75" thickBot="1" x14ac:dyDescent="0.25">
      <c r="C376" s="86" t="s">
        <v>10</v>
      </c>
      <c r="D376" s="27" t="s">
        <v>102</v>
      </c>
      <c r="E376" s="6" t="s">
        <v>75</v>
      </c>
      <c r="F376" s="6" t="s">
        <v>76</v>
      </c>
      <c r="G376" s="42">
        <v>1910106590</v>
      </c>
      <c r="H376" s="6">
        <v>119</v>
      </c>
      <c r="I376" s="3">
        <v>306</v>
      </c>
    </row>
    <row r="377" spans="3:9" ht="32.25" thickBot="1" x14ac:dyDescent="0.25">
      <c r="C377" s="37" t="s">
        <v>13</v>
      </c>
      <c r="D377" s="27" t="s">
        <v>102</v>
      </c>
      <c r="E377" s="6" t="s">
        <v>75</v>
      </c>
      <c r="F377" s="6" t="s">
        <v>76</v>
      </c>
      <c r="G377" s="42">
        <v>1910106590</v>
      </c>
      <c r="H377" s="6">
        <v>244</v>
      </c>
      <c r="I377" s="3">
        <v>26</v>
      </c>
    </row>
    <row r="378" spans="3:9" ht="16.5" thickBot="1" x14ac:dyDescent="0.25">
      <c r="C378" s="89" t="s">
        <v>31</v>
      </c>
      <c r="D378" s="25" t="s">
        <v>102</v>
      </c>
      <c r="E378" s="7">
        <v>10</v>
      </c>
      <c r="F378" s="7" t="s">
        <v>73</v>
      </c>
      <c r="G378" s="7"/>
      <c r="H378" s="7"/>
      <c r="I378" s="1">
        <v>81.8</v>
      </c>
    </row>
    <row r="379" spans="3:9" ht="16.5" thickBot="1" x14ac:dyDescent="0.25">
      <c r="C379" s="89" t="s">
        <v>35</v>
      </c>
      <c r="D379" s="25" t="s">
        <v>102</v>
      </c>
      <c r="E379" s="7">
        <v>10</v>
      </c>
      <c r="F379" s="7" t="s">
        <v>73</v>
      </c>
      <c r="G379" s="7"/>
      <c r="H379" s="7"/>
      <c r="I379" s="1">
        <v>81.8</v>
      </c>
    </row>
    <row r="380" spans="3:9" ht="48" thickBot="1" x14ac:dyDescent="0.25">
      <c r="C380" s="89" t="s">
        <v>57</v>
      </c>
      <c r="D380" s="25" t="s">
        <v>102</v>
      </c>
      <c r="E380" s="7">
        <v>10</v>
      </c>
      <c r="F380" s="7" t="s">
        <v>73</v>
      </c>
      <c r="G380" s="7">
        <v>2230171540</v>
      </c>
      <c r="H380" s="7"/>
      <c r="I380" s="1">
        <v>81.8</v>
      </c>
    </row>
    <row r="381" spans="3:9" ht="32.25" thickBot="1" x14ac:dyDescent="0.25">
      <c r="C381" s="5" t="s">
        <v>34</v>
      </c>
      <c r="D381" s="27" t="s">
        <v>102</v>
      </c>
      <c r="E381" s="6">
        <v>10</v>
      </c>
      <c r="F381" s="6" t="s">
        <v>73</v>
      </c>
      <c r="G381" s="6">
        <v>2230171540</v>
      </c>
      <c r="H381" s="6">
        <v>313</v>
      </c>
      <c r="I381" s="3">
        <v>81.8</v>
      </c>
    </row>
    <row r="382" spans="3:9" ht="16.5" thickBot="1" x14ac:dyDescent="0.25">
      <c r="C382" s="131" t="s">
        <v>103</v>
      </c>
      <c r="D382" s="132" t="s">
        <v>104</v>
      </c>
      <c r="E382" s="132" t="s">
        <v>75</v>
      </c>
      <c r="F382" s="132"/>
      <c r="G382" s="132"/>
      <c r="H382" s="132"/>
      <c r="I382" s="133">
        <f>SUM(I383+I394)</f>
        <v>5025.5</v>
      </c>
    </row>
    <row r="383" spans="3:9" ht="16.5" thickBot="1" x14ac:dyDescent="0.25">
      <c r="C383" s="89" t="s">
        <v>52</v>
      </c>
      <c r="D383" s="25" t="s">
        <v>104</v>
      </c>
      <c r="E383" s="7" t="s">
        <v>75</v>
      </c>
      <c r="F383" s="7" t="s">
        <v>76</v>
      </c>
      <c r="G383" s="11"/>
      <c r="H383" s="11"/>
      <c r="I383" s="34">
        <f>SUM(I384+I390)</f>
        <v>4986</v>
      </c>
    </row>
    <row r="384" spans="3:9" ht="48" thickBot="1" x14ac:dyDescent="0.25">
      <c r="C384" s="89" t="s">
        <v>59</v>
      </c>
      <c r="D384" s="25" t="s">
        <v>104</v>
      </c>
      <c r="E384" s="7" t="s">
        <v>75</v>
      </c>
      <c r="F384" s="7" t="s">
        <v>76</v>
      </c>
      <c r="G384" s="10">
        <v>1910101590</v>
      </c>
      <c r="H384" s="7"/>
      <c r="I384" s="33">
        <f>SUM(I385+I386+I387+I388+I389)</f>
        <v>2204</v>
      </c>
    </row>
    <row r="385" spans="3:9" ht="48" thickBot="1" x14ac:dyDescent="0.25">
      <c r="C385" s="87" t="s">
        <v>30</v>
      </c>
      <c r="D385" s="27" t="s">
        <v>104</v>
      </c>
      <c r="E385" s="6" t="s">
        <v>75</v>
      </c>
      <c r="F385" s="6" t="s">
        <v>76</v>
      </c>
      <c r="G385" s="42">
        <v>1910101590</v>
      </c>
      <c r="H385" s="6" t="s">
        <v>80</v>
      </c>
      <c r="I385" s="3">
        <v>1159</v>
      </c>
    </row>
    <row r="386" spans="3:9" ht="63.75" thickBot="1" x14ac:dyDescent="0.25">
      <c r="C386" s="86" t="s">
        <v>10</v>
      </c>
      <c r="D386" s="27" t="s">
        <v>104</v>
      </c>
      <c r="E386" s="6" t="s">
        <v>75</v>
      </c>
      <c r="F386" s="6" t="s">
        <v>76</v>
      </c>
      <c r="G386" s="42">
        <v>1910101590</v>
      </c>
      <c r="H386" s="6">
        <v>119</v>
      </c>
      <c r="I386" s="3">
        <v>350</v>
      </c>
    </row>
    <row r="387" spans="3:9" ht="32.25" thickBot="1" x14ac:dyDescent="0.25">
      <c r="C387" s="37" t="s">
        <v>13</v>
      </c>
      <c r="D387" s="27" t="s">
        <v>104</v>
      </c>
      <c r="E387" s="6" t="s">
        <v>75</v>
      </c>
      <c r="F387" s="6" t="s">
        <v>76</v>
      </c>
      <c r="G387" s="42">
        <v>1910101590</v>
      </c>
      <c r="H387" s="6">
        <v>244</v>
      </c>
      <c r="I387" s="3">
        <v>557</v>
      </c>
    </row>
    <row r="388" spans="3:9" ht="16.5" thickBot="1" x14ac:dyDescent="0.25">
      <c r="C388" s="37" t="s">
        <v>360</v>
      </c>
      <c r="D388" s="27" t="s">
        <v>104</v>
      </c>
      <c r="E388" s="6" t="s">
        <v>75</v>
      </c>
      <c r="F388" s="6" t="s">
        <v>76</v>
      </c>
      <c r="G388" s="42">
        <v>1910101590</v>
      </c>
      <c r="H388" s="6" t="s">
        <v>357</v>
      </c>
      <c r="I388" s="3">
        <v>138</v>
      </c>
    </row>
    <row r="389" spans="3:9" ht="16.5" thickBot="1" x14ac:dyDescent="0.25">
      <c r="C389" s="87" t="s">
        <v>48</v>
      </c>
      <c r="D389" s="27" t="s">
        <v>104</v>
      </c>
      <c r="E389" s="6" t="s">
        <v>75</v>
      </c>
      <c r="F389" s="6" t="s">
        <v>76</v>
      </c>
      <c r="G389" s="42">
        <v>1910101590</v>
      </c>
      <c r="H389" s="6">
        <v>850</v>
      </c>
      <c r="I389" s="3"/>
    </row>
    <row r="390" spans="3:9" ht="142.5" thickBot="1" x14ac:dyDescent="0.25">
      <c r="C390" s="89" t="s">
        <v>55</v>
      </c>
      <c r="D390" s="25" t="s">
        <v>104</v>
      </c>
      <c r="E390" s="7" t="s">
        <v>75</v>
      </c>
      <c r="F390" s="7" t="s">
        <v>76</v>
      </c>
      <c r="G390" s="10">
        <v>1910106590</v>
      </c>
      <c r="H390" s="7"/>
      <c r="I390" s="1">
        <f>SUM(I391:I393)</f>
        <v>2782</v>
      </c>
    </row>
    <row r="391" spans="3:9" ht="48" thickBot="1" x14ac:dyDescent="0.25">
      <c r="C391" s="87" t="s">
        <v>56</v>
      </c>
      <c r="D391" s="27" t="s">
        <v>104</v>
      </c>
      <c r="E391" s="6" t="s">
        <v>75</v>
      </c>
      <c r="F391" s="6" t="s">
        <v>76</v>
      </c>
      <c r="G391" s="42">
        <v>1910106590</v>
      </c>
      <c r="H391" s="6">
        <v>111</v>
      </c>
      <c r="I391" s="3">
        <v>2119</v>
      </c>
    </row>
    <row r="392" spans="3:9" ht="63.75" thickBot="1" x14ac:dyDescent="0.25">
      <c r="C392" s="86" t="s">
        <v>10</v>
      </c>
      <c r="D392" s="27" t="s">
        <v>104</v>
      </c>
      <c r="E392" s="6" t="s">
        <v>75</v>
      </c>
      <c r="F392" s="6" t="s">
        <v>76</v>
      </c>
      <c r="G392" s="42">
        <v>1910106590</v>
      </c>
      <c r="H392" s="6">
        <v>119</v>
      </c>
      <c r="I392" s="3">
        <v>639</v>
      </c>
    </row>
    <row r="393" spans="3:9" ht="32.25" thickBot="1" x14ac:dyDescent="0.25">
      <c r="C393" s="37" t="s">
        <v>13</v>
      </c>
      <c r="D393" s="27" t="s">
        <v>104</v>
      </c>
      <c r="E393" s="6" t="s">
        <v>75</v>
      </c>
      <c r="F393" s="6" t="s">
        <v>76</v>
      </c>
      <c r="G393" s="42">
        <v>1910106590</v>
      </c>
      <c r="H393" s="6">
        <v>244</v>
      </c>
      <c r="I393" s="3">
        <v>24</v>
      </c>
    </row>
    <row r="394" spans="3:9" ht="16.5" thickBot="1" x14ac:dyDescent="0.25">
      <c r="C394" s="89" t="s">
        <v>31</v>
      </c>
      <c r="D394" s="25" t="s">
        <v>104</v>
      </c>
      <c r="E394" s="7">
        <v>10</v>
      </c>
      <c r="F394" s="7" t="s">
        <v>73</v>
      </c>
      <c r="G394" s="7"/>
      <c r="H394" s="7"/>
      <c r="I394" s="1">
        <v>39.5</v>
      </c>
    </row>
    <row r="395" spans="3:9" ht="16.5" thickBot="1" x14ac:dyDescent="0.25">
      <c r="C395" s="89" t="s">
        <v>35</v>
      </c>
      <c r="D395" s="25" t="s">
        <v>104</v>
      </c>
      <c r="E395" s="7">
        <v>10</v>
      </c>
      <c r="F395" s="7" t="s">
        <v>73</v>
      </c>
      <c r="G395" s="7"/>
      <c r="H395" s="7"/>
      <c r="I395" s="1">
        <v>39.5</v>
      </c>
    </row>
    <row r="396" spans="3:9" ht="48" thickBot="1" x14ac:dyDescent="0.25">
      <c r="C396" s="89" t="s">
        <v>57</v>
      </c>
      <c r="D396" s="25" t="s">
        <v>104</v>
      </c>
      <c r="E396" s="7">
        <v>10</v>
      </c>
      <c r="F396" s="7" t="s">
        <v>73</v>
      </c>
      <c r="G396" s="7">
        <v>2230171540</v>
      </c>
      <c r="H396" s="7"/>
      <c r="I396" s="1">
        <v>39.5</v>
      </c>
    </row>
    <row r="397" spans="3:9" ht="32.25" thickBot="1" x14ac:dyDescent="0.25">
      <c r="C397" s="5" t="s">
        <v>34</v>
      </c>
      <c r="D397" s="27" t="s">
        <v>104</v>
      </c>
      <c r="E397" s="6">
        <v>10</v>
      </c>
      <c r="F397" s="6" t="s">
        <v>73</v>
      </c>
      <c r="G397" s="6">
        <v>2230171540</v>
      </c>
      <c r="H397" s="6">
        <v>313</v>
      </c>
      <c r="I397" s="3">
        <v>39.5</v>
      </c>
    </row>
    <row r="398" spans="3:9" ht="32.25" thickBot="1" x14ac:dyDescent="0.25">
      <c r="C398" s="131" t="s">
        <v>105</v>
      </c>
      <c r="D398" s="132" t="s">
        <v>106</v>
      </c>
      <c r="E398" s="132" t="s">
        <v>75</v>
      </c>
      <c r="F398" s="132"/>
      <c r="G398" s="132"/>
      <c r="H398" s="132"/>
      <c r="I398" s="134">
        <f>SUM(I399+I413)</f>
        <v>4993.5020000000004</v>
      </c>
    </row>
    <row r="399" spans="3:9" ht="16.5" thickBot="1" x14ac:dyDescent="0.25">
      <c r="C399" s="89" t="s">
        <v>52</v>
      </c>
      <c r="D399" s="25" t="s">
        <v>106</v>
      </c>
      <c r="E399" s="7" t="s">
        <v>75</v>
      </c>
      <c r="F399" s="7" t="s">
        <v>76</v>
      </c>
      <c r="G399" s="11"/>
      <c r="H399" s="11"/>
      <c r="I399" s="135">
        <f>SUM(I400+I406+I410)</f>
        <v>4928.5020000000004</v>
      </c>
    </row>
    <row r="400" spans="3:9" ht="48" thickBot="1" x14ac:dyDescent="0.25">
      <c r="C400" s="89" t="s">
        <v>59</v>
      </c>
      <c r="D400" s="25" t="s">
        <v>106</v>
      </c>
      <c r="E400" s="7" t="s">
        <v>75</v>
      </c>
      <c r="F400" s="7" t="s">
        <v>76</v>
      </c>
      <c r="G400" s="10">
        <v>1910101590</v>
      </c>
      <c r="H400" s="7"/>
      <c r="I400" s="33">
        <f>SUM(I401+I402+I403+I404+I405)</f>
        <v>2027</v>
      </c>
    </row>
    <row r="401" spans="3:9" ht="48" thickBot="1" x14ac:dyDescent="0.25">
      <c r="C401" s="87" t="s">
        <v>30</v>
      </c>
      <c r="D401" s="27" t="s">
        <v>106</v>
      </c>
      <c r="E401" s="6" t="s">
        <v>75</v>
      </c>
      <c r="F401" s="6" t="s">
        <v>76</v>
      </c>
      <c r="G401" s="42">
        <v>1910101590</v>
      </c>
      <c r="H401" s="6" t="s">
        <v>80</v>
      </c>
      <c r="I401" s="3">
        <v>1063</v>
      </c>
    </row>
    <row r="402" spans="3:9" ht="63.75" thickBot="1" x14ac:dyDescent="0.25">
      <c r="C402" s="86" t="s">
        <v>10</v>
      </c>
      <c r="D402" s="27" t="s">
        <v>106</v>
      </c>
      <c r="E402" s="6" t="s">
        <v>75</v>
      </c>
      <c r="F402" s="6" t="s">
        <v>76</v>
      </c>
      <c r="G402" s="42">
        <v>1910101590</v>
      </c>
      <c r="H402" s="6">
        <v>119</v>
      </c>
      <c r="I402" s="3">
        <v>321</v>
      </c>
    </row>
    <row r="403" spans="3:9" ht="32.25" thickBot="1" x14ac:dyDescent="0.25">
      <c r="C403" s="37" t="s">
        <v>13</v>
      </c>
      <c r="D403" s="27" t="s">
        <v>106</v>
      </c>
      <c r="E403" s="6" t="s">
        <v>75</v>
      </c>
      <c r="F403" s="6" t="s">
        <v>76</v>
      </c>
      <c r="G403" s="42">
        <v>1910101590</v>
      </c>
      <c r="H403" s="6">
        <v>244</v>
      </c>
      <c r="I403" s="3">
        <v>598</v>
      </c>
    </row>
    <row r="404" spans="3:9" ht="16.5" thickBot="1" x14ac:dyDescent="0.25">
      <c r="C404" s="37" t="s">
        <v>360</v>
      </c>
      <c r="D404" s="27" t="s">
        <v>106</v>
      </c>
      <c r="E404" s="6" t="s">
        <v>75</v>
      </c>
      <c r="F404" s="6" t="s">
        <v>76</v>
      </c>
      <c r="G404" s="42">
        <v>1910101590</v>
      </c>
      <c r="H404" s="6" t="s">
        <v>357</v>
      </c>
      <c r="I404" s="3">
        <v>45</v>
      </c>
    </row>
    <row r="405" spans="3:9" ht="16.5" thickBot="1" x14ac:dyDescent="0.25">
      <c r="C405" s="87" t="s">
        <v>48</v>
      </c>
      <c r="D405" s="27" t="s">
        <v>106</v>
      </c>
      <c r="E405" s="6" t="s">
        <v>75</v>
      </c>
      <c r="F405" s="6" t="s">
        <v>76</v>
      </c>
      <c r="G405" s="42">
        <v>1910101590</v>
      </c>
      <c r="H405" s="6">
        <v>850</v>
      </c>
      <c r="I405" s="3"/>
    </row>
    <row r="406" spans="3:9" ht="142.5" thickBot="1" x14ac:dyDescent="0.25">
      <c r="C406" s="89" t="s">
        <v>55</v>
      </c>
      <c r="D406" s="25" t="s">
        <v>106</v>
      </c>
      <c r="E406" s="7" t="s">
        <v>75</v>
      </c>
      <c r="F406" s="7" t="s">
        <v>76</v>
      </c>
      <c r="G406" s="10">
        <v>1910106590</v>
      </c>
      <c r="H406" s="7"/>
      <c r="I406" s="1">
        <f>SUM(I407:I409)</f>
        <v>2814</v>
      </c>
    </row>
    <row r="407" spans="3:9" ht="48" thickBot="1" x14ac:dyDescent="0.25">
      <c r="C407" s="87" t="s">
        <v>56</v>
      </c>
      <c r="D407" s="27" t="s">
        <v>106</v>
      </c>
      <c r="E407" s="6" t="s">
        <v>75</v>
      </c>
      <c r="F407" s="6" t="s">
        <v>76</v>
      </c>
      <c r="G407" s="42">
        <v>1910106590</v>
      </c>
      <c r="H407" s="6">
        <v>111</v>
      </c>
      <c r="I407" s="3">
        <v>2133</v>
      </c>
    </row>
    <row r="408" spans="3:9" ht="63.75" thickBot="1" x14ac:dyDescent="0.25">
      <c r="C408" s="86" t="s">
        <v>10</v>
      </c>
      <c r="D408" s="27" t="s">
        <v>106</v>
      </c>
      <c r="E408" s="6" t="s">
        <v>75</v>
      </c>
      <c r="F408" s="6" t="s">
        <v>76</v>
      </c>
      <c r="G408" s="42">
        <v>1910106590</v>
      </c>
      <c r="H408" s="6">
        <v>119</v>
      </c>
      <c r="I408" s="3">
        <v>643</v>
      </c>
    </row>
    <row r="409" spans="3:9" ht="32.25" thickBot="1" x14ac:dyDescent="0.25">
      <c r="C409" s="37" t="s">
        <v>13</v>
      </c>
      <c r="D409" s="27" t="s">
        <v>106</v>
      </c>
      <c r="E409" s="6" t="s">
        <v>75</v>
      </c>
      <c r="F409" s="6" t="s">
        <v>76</v>
      </c>
      <c r="G409" s="42">
        <v>1910106590</v>
      </c>
      <c r="H409" s="6">
        <v>244</v>
      </c>
      <c r="I409" s="3">
        <v>38</v>
      </c>
    </row>
    <row r="410" spans="3:9" ht="16.5" thickBot="1" x14ac:dyDescent="0.25">
      <c r="C410" s="100" t="s">
        <v>417</v>
      </c>
      <c r="D410" s="199" t="s">
        <v>106</v>
      </c>
      <c r="E410" s="101" t="s">
        <v>75</v>
      </c>
      <c r="F410" s="101" t="s">
        <v>76</v>
      </c>
      <c r="G410" s="156">
        <v>9990020680</v>
      </c>
      <c r="H410" s="101"/>
      <c r="I410" s="106">
        <v>87.501999999999995</v>
      </c>
    </row>
    <row r="411" spans="3:9" ht="48" thickBot="1" x14ac:dyDescent="0.25">
      <c r="C411" s="37" t="s">
        <v>30</v>
      </c>
      <c r="D411" s="27" t="s">
        <v>106</v>
      </c>
      <c r="E411" s="6" t="s">
        <v>75</v>
      </c>
      <c r="F411" s="6" t="s">
        <v>76</v>
      </c>
      <c r="G411" s="127">
        <v>9990020680</v>
      </c>
      <c r="H411" s="6" t="s">
        <v>80</v>
      </c>
      <c r="I411" s="3">
        <v>25.302</v>
      </c>
    </row>
    <row r="412" spans="3:9" ht="63.75" thickBot="1" x14ac:dyDescent="0.25">
      <c r="C412" s="37" t="s">
        <v>10</v>
      </c>
      <c r="D412" s="27" t="s">
        <v>106</v>
      </c>
      <c r="E412" s="6" t="s">
        <v>75</v>
      </c>
      <c r="F412" s="6" t="s">
        <v>76</v>
      </c>
      <c r="G412" s="127">
        <v>9990020680</v>
      </c>
      <c r="H412" s="6" t="s">
        <v>343</v>
      </c>
      <c r="I412" s="3">
        <v>62.2</v>
      </c>
    </row>
    <row r="413" spans="3:9" ht="16.5" thickBot="1" x14ac:dyDescent="0.25">
      <c r="C413" s="89" t="s">
        <v>31</v>
      </c>
      <c r="D413" s="25" t="s">
        <v>106</v>
      </c>
      <c r="E413" s="7">
        <v>10</v>
      </c>
      <c r="F413" s="7" t="s">
        <v>73</v>
      </c>
      <c r="G413" s="7"/>
      <c r="H413" s="7"/>
      <c r="I413" s="1">
        <v>65</v>
      </c>
    </row>
    <row r="414" spans="3:9" ht="16.5" thickBot="1" x14ac:dyDescent="0.25">
      <c r="C414" s="89" t="s">
        <v>35</v>
      </c>
      <c r="D414" s="25" t="s">
        <v>106</v>
      </c>
      <c r="E414" s="7">
        <v>10</v>
      </c>
      <c r="F414" s="7" t="s">
        <v>73</v>
      </c>
      <c r="G414" s="7"/>
      <c r="H414" s="7"/>
      <c r="I414" s="1">
        <v>65</v>
      </c>
    </row>
    <row r="415" spans="3:9" ht="48" thickBot="1" x14ac:dyDescent="0.25">
      <c r="C415" s="89" t="s">
        <v>57</v>
      </c>
      <c r="D415" s="25" t="s">
        <v>106</v>
      </c>
      <c r="E415" s="7">
        <v>10</v>
      </c>
      <c r="F415" s="7" t="s">
        <v>73</v>
      </c>
      <c r="G415" s="7">
        <v>2230171540</v>
      </c>
      <c r="H415" s="7"/>
      <c r="I415" s="1">
        <v>65</v>
      </c>
    </row>
    <row r="416" spans="3:9" ht="32.25" thickBot="1" x14ac:dyDescent="0.25">
      <c r="C416" s="5" t="s">
        <v>34</v>
      </c>
      <c r="D416" s="27" t="s">
        <v>106</v>
      </c>
      <c r="E416" s="6">
        <v>10</v>
      </c>
      <c r="F416" s="6" t="s">
        <v>73</v>
      </c>
      <c r="G416" s="6">
        <v>2230171540</v>
      </c>
      <c r="H416" s="6">
        <v>313</v>
      </c>
      <c r="I416" s="3">
        <v>65</v>
      </c>
    </row>
    <row r="417" spans="3:9" ht="16.5" thickBot="1" x14ac:dyDescent="0.25">
      <c r="C417" s="131" t="s">
        <v>107</v>
      </c>
      <c r="D417" s="132" t="s">
        <v>108</v>
      </c>
      <c r="E417" s="132" t="s">
        <v>75</v>
      </c>
      <c r="F417" s="132"/>
      <c r="G417" s="132"/>
      <c r="H417" s="132"/>
      <c r="I417" s="133">
        <f>SUM(I418+I429)</f>
        <v>4746.7</v>
      </c>
    </row>
    <row r="418" spans="3:9" ht="16.5" thickBot="1" x14ac:dyDescent="0.25">
      <c r="C418" s="89" t="s">
        <v>52</v>
      </c>
      <c r="D418" s="25" t="s">
        <v>108</v>
      </c>
      <c r="E418" s="7" t="s">
        <v>75</v>
      </c>
      <c r="F418" s="7" t="s">
        <v>76</v>
      </c>
      <c r="G418" s="11"/>
      <c r="H418" s="11"/>
      <c r="I418" s="34">
        <f>SUM(I419+I425)</f>
        <v>4686.7</v>
      </c>
    </row>
    <row r="419" spans="3:9" ht="48" thickBot="1" x14ac:dyDescent="0.25">
      <c r="C419" s="89" t="s">
        <v>59</v>
      </c>
      <c r="D419" s="25" t="s">
        <v>108</v>
      </c>
      <c r="E419" s="7" t="s">
        <v>75</v>
      </c>
      <c r="F419" s="7" t="s">
        <v>76</v>
      </c>
      <c r="G419" s="10">
        <v>1910101590</v>
      </c>
      <c r="H419" s="7"/>
      <c r="I419" s="33">
        <f>SUM(I420+I421+I422+I423+I424)</f>
        <v>2080.6999999999998</v>
      </c>
    </row>
    <row r="420" spans="3:9" ht="48" thickBot="1" x14ac:dyDescent="0.25">
      <c r="C420" s="87" t="s">
        <v>30</v>
      </c>
      <c r="D420" s="27" t="s">
        <v>108</v>
      </c>
      <c r="E420" s="6" t="s">
        <v>75</v>
      </c>
      <c r="F420" s="6" t="s">
        <v>76</v>
      </c>
      <c r="G420" s="42">
        <v>1910101590</v>
      </c>
      <c r="H420" s="6" t="s">
        <v>80</v>
      </c>
      <c r="I420" s="3">
        <v>977</v>
      </c>
    </row>
    <row r="421" spans="3:9" ht="63.75" thickBot="1" x14ac:dyDescent="0.25">
      <c r="C421" s="86" t="s">
        <v>10</v>
      </c>
      <c r="D421" s="27" t="s">
        <v>108</v>
      </c>
      <c r="E421" s="6" t="s">
        <v>75</v>
      </c>
      <c r="F421" s="6" t="s">
        <v>76</v>
      </c>
      <c r="G421" s="42">
        <v>1910101590</v>
      </c>
      <c r="H421" s="6">
        <v>119</v>
      </c>
      <c r="I421" s="3">
        <v>295.7</v>
      </c>
    </row>
    <row r="422" spans="3:9" ht="32.25" thickBot="1" x14ac:dyDescent="0.25">
      <c r="C422" s="37" t="s">
        <v>13</v>
      </c>
      <c r="D422" s="27" t="s">
        <v>108</v>
      </c>
      <c r="E422" s="6" t="s">
        <v>75</v>
      </c>
      <c r="F422" s="6" t="s">
        <v>76</v>
      </c>
      <c r="G422" s="42">
        <v>1910101590</v>
      </c>
      <c r="H422" s="6">
        <v>244</v>
      </c>
      <c r="I422" s="3">
        <v>768</v>
      </c>
    </row>
    <row r="423" spans="3:9" ht="16.5" thickBot="1" x14ac:dyDescent="0.25">
      <c r="C423" s="37" t="s">
        <v>360</v>
      </c>
      <c r="D423" s="27" t="s">
        <v>108</v>
      </c>
      <c r="E423" s="6" t="s">
        <v>75</v>
      </c>
      <c r="F423" s="6" t="s">
        <v>76</v>
      </c>
      <c r="G423" s="42">
        <v>1910101590</v>
      </c>
      <c r="H423" s="6" t="s">
        <v>357</v>
      </c>
      <c r="I423" s="3">
        <v>40</v>
      </c>
    </row>
    <row r="424" spans="3:9" ht="16.5" thickBot="1" x14ac:dyDescent="0.25">
      <c r="C424" s="87" t="s">
        <v>48</v>
      </c>
      <c r="D424" s="27" t="s">
        <v>108</v>
      </c>
      <c r="E424" s="6" t="s">
        <v>75</v>
      </c>
      <c r="F424" s="6" t="s">
        <v>76</v>
      </c>
      <c r="G424" s="42">
        <v>1910101590</v>
      </c>
      <c r="H424" s="6">
        <v>850</v>
      </c>
      <c r="I424" s="3"/>
    </row>
    <row r="425" spans="3:9" ht="142.5" thickBot="1" x14ac:dyDescent="0.25">
      <c r="C425" s="89" t="s">
        <v>55</v>
      </c>
      <c r="D425" s="25" t="s">
        <v>108</v>
      </c>
      <c r="E425" s="7" t="s">
        <v>75</v>
      </c>
      <c r="F425" s="7" t="s">
        <v>76</v>
      </c>
      <c r="G425" s="10">
        <v>1910106590</v>
      </c>
      <c r="H425" s="7"/>
      <c r="I425" s="1">
        <f>SUM(I426:I428)</f>
        <v>2606</v>
      </c>
    </row>
    <row r="426" spans="3:9" ht="48" thickBot="1" x14ac:dyDescent="0.25">
      <c r="C426" s="87" t="s">
        <v>56</v>
      </c>
      <c r="D426" s="27" t="s">
        <v>108</v>
      </c>
      <c r="E426" s="6" t="s">
        <v>75</v>
      </c>
      <c r="F426" s="6" t="s">
        <v>76</v>
      </c>
      <c r="G426" s="42">
        <v>1910106590</v>
      </c>
      <c r="H426" s="6">
        <v>111</v>
      </c>
      <c r="I426" s="3">
        <v>1971</v>
      </c>
    </row>
    <row r="427" spans="3:9" ht="63.75" thickBot="1" x14ac:dyDescent="0.25">
      <c r="C427" s="86" t="s">
        <v>10</v>
      </c>
      <c r="D427" s="27" t="s">
        <v>108</v>
      </c>
      <c r="E427" s="6" t="s">
        <v>75</v>
      </c>
      <c r="F427" s="6" t="s">
        <v>76</v>
      </c>
      <c r="G427" s="42">
        <v>1910106590</v>
      </c>
      <c r="H427" s="6">
        <v>119</v>
      </c>
      <c r="I427" s="3">
        <v>594</v>
      </c>
    </row>
    <row r="428" spans="3:9" ht="32.25" thickBot="1" x14ac:dyDescent="0.25">
      <c r="C428" s="37" t="s">
        <v>13</v>
      </c>
      <c r="D428" s="27" t="s">
        <v>108</v>
      </c>
      <c r="E428" s="6" t="s">
        <v>75</v>
      </c>
      <c r="F428" s="6" t="s">
        <v>76</v>
      </c>
      <c r="G428" s="42">
        <v>1910106590</v>
      </c>
      <c r="H428" s="6">
        <v>244</v>
      </c>
      <c r="I428" s="3">
        <v>41</v>
      </c>
    </row>
    <row r="429" spans="3:9" ht="16.5" thickBot="1" x14ac:dyDescent="0.25">
      <c r="C429" s="89" t="s">
        <v>31</v>
      </c>
      <c r="D429" s="25" t="s">
        <v>108</v>
      </c>
      <c r="E429" s="7">
        <v>10</v>
      </c>
      <c r="F429" s="7" t="s">
        <v>73</v>
      </c>
      <c r="G429" s="7"/>
      <c r="H429" s="7"/>
      <c r="I429" s="1">
        <v>60</v>
      </c>
    </row>
    <row r="430" spans="3:9" ht="16.5" thickBot="1" x14ac:dyDescent="0.25">
      <c r="C430" s="89" t="s">
        <v>35</v>
      </c>
      <c r="D430" s="25" t="s">
        <v>108</v>
      </c>
      <c r="E430" s="7">
        <v>10</v>
      </c>
      <c r="F430" s="7" t="s">
        <v>73</v>
      </c>
      <c r="G430" s="7"/>
      <c r="H430" s="7"/>
      <c r="I430" s="1">
        <v>60</v>
      </c>
    </row>
    <row r="431" spans="3:9" ht="48" thickBot="1" x14ac:dyDescent="0.25">
      <c r="C431" s="89" t="s">
        <v>57</v>
      </c>
      <c r="D431" s="25" t="s">
        <v>108</v>
      </c>
      <c r="E431" s="7">
        <v>10</v>
      </c>
      <c r="F431" s="7" t="s">
        <v>73</v>
      </c>
      <c r="G431" s="7">
        <v>2230171540</v>
      </c>
      <c r="H431" s="7"/>
      <c r="I431" s="1">
        <v>60</v>
      </c>
    </row>
    <row r="432" spans="3:9" ht="32.25" thickBot="1" x14ac:dyDescent="0.25">
      <c r="C432" s="5" t="s">
        <v>34</v>
      </c>
      <c r="D432" s="27" t="s">
        <v>108</v>
      </c>
      <c r="E432" s="6">
        <v>10</v>
      </c>
      <c r="F432" s="6" t="s">
        <v>73</v>
      </c>
      <c r="G432" s="6">
        <v>2230171540</v>
      </c>
      <c r="H432" s="6">
        <v>313</v>
      </c>
      <c r="I432" s="3">
        <v>60</v>
      </c>
    </row>
    <row r="433" spans="3:9" ht="16.5" thickBot="1" x14ac:dyDescent="0.25">
      <c r="C433" s="131" t="s">
        <v>109</v>
      </c>
      <c r="D433" s="132" t="s">
        <v>110</v>
      </c>
      <c r="E433" s="132" t="s">
        <v>75</v>
      </c>
      <c r="F433" s="132"/>
      <c r="G433" s="132"/>
      <c r="H433" s="132"/>
      <c r="I433" s="133">
        <f>SUM(I434+I445)</f>
        <v>21779.1</v>
      </c>
    </row>
    <row r="434" spans="3:9" ht="16.5" thickBot="1" x14ac:dyDescent="0.25">
      <c r="C434" s="89" t="s">
        <v>52</v>
      </c>
      <c r="D434" s="25" t="s">
        <v>110</v>
      </c>
      <c r="E434" s="7" t="s">
        <v>75</v>
      </c>
      <c r="F434" s="7" t="s">
        <v>76</v>
      </c>
      <c r="G434" s="11"/>
      <c r="H434" s="11"/>
      <c r="I434" s="34">
        <f>SUM(I435+I441)</f>
        <v>21283</v>
      </c>
    </row>
    <row r="435" spans="3:9" ht="48" thickBot="1" x14ac:dyDescent="0.25">
      <c r="C435" s="89" t="s">
        <v>59</v>
      </c>
      <c r="D435" s="25" t="s">
        <v>110</v>
      </c>
      <c r="E435" s="7" t="s">
        <v>75</v>
      </c>
      <c r="F435" s="7" t="s">
        <v>76</v>
      </c>
      <c r="G435" s="10">
        <v>1910101590</v>
      </c>
      <c r="H435" s="7"/>
      <c r="I435" s="33">
        <f>SUM(I436:I440)</f>
        <v>8919</v>
      </c>
    </row>
    <row r="436" spans="3:9" ht="48" thickBot="1" x14ac:dyDescent="0.25">
      <c r="C436" s="87" t="s">
        <v>30</v>
      </c>
      <c r="D436" s="27" t="s">
        <v>110</v>
      </c>
      <c r="E436" s="6" t="s">
        <v>75</v>
      </c>
      <c r="F436" s="6" t="s">
        <v>76</v>
      </c>
      <c r="G436" s="42">
        <v>1910101590</v>
      </c>
      <c r="H436" s="6" t="s">
        <v>80</v>
      </c>
      <c r="I436" s="3">
        <v>2989</v>
      </c>
    </row>
    <row r="437" spans="3:9" ht="63.75" thickBot="1" x14ac:dyDescent="0.25">
      <c r="C437" s="86" t="s">
        <v>10</v>
      </c>
      <c r="D437" s="27" t="s">
        <v>110</v>
      </c>
      <c r="E437" s="6" t="s">
        <v>75</v>
      </c>
      <c r="F437" s="6" t="s">
        <v>76</v>
      </c>
      <c r="G437" s="42">
        <v>1910101590</v>
      </c>
      <c r="H437" s="6">
        <v>119</v>
      </c>
      <c r="I437" s="3">
        <v>903.5</v>
      </c>
    </row>
    <row r="438" spans="3:9" ht="32.25" thickBot="1" x14ac:dyDescent="0.25">
      <c r="C438" s="37" t="s">
        <v>13</v>
      </c>
      <c r="D438" s="27" t="s">
        <v>110</v>
      </c>
      <c r="E438" s="6" t="s">
        <v>75</v>
      </c>
      <c r="F438" s="6" t="s">
        <v>76</v>
      </c>
      <c r="G438" s="42">
        <v>1910101590</v>
      </c>
      <c r="H438" s="6">
        <v>244</v>
      </c>
      <c r="I438" s="3">
        <v>3831.5</v>
      </c>
    </row>
    <row r="439" spans="3:9" ht="16.5" thickBot="1" x14ac:dyDescent="0.25">
      <c r="C439" s="37" t="s">
        <v>360</v>
      </c>
      <c r="D439" s="27" t="s">
        <v>110</v>
      </c>
      <c r="E439" s="6" t="s">
        <v>75</v>
      </c>
      <c r="F439" s="6" t="s">
        <v>76</v>
      </c>
      <c r="G439" s="42">
        <v>1910101590</v>
      </c>
      <c r="H439" s="6" t="s">
        <v>357</v>
      </c>
      <c r="I439" s="3">
        <v>991</v>
      </c>
    </row>
    <row r="440" spans="3:9" ht="16.5" thickBot="1" x14ac:dyDescent="0.25">
      <c r="C440" s="87" t="s">
        <v>48</v>
      </c>
      <c r="D440" s="27" t="s">
        <v>110</v>
      </c>
      <c r="E440" s="6" t="s">
        <v>75</v>
      </c>
      <c r="F440" s="6" t="s">
        <v>76</v>
      </c>
      <c r="G440" s="42">
        <v>1910101590</v>
      </c>
      <c r="H440" s="6">
        <v>850</v>
      </c>
      <c r="I440" s="3">
        <v>204</v>
      </c>
    </row>
    <row r="441" spans="3:9" ht="142.5" thickBot="1" x14ac:dyDescent="0.25">
      <c r="C441" s="89" t="s">
        <v>55</v>
      </c>
      <c r="D441" s="25" t="s">
        <v>110</v>
      </c>
      <c r="E441" s="7" t="s">
        <v>75</v>
      </c>
      <c r="F441" s="7" t="s">
        <v>76</v>
      </c>
      <c r="G441" s="10">
        <v>1910106590</v>
      </c>
      <c r="H441" s="7"/>
      <c r="I441" s="1">
        <f>SUM(I442:I444)</f>
        <v>12364</v>
      </c>
    </row>
    <row r="442" spans="3:9" ht="48" thickBot="1" x14ac:dyDescent="0.25">
      <c r="C442" s="87" t="s">
        <v>56</v>
      </c>
      <c r="D442" s="27" t="s">
        <v>110</v>
      </c>
      <c r="E442" s="6" t="s">
        <v>75</v>
      </c>
      <c r="F442" s="6" t="s">
        <v>76</v>
      </c>
      <c r="G442" s="42">
        <v>1910106590</v>
      </c>
      <c r="H442" s="6">
        <v>111</v>
      </c>
      <c r="I442" s="3">
        <v>9286</v>
      </c>
    </row>
    <row r="443" spans="3:9" ht="63.75" thickBot="1" x14ac:dyDescent="0.25">
      <c r="C443" s="86" t="s">
        <v>10</v>
      </c>
      <c r="D443" s="27" t="s">
        <v>110</v>
      </c>
      <c r="E443" s="6" t="s">
        <v>75</v>
      </c>
      <c r="F443" s="6" t="s">
        <v>76</v>
      </c>
      <c r="G443" s="42">
        <v>1910106590</v>
      </c>
      <c r="H443" s="6">
        <v>119</v>
      </c>
      <c r="I443" s="3">
        <v>2803</v>
      </c>
    </row>
    <row r="444" spans="3:9" ht="32.25" thickBot="1" x14ac:dyDescent="0.25">
      <c r="C444" s="37" t="s">
        <v>13</v>
      </c>
      <c r="D444" s="27" t="s">
        <v>110</v>
      </c>
      <c r="E444" s="6" t="s">
        <v>75</v>
      </c>
      <c r="F444" s="6" t="s">
        <v>76</v>
      </c>
      <c r="G444" s="42">
        <v>1910106590</v>
      </c>
      <c r="H444" s="6">
        <v>244</v>
      </c>
      <c r="I444" s="3">
        <v>275</v>
      </c>
    </row>
    <row r="445" spans="3:9" ht="16.5" thickBot="1" x14ac:dyDescent="0.25">
      <c r="C445" s="89" t="s">
        <v>31</v>
      </c>
      <c r="D445" s="25" t="s">
        <v>110</v>
      </c>
      <c r="E445" s="7">
        <v>10</v>
      </c>
      <c r="F445" s="7" t="s">
        <v>73</v>
      </c>
      <c r="G445" s="7"/>
      <c r="H445" s="7"/>
      <c r="I445" s="1">
        <v>496.1</v>
      </c>
    </row>
    <row r="446" spans="3:9" ht="16.5" thickBot="1" x14ac:dyDescent="0.25">
      <c r="C446" s="89" t="s">
        <v>35</v>
      </c>
      <c r="D446" s="25" t="s">
        <v>110</v>
      </c>
      <c r="E446" s="7">
        <v>10</v>
      </c>
      <c r="F446" s="7" t="s">
        <v>73</v>
      </c>
      <c r="G446" s="7"/>
      <c r="H446" s="7"/>
      <c r="I446" s="1">
        <v>496.1</v>
      </c>
    </row>
    <row r="447" spans="3:9" ht="48" thickBot="1" x14ac:dyDescent="0.25">
      <c r="C447" s="89" t="s">
        <v>57</v>
      </c>
      <c r="D447" s="25" t="s">
        <v>110</v>
      </c>
      <c r="E447" s="7">
        <v>10</v>
      </c>
      <c r="F447" s="7" t="s">
        <v>73</v>
      </c>
      <c r="G447" s="7">
        <v>2230171540</v>
      </c>
      <c r="H447" s="7"/>
      <c r="I447" s="1">
        <v>496.1</v>
      </c>
    </row>
    <row r="448" spans="3:9" ht="32.25" thickBot="1" x14ac:dyDescent="0.25">
      <c r="C448" s="5" t="s">
        <v>34</v>
      </c>
      <c r="D448" s="27" t="s">
        <v>110</v>
      </c>
      <c r="E448" s="6">
        <v>10</v>
      </c>
      <c r="F448" s="6" t="s">
        <v>73</v>
      </c>
      <c r="G448" s="6">
        <v>2230171540</v>
      </c>
      <c r="H448" s="6">
        <v>313</v>
      </c>
      <c r="I448" s="3">
        <v>496.1</v>
      </c>
    </row>
    <row r="449" spans="3:9" ht="16.5" thickBot="1" x14ac:dyDescent="0.25">
      <c r="C449" s="131" t="s">
        <v>336</v>
      </c>
      <c r="D449" s="132" t="s">
        <v>346</v>
      </c>
      <c r="E449" s="132" t="s">
        <v>75</v>
      </c>
      <c r="F449" s="132"/>
      <c r="G449" s="132"/>
      <c r="H449" s="132"/>
      <c r="I449" s="134">
        <f>SUM(I450+I461)</f>
        <v>14163.2</v>
      </c>
    </row>
    <row r="450" spans="3:9" ht="16.5" thickBot="1" x14ac:dyDescent="0.25">
      <c r="C450" s="89" t="s">
        <v>52</v>
      </c>
      <c r="D450" s="25" t="s">
        <v>346</v>
      </c>
      <c r="E450" s="7" t="s">
        <v>75</v>
      </c>
      <c r="F450" s="7" t="s">
        <v>76</v>
      </c>
      <c r="G450" s="11"/>
      <c r="H450" s="11"/>
      <c r="I450" s="135">
        <f>SUM(I451+I457)</f>
        <v>14013.2</v>
      </c>
    </row>
    <row r="451" spans="3:9" ht="48" thickBot="1" x14ac:dyDescent="0.25">
      <c r="C451" s="89" t="s">
        <v>59</v>
      </c>
      <c r="D451" s="25" t="s">
        <v>346</v>
      </c>
      <c r="E451" s="7" t="s">
        <v>75</v>
      </c>
      <c r="F451" s="7" t="s">
        <v>76</v>
      </c>
      <c r="G451" s="10">
        <v>1910101590</v>
      </c>
      <c r="H451" s="7"/>
      <c r="I451" s="59">
        <f>SUM(I452:I456)</f>
        <v>4954.2</v>
      </c>
    </row>
    <row r="452" spans="3:9" ht="48" thickBot="1" x14ac:dyDescent="0.25">
      <c r="C452" s="87" t="s">
        <v>30</v>
      </c>
      <c r="D452" s="27" t="s">
        <v>346</v>
      </c>
      <c r="E452" s="6" t="s">
        <v>75</v>
      </c>
      <c r="F452" s="6" t="s">
        <v>76</v>
      </c>
      <c r="G452" s="42">
        <v>1910101590</v>
      </c>
      <c r="H452" s="6" t="s">
        <v>80</v>
      </c>
      <c r="I452" s="3">
        <v>1753</v>
      </c>
    </row>
    <row r="453" spans="3:9" ht="63.75" thickBot="1" x14ac:dyDescent="0.25">
      <c r="C453" s="86" t="s">
        <v>10</v>
      </c>
      <c r="D453" s="27" t="s">
        <v>346</v>
      </c>
      <c r="E453" s="6" t="s">
        <v>75</v>
      </c>
      <c r="F453" s="6" t="s">
        <v>76</v>
      </c>
      <c r="G453" s="42">
        <v>1910101590</v>
      </c>
      <c r="H453" s="6">
        <v>119</v>
      </c>
      <c r="I453" s="3">
        <v>530.70000000000005</v>
      </c>
    </row>
    <row r="454" spans="3:9" ht="32.25" thickBot="1" x14ac:dyDescent="0.25">
      <c r="C454" s="37" t="s">
        <v>13</v>
      </c>
      <c r="D454" s="27" t="s">
        <v>346</v>
      </c>
      <c r="E454" s="6" t="s">
        <v>75</v>
      </c>
      <c r="F454" s="6" t="s">
        <v>76</v>
      </c>
      <c r="G454" s="42">
        <v>1910101590</v>
      </c>
      <c r="H454" s="6">
        <v>244</v>
      </c>
      <c r="I454" s="3">
        <v>1960</v>
      </c>
    </row>
    <row r="455" spans="3:9" ht="16.5" thickBot="1" x14ac:dyDescent="0.25">
      <c r="C455" s="37" t="s">
        <v>360</v>
      </c>
      <c r="D455" s="27" t="s">
        <v>346</v>
      </c>
      <c r="E455" s="6" t="s">
        <v>75</v>
      </c>
      <c r="F455" s="6" t="s">
        <v>76</v>
      </c>
      <c r="G455" s="42">
        <v>1910101590</v>
      </c>
      <c r="H455" s="6" t="s">
        <v>357</v>
      </c>
      <c r="I455" s="3">
        <v>511</v>
      </c>
    </row>
    <row r="456" spans="3:9" ht="16.5" thickBot="1" x14ac:dyDescent="0.25">
      <c r="C456" s="87" t="s">
        <v>48</v>
      </c>
      <c r="D456" s="27" t="s">
        <v>346</v>
      </c>
      <c r="E456" s="6" t="s">
        <v>75</v>
      </c>
      <c r="F456" s="6" t="s">
        <v>76</v>
      </c>
      <c r="G456" s="42">
        <v>1910101590</v>
      </c>
      <c r="H456" s="6">
        <v>850</v>
      </c>
      <c r="I456" s="3">
        <v>199.5</v>
      </c>
    </row>
    <row r="457" spans="3:9" ht="142.5" thickBot="1" x14ac:dyDescent="0.25">
      <c r="C457" s="89" t="s">
        <v>55</v>
      </c>
      <c r="D457" s="27" t="s">
        <v>346</v>
      </c>
      <c r="E457" s="7" t="s">
        <v>75</v>
      </c>
      <c r="F457" s="7" t="s">
        <v>76</v>
      </c>
      <c r="G457" s="10">
        <v>1910106590</v>
      </c>
      <c r="H457" s="7"/>
      <c r="I457" s="1">
        <f>SUM(I458:I460)</f>
        <v>9059</v>
      </c>
    </row>
    <row r="458" spans="3:9" ht="48" thickBot="1" x14ac:dyDescent="0.25">
      <c r="C458" s="87" t="s">
        <v>56</v>
      </c>
      <c r="D458" s="27" t="s">
        <v>346</v>
      </c>
      <c r="E458" s="6" t="s">
        <v>75</v>
      </c>
      <c r="F458" s="6" t="s">
        <v>76</v>
      </c>
      <c r="G458" s="42">
        <v>1910106590</v>
      </c>
      <c r="H458" s="6">
        <v>111</v>
      </c>
      <c r="I458" s="3">
        <v>6863</v>
      </c>
    </row>
    <row r="459" spans="3:9" ht="63.75" thickBot="1" x14ac:dyDescent="0.25">
      <c r="C459" s="86" t="s">
        <v>10</v>
      </c>
      <c r="D459" s="27" t="s">
        <v>346</v>
      </c>
      <c r="E459" s="6" t="s">
        <v>75</v>
      </c>
      <c r="F459" s="6" t="s">
        <v>76</v>
      </c>
      <c r="G459" s="42">
        <v>1910106590</v>
      </c>
      <c r="H459" s="6">
        <v>119</v>
      </c>
      <c r="I459" s="3">
        <v>2072</v>
      </c>
    </row>
    <row r="460" spans="3:9" ht="32.25" thickBot="1" x14ac:dyDescent="0.25">
      <c r="C460" s="37" t="s">
        <v>13</v>
      </c>
      <c r="D460" s="27" t="s">
        <v>346</v>
      </c>
      <c r="E460" s="6" t="s">
        <v>75</v>
      </c>
      <c r="F460" s="6" t="s">
        <v>76</v>
      </c>
      <c r="G460" s="42">
        <v>1910106590</v>
      </c>
      <c r="H460" s="6">
        <v>244</v>
      </c>
      <c r="I460" s="3">
        <v>124</v>
      </c>
    </row>
    <row r="461" spans="3:9" ht="16.5" thickBot="1" x14ac:dyDescent="0.25">
      <c r="C461" s="89" t="s">
        <v>31</v>
      </c>
      <c r="D461" s="27" t="s">
        <v>346</v>
      </c>
      <c r="E461" s="7">
        <v>10</v>
      </c>
      <c r="F461" s="7" t="s">
        <v>73</v>
      </c>
      <c r="G461" s="7"/>
      <c r="H461" s="7"/>
      <c r="I461" s="1">
        <v>150</v>
      </c>
    </row>
    <row r="462" spans="3:9" ht="16.5" thickBot="1" x14ac:dyDescent="0.25">
      <c r="C462" s="89" t="s">
        <v>35</v>
      </c>
      <c r="D462" s="27" t="s">
        <v>346</v>
      </c>
      <c r="E462" s="7">
        <v>10</v>
      </c>
      <c r="F462" s="7" t="s">
        <v>73</v>
      </c>
      <c r="G462" s="7"/>
      <c r="H462" s="7"/>
      <c r="I462" s="1">
        <v>150</v>
      </c>
    </row>
    <row r="463" spans="3:9" ht="48" thickBot="1" x14ac:dyDescent="0.25">
      <c r="C463" s="89" t="s">
        <v>57</v>
      </c>
      <c r="D463" s="27" t="s">
        <v>346</v>
      </c>
      <c r="E463" s="7">
        <v>10</v>
      </c>
      <c r="F463" s="7" t="s">
        <v>73</v>
      </c>
      <c r="G463" s="7">
        <v>2230171540</v>
      </c>
      <c r="H463" s="7"/>
      <c r="I463" s="1">
        <v>150</v>
      </c>
    </row>
    <row r="464" spans="3:9" ht="32.25" thickBot="1" x14ac:dyDescent="0.25">
      <c r="C464" s="5" t="s">
        <v>34</v>
      </c>
      <c r="D464" s="27" t="s">
        <v>346</v>
      </c>
      <c r="E464" s="6">
        <v>10</v>
      </c>
      <c r="F464" s="6" t="s">
        <v>73</v>
      </c>
      <c r="G464" s="6">
        <v>2230171540</v>
      </c>
      <c r="H464" s="6">
        <v>313</v>
      </c>
      <c r="I464" s="3">
        <v>150</v>
      </c>
    </row>
    <row r="465" spans="3:9" ht="16.5" thickBot="1" x14ac:dyDescent="0.25">
      <c r="C465" s="136" t="s">
        <v>63</v>
      </c>
      <c r="D465" s="132" t="s">
        <v>178</v>
      </c>
      <c r="E465" s="132" t="s">
        <v>75</v>
      </c>
      <c r="F465" s="132" t="s">
        <v>117</v>
      </c>
      <c r="G465" s="132"/>
      <c r="H465" s="132"/>
      <c r="I465" s="134">
        <f>SUM(I466+I491+I515+I538+I559+I578+I597+I618+I638+I661+I683+I706+I726+I756+I776+I796+I821+I841+I861+I881+I902+I926)</f>
        <v>510067.35735000006</v>
      </c>
    </row>
    <row r="466" spans="3:9" ht="24" customHeight="1" thickBot="1" x14ac:dyDescent="0.25">
      <c r="C466" s="136" t="s">
        <v>317</v>
      </c>
      <c r="D466" s="132" t="s">
        <v>119</v>
      </c>
      <c r="E466" s="132" t="s">
        <v>75</v>
      </c>
      <c r="F466" s="132" t="s">
        <v>117</v>
      </c>
      <c r="G466" s="132"/>
      <c r="H466" s="132"/>
      <c r="I466" s="134">
        <f>SUM(I467+I473+I474+I478+I481+I484+I486+I488)</f>
        <v>61862.19400000001</v>
      </c>
    </row>
    <row r="467" spans="3:9" ht="16.5" thickBot="1" x14ac:dyDescent="0.25">
      <c r="C467" s="30"/>
      <c r="D467" s="25" t="s">
        <v>119</v>
      </c>
      <c r="E467" s="25" t="s">
        <v>75</v>
      </c>
      <c r="F467" s="25" t="s">
        <v>117</v>
      </c>
      <c r="G467" s="57">
        <v>1920202590</v>
      </c>
      <c r="H467" s="25"/>
      <c r="I467" s="189">
        <f>SUM(I468:I472)</f>
        <v>7898.1</v>
      </c>
    </row>
    <row r="468" spans="3:9" ht="48" thickBot="1" x14ac:dyDescent="0.25">
      <c r="C468" s="5" t="s">
        <v>56</v>
      </c>
      <c r="D468" s="27" t="s">
        <v>119</v>
      </c>
      <c r="E468" s="6" t="s">
        <v>75</v>
      </c>
      <c r="F468" s="6" t="s">
        <v>117</v>
      </c>
      <c r="G468" s="35">
        <v>1920202590</v>
      </c>
      <c r="H468" s="6" t="s">
        <v>80</v>
      </c>
      <c r="I468" s="81">
        <v>1380</v>
      </c>
    </row>
    <row r="469" spans="3:9" ht="63.75" thickBot="1" x14ac:dyDescent="0.25">
      <c r="C469" s="37" t="s">
        <v>10</v>
      </c>
      <c r="D469" s="27" t="s">
        <v>119</v>
      </c>
      <c r="E469" s="6" t="s">
        <v>75</v>
      </c>
      <c r="F469" s="6" t="s">
        <v>117</v>
      </c>
      <c r="G469" s="35">
        <v>1920202590</v>
      </c>
      <c r="H469" s="6" t="s">
        <v>343</v>
      </c>
      <c r="I469" s="81">
        <v>417</v>
      </c>
    </row>
    <row r="470" spans="3:9" ht="32.25" thickBot="1" x14ac:dyDescent="0.25">
      <c r="C470" s="37" t="s">
        <v>13</v>
      </c>
      <c r="D470" s="27" t="s">
        <v>119</v>
      </c>
      <c r="E470" s="6" t="s">
        <v>75</v>
      </c>
      <c r="F470" s="6" t="s">
        <v>117</v>
      </c>
      <c r="G470" s="35">
        <v>1920202590</v>
      </c>
      <c r="H470" s="6" t="s">
        <v>121</v>
      </c>
      <c r="I470" s="3">
        <v>4839.6000000000004</v>
      </c>
    </row>
    <row r="471" spans="3:9" ht="16.5" thickBot="1" x14ac:dyDescent="0.25">
      <c r="C471" s="37" t="s">
        <v>360</v>
      </c>
      <c r="D471" s="27" t="s">
        <v>119</v>
      </c>
      <c r="E471" s="6" t="s">
        <v>75</v>
      </c>
      <c r="F471" s="6" t="s">
        <v>117</v>
      </c>
      <c r="G471" s="35">
        <v>1920202590</v>
      </c>
      <c r="H471" s="6" t="s">
        <v>357</v>
      </c>
      <c r="I471" s="3">
        <v>1168</v>
      </c>
    </row>
    <row r="472" spans="3:9" ht="16.5" thickBot="1" x14ac:dyDescent="0.25">
      <c r="C472" s="87" t="s">
        <v>48</v>
      </c>
      <c r="D472" s="27" t="s">
        <v>119</v>
      </c>
      <c r="E472" s="6" t="s">
        <v>75</v>
      </c>
      <c r="F472" s="6" t="s">
        <v>117</v>
      </c>
      <c r="G472" s="35">
        <v>1920202590</v>
      </c>
      <c r="H472" s="6" t="s">
        <v>120</v>
      </c>
      <c r="I472" s="3">
        <v>93.5</v>
      </c>
    </row>
    <row r="473" spans="3:9" ht="48" thickBot="1" x14ac:dyDescent="0.25">
      <c r="C473" s="100" t="s">
        <v>354</v>
      </c>
      <c r="D473" s="139" t="s">
        <v>119</v>
      </c>
      <c r="E473" s="115" t="s">
        <v>75</v>
      </c>
      <c r="F473" s="115" t="s">
        <v>117</v>
      </c>
      <c r="G473" s="194" t="s">
        <v>405</v>
      </c>
      <c r="H473" s="115" t="s">
        <v>355</v>
      </c>
      <c r="I473" s="114">
        <v>99.710999999999999</v>
      </c>
    </row>
    <row r="474" spans="3:9" ht="126.75" thickBot="1" x14ac:dyDescent="0.25">
      <c r="C474" s="89" t="s">
        <v>64</v>
      </c>
      <c r="D474" s="25" t="s">
        <v>119</v>
      </c>
      <c r="E474" s="7" t="s">
        <v>75</v>
      </c>
      <c r="F474" s="7" t="s">
        <v>117</v>
      </c>
      <c r="G474" s="4">
        <v>1920206590</v>
      </c>
      <c r="H474" s="2"/>
      <c r="I474" s="1">
        <f>SUM(I475:I477)</f>
        <v>41032.160000000003</v>
      </c>
    </row>
    <row r="475" spans="3:9" ht="48" thickBot="1" x14ac:dyDescent="0.25">
      <c r="C475" s="5" t="s">
        <v>56</v>
      </c>
      <c r="D475" s="27" t="s">
        <v>119</v>
      </c>
      <c r="E475" s="6" t="s">
        <v>75</v>
      </c>
      <c r="F475" s="6" t="s">
        <v>117</v>
      </c>
      <c r="G475" s="3">
        <v>1920206590</v>
      </c>
      <c r="H475" s="3">
        <v>111</v>
      </c>
      <c r="I475" s="3">
        <v>30882</v>
      </c>
    </row>
    <row r="476" spans="3:9" ht="63.75" thickBot="1" x14ac:dyDescent="0.25">
      <c r="C476" s="37" t="s">
        <v>10</v>
      </c>
      <c r="D476" s="27" t="s">
        <v>119</v>
      </c>
      <c r="E476" s="6" t="s">
        <v>75</v>
      </c>
      <c r="F476" s="6" t="s">
        <v>117</v>
      </c>
      <c r="G476" s="3">
        <v>1920206590</v>
      </c>
      <c r="H476" s="3">
        <v>119</v>
      </c>
      <c r="I476" s="3">
        <v>9385.16</v>
      </c>
    </row>
    <row r="477" spans="3:9" ht="32.25" thickBot="1" x14ac:dyDescent="0.25">
      <c r="C477" s="37" t="s">
        <v>13</v>
      </c>
      <c r="D477" s="27" t="s">
        <v>119</v>
      </c>
      <c r="E477" s="6" t="s">
        <v>75</v>
      </c>
      <c r="F477" s="6" t="s">
        <v>117</v>
      </c>
      <c r="G477" s="3">
        <v>1920206590</v>
      </c>
      <c r="H477" s="3">
        <v>244</v>
      </c>
      <c r="I477" s="3">
        <v>765</v>
      </c>
    </row>
    <row r="478" spans="3:9" ht="79.5" thickBot="1" x14ac:dyDescent="0.25">
      <c r="C478" s="198" t="s">
        <v>363</v>
      </c>
      <c r="D478" s="139" t="s">
        <v>119</v>
      </c>
      <c r="E478" s="115" t="s">
        <v>75</v>
      </c>
      <c r="F478" s="115" t="s">
        <v>117</v>
      </c>
      <c r="G478" s="124" t="s">
        <v>367</v>
      </c>
      <c r="H478" s="114"/>
      <c r="I478" s="114">
        <f>SUM(I479:I480)</f>
        <v>2057.16</v>
      </c>
    </row>
    <row r="479" spans="3:9" ht="48" thickBot="1" x14ac:dyDescent="0.25">
      <c r="C479" s="37" t="s">
        <v>230</v>
      </c>
      <c r="D479" s="27" t="s">
        <v>119</v>
      </c>
      <c r="E479" s="6" t="s">
        <v>75</v>
      </c>
      <c r="F479" s="6" t="s">
        <v>117</v>
      </c>
      <c r="G479" s="127" t="s">
        <v>367</v>
      </c>
      <c r="H479" s="3">
        <v>111</v>
      </c>
      <c r="I479" s="3">
        <v>1580</v>
      </c>
    </row>
    <row r="480" spans="3:9" ht="63.75" thickBot="1" x14ac:dyDescent="0.25">
      <c r="C480" s="37" t="s">
        <v>10</v>
      </c>
      <c r="D480" s="27" t="s">
        <v>119</v>
      </c>
      <c r="E480" s="6" t="s">
        <v>75</v>
      </c>
      <c r="F480" s="6" t="s">
        <v>117</v>
      </c>
      <c r="G480" s="127" t="s">
        <v>367</v>
      </c>
      <c r="H480" s="3">
        <v>119</v>
      </c>
      <c r="I480" s="3">
        <v>477.16</v>
      </c>
    </row>
    <row r="481" spans="3:9" ht="48" thickBot="1" x14ac:dyDescent="0.3">
      <c r="C481" s="210" t="s">
        <v>382</v>
      </c>
      <c r="D481" s="139" t="s">
        <v>119</v>
      </c>
      <c r="E481" s="115" t="s">
        <v>75</v>
      </c>
      <c r="F481" s="115" t="s">
        <v>117</v>
      </c>
      <c r="G481" s="156" t="s">
        <v>388</v>
      </c>
      <c r="H481" s="114"/>
      <c r="I481" s="114">
        <f>SUM(I482:I483)</f>
        <v>200.5</v>
      </c>
    </row>
    <row r="482" spans="3:9" ht="48" thickBot="1" x14ac:dyDescent="0.25">
      <c r="C482" s="37" t="s">
        <v>230</v>
      </c>
      <c r="D482" s="27" t="s">
        <v>119</v>
      </c>
      <c r="E482" s="6" t="s">
        <v>75</v>
      </c>
      <c r="F482" s="6" t="s">
        <v>117</v>
      </c>
      <c r="G482" s="211" t="s">
        <v>401</v>
      </c>
      <c r="H482" s="3">
        <v>111</v>
      </c>
      <c r="I482" s="3">
        <v>154</v>
      </c>
    </row>
    <row r="483" spans="3:9" ht="63.75" thickBot="1" x14ac:dyDescent="0.25">
      <c r="C483" s="37" t="s">
        <v>10</v>
      </c>
      <c r="D483" s="27" t="s">
        <v>119</v>
      </c>
      <c r="E483" s="6" t="s">
        <v>75</v>
      </c>
      <c r="F483" s="6" t="s">
        <v>117</v>
      </c>
      <c r="G483" s="211" t="s">
        <v>401</v>
      </c>
      <c r="H483" s="3">
        <v>119</v>
      </c>
      <c r="I483" s="3">
        <v>46.5</v>
      </c>
    </row>
    <row r="484" spans="3:9" ht="79.5" thickBot="1" x14ac:dyDescent="0.25">
      <c r="C484" s="104" t="s">
        <v>365</v>
      </c>
      <c r="D484" s="199" t="s">
        <v>119</v>
      </c>
      <c r="E484" s="199" t="s">
        <v>75</v>
      </c>
      <c r="F484" s="199" t="s">
        <v>117</v>
      </c>
      <c r="G484" s="124" t="s">
        <v>366</v>
      </c>
      <c r="H484" s="200"/>
      <c r="I484" s="200">
        <v>2792.5630000000001</v>
      </c>
    </row>
    <row r="485" spans="3:9" ht="32.25" thickBot="1" x14ac:dyDescent="0.25">
      <c r="C485" s="37" t="s">
        <v>13</v>
      </c>
      <c r="D485" s="27" t="s">
        <v>119</v>
      </c>
      <c r="E485" s="6" t="s">
        <v>75</v>
      </c>
      <c r="F485" s="6" t="s">
        <v>117</v>
      </c>
      <c r="G485" s="127" t="s">
        <v>366</v>
      </c>
      <c r="H485" s="3">
        <v>244</v>
      </c>
      <c r="I485" s="201">
        <v>2792.5630000000001</v>
      </c>
    </row>
    <row r="486" spans="3:9" ht="32.25" thickBot="1" x14ac:dyDescent="0.25">
      <c r="C486" s="212" t="s">
        <v>399</v>
      </c>
      <c r="D486" s="139" t="s">
        <v>119</v>
      </c>
      <c r="E486" s="115" t="s">
        <v>75</v>
      </c>
      <c r="F486" s="115" t="s">
        <v>117</v>
      </c>
      <c r="G486" s="124" t="s">
        <v>400</v>
      </c>
      <c r="H486" s="114"/>
      <c r="I486" s="215">
        <v>7472</v>
      </c>
    </row>
    <row r="487" spans="3:9" ht="32.25" thickBot="1" x14ac:dyDescent="0.25">
      <c r="C487" s="37" t="s">
        <v>13</v>
      </c>
      <c r="D487" s="27" t="s">
        <v>119</v>
      </c>
      <c r="E487" s="6" t="s">
        <v>75</v>
      </c>
      <c r="F487" s="6" t="s">
        <v>117</v>
      </c>
      <c r="G487" s="127" t="s">
        <v>400</v>
      </c>
      <c r="H487" s="3">
        <v>243</v>
      </c>
      <c r="I487" s="201">
        <v>7472</v>
      </c>
    </row>
    <row r="488" spans="3:9" ht="16.5" thickBot="1" x14ac:dyDescent="0.25">
      <c r="C488" s="229" t="s">
        <v>410</v>
      </c>
      <c r="D488" s="27" t="s">
        <v>119</v>
      </c>
      <c r="E488" s="6" t="s">
        <v>75</v>
      </c>
      <c r="F488" s="6" t="s">
        <v>117</v>
      </c>
      <c r="G488" s="127">
        <v>9990020680</v>
      </c>
      <c r="H488" s="3"/>
      <c r="I488" s="201">
        <f>SUM(I489:I490)</f>
        <v>310</v>
      </c>
    </row>
    <row r="489" spans="3:9" ht="48" thickBot="1" x14ac:dyDescent="0.25">
      <c r="C489" s="37" t="s">
        <v>230</v>
      </c>
      <c r="D489" s="27" t="s">
        <v>119</v>
      </c>
      <c r="E489" s="6" t="s">
        <v>75</v>
      </c>
      <c r="F489" s="6" t="s">
        <v>117</v>
      </c>
      <c r="G489" s="127">
        <v>9990020680</v>
      </c>
      <c r="H489" s="3">
        <v>111</v>
      </c>
      <c r="I489" s="201">
        <v>238</v>
      </c>
    </row>
    <row r="490" spans="3:9" ht="63.75" thickBot="1" x14ac:dyDescent="0.25">
      <c r="C490" s="37" t="s">
        <v>10</v>
      </c>
      <c r="D490" s="27" t="s">
        <v>119</v>
      </c>
      <c r="E490" s="6" t="s">
        <v>75</v>
      </c>
      <c r="F490" s="6" t="s">
        <v>117</v>
      </c>
      <c r="G490" s="127">
        <v>9990020680</v>
      </c>
      <c r="H490" s="3">
        <v>119</v>
      </c>
      <c r="I490" s="201">
        <v>72</v>
      </c>
    </row>
    <row r="491" spans="3:9" ht="26.25" customHeight="1" thickBot="1" x14ac:dyDescent="0.25">
      <c r="C491" s="80" t="s">
        <v>318</v>
      </c>
      <c r="D491" s="78" t="s">
        <v>123</v>
      </c>
      <c r="E491" s="78" t="s">
        <v>75</v>
      </c>
      <c r="F491" s="78" t="s">
        <v>117</v>
      </c>
      <c r="G491" s="78"/>
      <c r="H491" s="78"/>
      <c r="I491" s="232">
        <f>SUM(I492+I499+I500+I504+I507+I510+I512)</f>
        <v>75945.198399999994</v>
      </c>
    </row>
    <row r="492" spans="3:9" ht="33.75" customHeight="1" thickBot="1" x14ac:dyDescent="0.25">
      <c r="C492" s="30"/>
      <c r="D492" s="25" t="s">
        <v>123</v>
      </c>
      <c r="E492" s="14" t="s">
        <v>75</v>
      </c>
      <c r="F492" s="14" t="s">
        <v>117</v>
      </c>
      <c r="G492" s="31">
        <v>1920202590</v>
      </c>
      <c r="H492" s="26"/>
      <c r="I492" s="138">
        <f>SUM(I493:I498)</f>
        <v>7460.41</v>
      </c>
    </row>
    <row r="493" spans="3:9" ht="48" thickBot="1" x14ac:dyDescent="0.25">
      <c r="C493" s="5" t="s">
        <v>56</v>
      </c>
      <c r="D493" s="27" t="s">
        <v>123</v>
      </c>
      <c r="E493" s="6" t="s">
        <v>75</v>
      </c>
      <c r="F493" s="6" t="s">
        <v>117</v>
      </c>
      <c r="G493" s="35">
        <v>1920202590</v>
      </c>
      <c r="H493" s="27" t="s">
        <v>80</v>
      </c>
      <c r="I493" s="180">
        <v>1752</v>
      </c>
    </row>
    <row r="494" spans="3:9" ht="32.25" thickBot="1" x14ac:dyDescent="0.25">
      <c r="C494" s="5" t="s">
        <v>47</v>
      </c>
      <c r="D494" s="27" t="s">
        <v>123</v>
      </c>
      <c r="E494" s="6" t="s">
        <v>75</v>
      </c>
      <c r="F494" s="6" t="s">
        <v>117</v>
      </c>
      <c r="G494" s="35">
        <v>1920202590</v>
      </c>
      <c r="H494" s="27" t="s">
        <v>122</v>
      </c>
      <c r="I494" s="251">
        <v>44.81</v>
      </c>
    </row>
    <row r="495" spans="3:9" ht="63.75" thickBot="1" x14ac:dyDescent="0.25">
      <c r="C495" s="37" t="s">
        <v>10</v>
      </c>
      <c r="D495" s="27" t="s">
        <v>123</v>
      </c>
      <c r="E495" s="6" t="s">
        <v>75</v>
      </c>
      <c r="F495" s="6" t="s">
        <v>117</v>
      </c>
      <c r="G495" s="35">
        <v>1920202590</v>
      </c>
      <c r="H495" s="27" t="s">
        <v>343</v>
      </c>
      <c r="I495" s="180">
        <v>529</v>
      </c>
    </row>
    <row r="496" spans="3:9" ht="32.25" thickBot="1" x14ac:dyDescent="0.25">
      <c r="C496" s="37" t="s">
        <v>13</v>
      </c>
      <c r="D496" s="27" t="s">
        <v>123</v>
      </c>
      <c r="E496" s="6" t="s">
        <v>75</v>
      </c>
      <c r="F496" s="6" t="s">
        <v>117</v>
      </c>
      <c r="G496" s="35">
        <v>1920202590</v>
      </c>
      <c r="H496" s="6" t="s">
        <v>121</v>
      </c>
      <c r="I496" s="3">
        <v>2918.6</v>
      </c>
    </row>
    <row r="497" spans="3:9" ht="16.5" thickBot="1" x14ac:dyDescent="0.25">
      <c r="C497" s="37" t="s">
        <v>360</v>
      </c>
      <c r="D497" s="27" t="s">
        <v>123</v>
      </c>
      <c r="E497" s="6" t="s">
        <v>75</v>
      </c>
      <c r="F497" s="6" t="s">
        <v>117</v>
      </c>
      <c r="G497" s="35">
        <v>1920202590</v>
      </c>
      <c r="H497" s="6" t="s">
        <v>357</v>
      </c>
      <c r="I497" s="3">
        <v>1316</v>
      </c>
    </row>
    <row r="498" spans="3:9" ht="16.5" thickBot="1" x14ac:dyDescent="0.25">
      <c r="C498" s="87" t="s">
        <v>48</v>
      </c>
      <c r="D498" s="27" t="s">
        <v>123</v>
      </c>
      <c r="E498" s="6" t="s">
        <v>75</v>
      </c>
      <c r="F498" s="6" t="s">
        <v>117</v>
      </c>
      <c r="G498" s="35">
        <v>1920202590</v>
      </c>
      <c r="H498" s="6" t="s">
        <v>120</v>
      </c>
      <c r="I498" s="3">
        <v>900</v>
      </c>
    </row>
    <row r="499" spans="3:9" ht="48" thickBot="1" x14ac:dyDescent="0.25">
      <c r="C499" s="100" t="s">
        <v>354</v>
      </c>
      <c r="D499" s="139" t="s">
        <v>123</v>
      </c>
      <c r="E499" s="115" t="s">
        <v>75</v>
      </c>
      <c r="F499" s="115" t="s">
        <v>117</v>
      </c>
      <c r="G499" s="194" t="s">
        <v>405</v>
      </c>
      <c r="H499" s="115" t="s">
        <v>355</v>
      </c>
      <c r="I499" s="114">
        <v>161.20140000000001</v>
      </c>
    </row>
    <row r="500" spans="3:9" ht="126.75" thickBot="1" x14ac:dyDescent="0.25">
      <c r="C500" s="89" t="s">
        <v>64</v>
      </c>
      <c r="D500" s="25" t="s">
        <v>123</v>
      </c>
      <c r="E500" s="7" t="s">
        <v>75</v>
      </c>
      <c r="F500" s="7" t="s">
        <v>117</v>
      </c>
      <c r="G500" s="4">
        <v>1920206590</v>
      </c>
      <c r="H500" s="2"/>
      <c r="I500" s="1">
        <f>SUM(I501:I503)</f>
        <v>57934.459000000003</v>
      </c>
    </row>
    <row r="501" spans="3:9" ht="48" thickBot="1" x14ac:dyDescent="0.25">
      <c r="C501" s="5" t="s">
        <v>56</v>
      </c>
      <c r="D501" s="27" t="s">
        <v>123</v>
      </c>
      <c r="E501" s="6" t="s">
        <v>75</v>
      </c>
      <c r="F501" s="6" t="s">
        <v>117</v>
      </c>
      <c r="G501" s="3">
        <v>1920206590</v>
      </c>
      <c r="H501" s="3">
        <v>111</v>
      </c>
      <c r="I501" s="3">
        <v>43385</v>
      </c>
    </row>
    <row r="502" spans="3:9" ht="63.75" thickBot="1" x14ac:dyDescent="0.25">
      <c r="C502" s="37" t="s">
        <v>10</v>
      </c>
      <c r="D502" s="27" t="s">
        <v>123</v>
      </c>
      <c r="E502" s="6" t="s">
        <v>75</v>
      </c>
      <c r="F502" s="6" t="s">
        <v>117</v>
      </c>
      <c r="G502" s="3">
        <v>1920206590</v>
      </c>
      <c r="H502" s="3">
        <v>119</v>
      </c>
      <c r="I502" s="3">
        <v>13115.459000000001</v>
      </c>
    </row>
    <row r="503" spans="3:9" ht="32.25" thickBot="1" x14ac:dyDescent="0.25">
      <c r="C503" s="37" t="s">
        <v>13</v>
      </c>
      <c r="D503" s="27" t="s">
        <v>123</v>
      </c>
      <c r="E503" s="6" t="s">
        <v>75</v>
      </c>
      <c r="F503" s="6" t="s">
        <v>117</v>
      </c>
      <c r="G503" s="3">
        <v>1920206590</v>
      </c>
      <c r="H503" s="3">
        <v>244</v>
      </c>
      <c r="I503" s="3">
        <v>1434</v>
      </c>
    </row>
    <row r="504" spans="3:9" ht="79.5" thickBot="1" x14ac:dyDescent="0.25">
      <c r="C504" s="198" t="s">
        <v>363</v>
      </c>
      <c r="D504" s="139" t="s">
        <v>123</v>
      </c>
      <c r="E504" s="115" t="s">
        <v>75</v>
      </c>
      <c r="F504" s="115" t="s">
        <v>117</v>
      </c>
      <c r="G504" s="124" t="s">
        <v>367</v>
      </c>
      <c r="H504" s="114"/>
      <c r="I504" s="114">
        <f>SUM(I505:I506)</f>
        <v>3541.44</v>
      </c>
    </row>
    <row r="505" spans="3:9" ht="48" thickBot="1" x14ac:dyDescent="0.25">
      <c r="C505" s="37" t="s">
        <v>230</v>
      </c>
      <c r="D505" s="27" t="s">
        <v>123</v>
      </c>
      <c r="E505" s="6" t="s">
        <v>75</v>
      </c>
      <c r="F505" s="6" t="s">
        <v>117</v>
      </c>
      <c r="G505" s="127" t="s">
        <v>367</v>
      </c>
      <c r="H505" s="3">
        <v>111</v>
      </c>
      <c r="I505" s="3">
        <v>2720</v>
      </c>
    </row>
    <row r="506" spans="3:9" ht="63.75" thickBot="1" x14ac:dyDescent="0.25">
      <c r="C506" s="37" t="s">
        <v>10</v>
      </c>
      <c r="D506" s="27" t="s">
        <v>123</v>
      </c>
      <c r="E506" s="6" t="s">
        <v>75</v>
      </c>
      <c r="F506" s="6" t="s">
        <v>117</v>
      </c>
      <c r="G506" s="127" t="s">
        <v>367</v>
      </c>
      <c r="H506" s="3">
        <v>119</v>
      </c>
      <c r="I506" s="3">
        <v>821.44</v>
      </c>
    </row>
    <row r="507" spans="3:9" ht="48" thickBot="1" x14ac:dyDescent="0.3">
      <c r="C507" s="210" t="s">
        <v>382</v>
      </c>
      <c r="D507" s="139" t="s">
        <v>123</v>
      </c>
      <c r="E507" s="115" t="s">
        <v>75</v>
      </c>
      <c r="F507" s="115" t="s">
        <v>117</v>
      </c>
      <c r="G507" s="156" t="s">
        <v>388</v>
      </c>
      <c r="H507" s="114"/>
      <c r="I507" s="114">
        <f>SUM(I508:I509)</f>
        <v>401.34</v>
      </c>
    </row>
    <row r="508" spans="3:9" ht="48" thickBot="1" x14ac:dyDescent="0.25">
      <c r="C508" s="37" t="s">
        <v>230</v>
      </c>
      <c r="D508" s="27" t="s">
        <v>123</v>
      </c>
      <c r="E508" s="6" t="s">
        <v>75</v>
      </c>
      <c r="F508" s="6" t="s">
        <v>117</v>
      </c>
      <c r="G508" s="211" t="s">
        <v>401</v>
      </c>
      <c r="H508" s="3">
        <v>111</v>
      </c>
      <c r="I508" s="3">
        <v>308.2</v>
      </c>
    </row>
    <row r="509" spans="3:9" ht="63.75" thickBot="1" x14ac:dyDescent="0.25">
      <c r="C509" s="37" t="s">
        <v>10</v>
      </c>
      <c r="D509" s="27" t="s">
        <v>123</v>
      </c>
      <c r="E509" s="6" t="s">
        <v>75</v>
      </c>
      <c r="F509" s="6" t="s">
        <v>117</v>
      </c>
      <c r="G509" s="211" t="s">
        <v>401</v>
      </c>
      <c r="H509" s="3">
        <v>119</v>
      </c>
      <c r="I509" s="3">
        <v>93.14</v>
      </c>
    </row>
    <row r="510" spans="3:9" ht="79.5" thickBot="1" x14ac:dyDescent="0.25">
      <c r="C510" s="104" t="s">
        <v>365</v>
      </c>
      <c r="D510" s="199" t="s">
        <v>123</v>
      </c>
      <c r="E510" s="199" t="s">
        <v>75</v>
      </c>
      <c r="F510" s="199" t="s">
        <v>117</v>
      </c>
      <c r="G510" s="124" t="s">
        <v>366</v>
      </c>
      <c r="H510" s="200"/>
      <c r="I510" s="200">
        <v>5950.348</v>
      </c>
    </row>
    <row r="511" spans="3:9" ht="32.25" thickBot="1" x14ac:dyDescent="0.25">
      <c r="C511" s="37" t="s">
        <v>13</v>
      </c>
      <c r="D511" s="27" t="s">
        <v>123</v>
      </c>
      <c r="E511" s="6" t="s">
        <v>75</v>
      </c>
      <c r="F511" s="6" t="s">
        <v>117</v>
      </c>
      <c r="G511" s="127" t="s">
        <v>366</v>
      </c>
      <c r="H511" s="3">
        <v>244</v>
      </c>
      <c r="I511" s="201">
        <v>5950.348</v>
      </c>
    </row>
    <row r="512" spans="3:9" ht="16.5" thickBot="1" x14ac:dyDescent="0.25">
      <c r="C512" s="229" t="s">
        <v>410</v>
      </c>
      <c r="D512" s="139" t="s">
        <v>123</v>
      </c>
      <c r="E512" s="115" t="s">
        <v>75</v>
      </c>
      <c r="F512" s="115" t="s">
        <v>117</v>
      </c>
      <c r="G512" s="124">
        <v>9990020680</v>
      </c>
      <c r="H512" s="114"/>
      <c r="I512" s="215">
        <f>SUM(I513:I514)</f>
        <v>496</v>
      </c>
    </row>
    <row r="513" spans="3:9" ht="48" thickBot="1" x14ac:dyDescent="0.25">
      <c r="C513" s="37" t="s">
        <v>230</v>
      </c>
      <c r="D513" s="27" t="s">
        <v>123</v>
      </c>
      <c r="E513" s="6" t="s">
        <v>75</v>
      </c>
      <c r="F513" s="6" t="s">
        <v>117</v>
      </c>
      <c r="G513" s="127">
        <v>9990020680</v>
      </c>
      <c r="H513" s="3">
        <v>111</v>
      </c>
      <c r="I513" s="201">
        <v>381</v>
      </c>
    </row>
    <row r="514" spans="3:9" ht="63.75" thickBot="1" x14ac:dyDescent="0.25">
      <c r="C514" s="37" t="s">
        <v>10</v>
      </c>
      <c r="D514" s="27" t="s">
        <v>123</v>
      </c>
      <c r="E514" s="6" t="s">
        <v>75</v>
      </c>
      <c r="F514" s="6" t="s">
        <v>117</v>
      </c>
      <c r="G514" s="127">
        <v>9990020680</v>
      </c>
      <c r="H514" s="3">
        <v>119</v>
      </c>
      <c r="I514" s="201">
        <v>115</v>
      </c>
    </row>
    <row r="515" spans="3:9" ht="24.75" customHeight="1" thickBot="1" x14ac:dyDescent="0.25">
      <c r="C515" s="80" t="s">
        <v>124</v>
      </c>
      <c r="D515" s="78" t="s">
        <v>125</v>
      </c>
      <c r="E515" s="78" t="s">
        <v>75</v>
      </c>
      <c r="F515" s="78" t="s">
        <v>117</v>
      </c>
      <c r="G515" s="78"/>
      <c r="H515" s="78"/>
      <c r="I515" s="193">
        <f>SUM(I516+I522+I523+I527+I530+I533+I535)</f>
        <v>44834.379400000005</v>
      </c>
    </row>
    <row r="516" spans="3:9" ht="16.5" thickBot="1" x14ac:dyDescent="0.25">
      <c r="C516" s="30"/>
      <c r="D516" s="25" t="s">
        <v>125</v>
      </c>
      <c r="E516" s="14" t="s">
        <v>75</v>
      </c>
      <c r="F516" s="14" t="s">
        <v>117</v>
      </c>
      <c r="G516" s="31">
        <v>1920202590</v>
      </c>
      <c r="H516" s="26"/>
      <c r="I516" s="189">
        <f>SUM(I517:I521)</f>
        <v>3096.2999999999997</v>
      </c>
    </row>
    <row r="517" spans="3:9" ht="48" thickBot="1" x14ac:dyDescent="0.25">
      <c r="C517" s="5" t="s">
        <v>56</v>
      </c>
      <c r="D517" s="27" t="s">
        <v>125</v>
      </c>
      <c r="E517" s="18" t="s">
        <v>75</v>
      </c>
      <c r="F517" s="18" t="s">
        <v>117</v>
      </c>
      <c r="G517" s="167">
        <v>1920202590</v>
      </c>
      <c r="H517" s="27" t="s">
        <v>80</v>
      </c>
      <c r="I517" s="81">
        <v>1380</v>
      </c>
    </row>
    <row r="518" spans="3:9" ht="63.75" thickBot="1" x14ac:dyDescent="0.25">
      <c r="C518" s="37" t="s">
        <v>10</v>
      </c>
      <c r="D518" s="27" t="s">
        <v>125</v>
      </c>
      <c r="E518" s="18" t="s">
        <v>75</v>
      </c>
      <c r="F518" s="18" t="s">
        <v>117</v>
      </c>
      <c r="G518" s="167">
        <v>1920202590</v>
      </c>
      <c r="H518" s="27" t="s">
        <v>343</v>
      </c>
      <c r="I518" s="81">
        <v>417</v>
      </c>
    </row>
    <row r="519" spans="3:9" ht="32.25" thickBot="1" x14ac:dyDescent="0.25">
      <c r="C519" s="37" t="s">
        <v>13</v>
      </c>
      <c r="D519" s="27" t="s">
        <v>125</v>
      </c>
      <c r="E519" s="6" t="s">
        <v>75</v>
      </c>
      <c r="F519" s="6" t="s">
        <v>117</v>
      </c>
      <c r="G519" s="35">
        <v>1920202590</v>
      </c>
      <c r="H519" s="6" t="s">
        <v>121</v>
      </c>
      <c r="I519" s="3">
        <v>533.1</v>
      </c>
    </row>
    <row r="520" spans="3:9" ht="16.5" thickBot="1" x14ac:dyDescent="0.25">
      <c r="C520" s="37" t="s">
        <v>360</v>
      </c>
      <c r="D520" s="27" t="s">
        <v>125</v>
      </c>
      <c r="E520" s="6" t="s">
        <v>75</v>
      </c>
      <c r="F520" s="6" t="s">
        <v>117</v>
      </c>
      <c r="G520" s="35">
        <v>1920202590</v>
      </c>
      <c r="H520" s="6" t="s">
        <v>357</v>
      </c>
      <c r="I520" s="3">
        <v>761</v>
      </c>
    </row>
    <row r="521" spans="3:9" ht="16.5" thickBot="1" x14ac:dyDescent="0.25">
      <c r="C521" s="87" t="s">
        <v>48</v>
      </c>
      <c r="D521" s="27" t="s">
        <v>125</v>
      </c>
      <c r="E521" s="6" t="s">
        <v>75</v>
      </c>
      <c r="F521" s="6" t="s">
        <v>117</v>
      </c>
      <c r="G521" s="35">
        <v>1920202590</v>
      </c>
      <c r="H521" s="6" t="s">
        <v>120</v>
      </c>
      <c r="I521" s="3">
        <v>5.2</v>
      </c>
    </row>
    <row r="522" spans="3:9" ht="48" thickBot="1" x14ac:dyDescent="0.25">
      <c r="C522" s="100" t="s">
        <v>354</v>
      </c>
      <c r="D522" s="139" t="s">
        <v>125</v>
      </c>
      <c r="E522" s="115" t="s">
        <v>75</v>
      </c>
      <c r="F522" s="115" t="s">
        <v>117</v>
      </c>
      <c r="G522" s="194" t="s">
        <v>405</v>
      </c>
      <c r="H522" s="115" t="s">
        <v>355</v>
      </c>
      <c r="I522" s="114">
        <v>204.36840000000001</v>
      </c>
    </row>
    <row r="523" spans="3:9" ht="126.75" thickBot="1" x14ac:dyDescent="0.25">
      <c r="C523" s="89" t="s">
        <v>64</v>
      </c>
      <c r="D523" s="25" t="s">
        <v>125</v>
      </c>
      <c r="E523" s="7" t="s">
        <v>75</v>
      </c>
      <c r="F523" s="7" t="s">
        <v>117</v>
      </c>
      <c r="G523" s="4">
        <v>1920206590</v>
      </c>
      <c r="H523" s="2"/>
      <c r="I523" s="1">
        <f>SUM(I524:I526)</f>
        <v>36251.57</v>
      </c>
    </row>
    <row r="524" spans="3:9" ht="48" thickBot="1" x14ac:dyDescent="0.25">
      <c r="C524" s="5" t="s">
        <v>56</v>
      </c>
      <c r="D524" s="27" t="s">
        <v>125</v>
      </c>
      <c r="E524" s="6" t="s">
        <v>75</v>
      </c>
      <c r="F524" s="6" t="s">
        <v>117</v>
      </c>
      <c r="G524" s="3">
        <v>1920206590</v>
      </c>
      <c r="H524" s="3">
        <v>111</v>
      </c>
      <c r="I524" s="3">
        <v>27288</v>
      </c>
    </row>
    <row r="525" spans="3:9" ht="63.75" thickBot="1" x14ac:dyDescent="0.25">
      <c r="C525" s="37" t="s">
        <v>10</v>
      </c>
      <c r="D525" s="27" t="s">
        <v>125</v>
      </c>
      <c r="E525" s="6" t="s">
        <v>75</v>
      </c>
      <c r="F525" s="6" t="s">
        <v>117</v>
      </c>
      <c r="G525" s="3">
        <v>1920206590</v>
      </c>
      <c r="H525" s="3">
        <v>119</v>
      </c>
      <c r="I525" s="3">
        <v>8243.57</v>
      </c>
    </row>
    <row r="526" spans="3:9" ht="32.25" thickBot="1" x14ac:dyDescent="0.25">
      <c r="C526" s="37" t="s">
        <v>13</v>
      </c>
      <c r="D526" s="27" t="s">
        <v>125</v>
      </c>
      <c r="E526" s="6" t="s">
        <v>75</v>
      </c>
      <c r="F526" s="6" t="s">
        <v>117</v>
      </c>
      <c r="G526" s="3">
        <v>1920206590</v>
      </c>
      <c r="H526" s="3">
        <v>244</v>
      </c>
      <c r="I526" s="3">
        <v>720</v>
      </c>
    </row>
    <row r="527" spans="3:9" ht="79.5" thickBot="1" x14ac:dyDescent="0.25">
      <c r="C527" s="198" t="s">
        <v>363</v>
      </c>
      <c r="D527" s="139" t="s">
        <v>125</v>
      </c>
      <c r="E527" s="115" t="s">
        <v>75</v>
      </c>
      <c r="F527" s="115" t="s">
        <v>117</v>
      </c>
      <c r="G527" s="124" t="s">
        <v>367</v>
      </c>
      <c r="H527" s="114"/>
      <c r="I527" s="114">
        <f>SUM(I528:I529)</f>
        <v>2005.08</v>
      </c>
    </row>
    <row r="528" spans="3:9" ht="48" thickBot="1" x14ac:dyDescent="0.25">
      <c r="C528" s="37" t="s">
        <v>230</v>
      </c>
      <c r="D528" s="27" t="s">
        <v>125</v>
      </c>
      <c r="E528" s="6" t="s">
        <v>75</v>
      </c>
      <c r="F528" s="6" t="s">
        <v>117</v>
      </c>
      <c r="G528" s="127" t="s">
        <v>367</v>
      </c>
      <c r="H528" s="3">
        <v>111</v>
      </c>
      <c r="I528" s="3">
        <v>1540</v>
      </c>
    </row>
    <row r="529" spans="3:9" ht="63.75" thickBot="1" x14ac:dyDescent="0.25">
      <c r="C529" s="37" t="s">
        <v>10</v>
      </c>
      <c r="D529" s="27" t="s">
        <v>125</v>
      </c>
      <c r="E529" s="6" t="s">
        <v>75</v>
      </c>
      <c r="F529" s="6" t="s">
        <v>117</v>
      </c>
      <c r="G529" s="127" t="s">
        <v>367</v>
      </c>
      <c r="H529" s="3">
        <v>119</v>
      </c>
      <c r="I529" s="3">
        <v>465.08</v>
      </c>
    </row>
    <row r="530" spans="3:9" ht="48" thickBot="1" x14ac:dyDescent="0.3">
      <c r="C530" s="210" t="s">
        <v>382</v>
      </c>
      <c r="D530" s="139" t="s">
        <v>125</v>
      </c>
      <c r="E530" s="115" t="s">
        <v>75</v>
      </c>
      <c r="F530" s="115" t="s">
        <v>117</v>
      </c>
      <c r="G530" s="156" t="s">
        <v>388</v>
      </c>
      <c r="H530" s="114"/>
      <c r="I530" s="114">
        <f>SUM(I531:I532)</f>
        <v>200.5</v>
      </c>
    </row>
    <row r="531" spans="3:9" ht="48" thickBot="1" x14ac:dyDescent="0.25">
      <c r="C531" s="37" t="s">
        <v>230</v>
      </c>
      <c r="D531" s="27" t="s">
        <v>125</v>
      </c>
      <c r="E531" s="6" t="s">
        <v>75</v>
      </c>
      <c r="F531" s="6" t="s">
        <v>117</v>
      </c>
      <c r="G531" s="211" t="s">
        <v>401</v>
      </c>
      <c r="H531" s="3">
        <v>111</v>
      </c>
      <c r="I531" s="3">
        <v>154</v>
      </c>
    </row>
    <row r="532" spans="3:9" ht="63.75" thickBot="1" x14ac:dyDescent="0.25">
      <c r="C532" s="37" t="s">
        <v>10</v>
      </c>
      <c r="D532" s="27" t="s">
        <v>125</v>
      </c>
      <c r="E532" s="6" t="s">
        <v>75</v>
      </c>
      <c r="F532" s="6" t="s">
        <v>117</v>
      </c>
      <c r="G532" s="211" t="s">
        <v>401</v>
      </c>
      <c r="H532" s="3">
        <v>119</v>
      </c>
      <c r="I532" s="3">
        <v>46.5</v>
      </c>
    </row>
    <row r="533" spans="3:9" ht="79.5" thickBot="1" x14ac:dyDescent="0.25">
      <c r="C533" s="104" t="s">
        <v>365</v>
      </c>
      <c r="D533" s="199" t="s">
        <v>125</v>
      </c>
      <c r="E533" s="199" t="s">
        <v>75</v>
      </c>
      <c r="F533" s="199" t="s">
        <v>117</v>
      </c>
      <c r="G533" s="124" t="s">
        <v>366</v>
      </c>
      <c r="H533" s="200"/>
      <c r="I533" s="200">
        <v>2784.5610000000001</v>
      </c>
    </row>
    <row r="534" spans="3:9" ht="32.25" thickBot="1" x14ac:dyDescent="0.25">
      <c r="C534" s="37" t="s">
        <v>13</v>
      </c>
      <c r="D534" s="27" t="s">
        <v>125</v>
      </c>
      <c r="E534" s="6" t="s">
        <v>75</v>
      </c>
      <c r="F534" s="6" t="s">
        <v>117</v>
      </c>
      <c r="G534" s="127" t="s">
        <v>366</v>
      </c>
      <c r="H534" s="3">
        <v>244</v>
      </c>
      <c r="I534" s="201">
        <v>2784.5610000000001</v>
      </c>
    </row>
    <row r="535" spans="3:9" ht="16.5" thickBot="1" x14ac:dyDescent="0.25">
      <c r="C535" s="229" t="s">
        <v>410</v>
      </c>
      <c r="D535" s="139" t="s">
        <v>125</v>
      </c>
      <c r="E535" s="115" t="s">
        <v>75</v>
      </c>
      <c r="F535" s="115" t="s">
        <v>117</v>
      </c>
      <c r="G535" s="124">
        <v>9990020680</v>
      </c>
      <c r="H535" s="114"/>
      <c r="I535" s="215">
        <f>SUM(I536:I537)</f>
        <v>292</v>
      </c>
    </row>
    <row r="536" spans="3:9" ht="48" thickBot="1" x14ac:dyDescent="0.25">
      <c r="C536" s="37" t="s">
        <v>230</v>
      </c>
      <c r="D536" s="27" t="s">
        <v>125</v>
      </c>
      <c r="E536" s="6" t="s">
        <v>75</v>
      </c>
      <c r="F536" s="6" t="s">
        <v>117</v>
      </c>
      <c r="G536" s="127">
        <v>9990020680</v>
      </c>
      <c r="H536" s="3">
        <v>111</v>
      </c>
      <c r="I536" s="201">
        <v>224</v>
      </c>
    </row>
    <row r="537" spans="3:9" ht="63.75" thickBot="1" x14ac:dyDescent="0.25">
      <c r="C537" s="37" t="s">
        <v>10</v>
      </c>
      <c r="D537" s="27" t="s">
        <v>125</v>
      </c>
      <c r="E537" s="6" t="s">
        <v>75</v>
      </c>
      <c r="F537" s="6" t="s">
        <v>117</v>
      </c>
      <c r="G537" s="127">
        <v>9990020680</v>
      </c>
      <c r="H537" s="3">
        <v>119</v>
      </c>
      <c r="I537" s="201">
        <v>68</v>
      </c>
    </row>
    <row r="538" spans="3:9" ht="16.5" thickBot="1" x14ac:dyDescent="0.25">
      <c r="C538" s="80" t="s">
        <v>126</v>
      </c>
      <c r="D538" s="78" t="s">
        <v>127</v>
      </c>
      <c r="E538" s="78" t="s">
        <v>75</v>
      </c>
      <c r="F538" s="78" t="s">
        <v>117</v>
      </c>
      <c r="G538" s="78"/>
      <c r="H538" s="78"/>
      <c r="I538" s="79">
        <f>SUM(I552+I545+I539+I549+I554+I556)</f>
        <v>24425.929</v>
      </c>
    </row>
    <row r="539" spans="3:9" ht="16.5" thickBot="1" x14ac:dyDescent="0.25">
      <c r="C539" s="30"/>
      <c r="D539" s="25" t="s">
        <v>127</v>
      </c>
      <c r="E539" s="14" t="s">
        <v>75</v>
      </c>
      <c r="F539" s="14" t="s">
        <v>117</v>
      </c>
      <c r="G539" s="31">
        <v>1920202590</v>
      </c>
      <c r="H539" s="26"/>
      <c r="I539" s="47">
        <f>SUM(I540:I544)</f>
        <v>1616.6</v>
      </c>
    </row>
    <row r="540" spans="3:9" ht="48" thickBot="1" x14ac:dyDescent="0.25">
      <c r="C540" s="5" t="s">
        <v>56</v>
      </c>
      <c r="D540" s="27" t="s">
        <v>127</v>
      </c>
      <c r="E540" s="6" t="s">
        <v>75</v>
      </c>
      <c r="F540" s="6" t="s">
        <v>117</v>
      </c>
      <c r="G540" s="35">
        <v>1920202590</v>
      </c>
      <c r="H540" s="6" t="s">
        <v>80</v>
      </c>
      <c r="I540" s="81">
        <v>624</v>
      </c>
    </row>
    <row r="541" spans="3:9" ht="63.75" thickBot="1" x14ac:dyDescent="0.25">
      <c r="C541" s="37" t="s">
        <v>10</v>
      </c>
      <c r="D541" s="27" t="s">
        <v>127</v>
      </c>
      <c r="E541" s="6" t="s">
        <v>75</v>
      </c>
      <c r="F541" s="6" t="s">
        <v>117</v>
      </c>
      <c r="G541" s="35">
        <v>1920202590</v>
      </c>
      <c r="H541" s="6" t="s">
        <v>343</v>
      </c>
      <c r="I541" s="81">
        <v>188</v>
      </c>
    </row>
    <row r="542" spans="3:9" ht="32.25" thickBot="1" x14ac:dyDescent="0.25">
      <c r="C542" s="37" t="s">
        <v>13</v>
      </c>
      <c r="D542" s="27" t="s">
        <v>127</v>
      </c>
      <c r="E542" s="6" t="s">
        <v>75</v>
      </c>
      <c r="F542" s="6" t="s">
        <v>117</v>
      </c>
      <c r="G542" s="35">
        <v>1920202590</v>
      </c>
      <c r="H542" s="6" t="s">
        <v>121</v>
      </c>
      <c r="I542" s="3">
        <v>641.6</v>
      </c>
    </row>
    <row r="543" spans="3:9" ht="16.5" thickBot="1" x14ac:dyDescent="0.25">
      <c r="C543" s="37" t="s">
        <v>360</v>
      </c>
      <c r="D543" s="27" t="s">
        <v>127</v>
      </c>
      <c r="E543" s="6" t="s">
        <v>75</v>
      </c>
      <c r="F543" s="6" t="s">
        <v>117</v>
      </c>
      <c r="G543" s="35">
        <v>1920202590</v>
      </c>
      <c r="H543" s="6" t="s">
        <v>357</v>
      </c>
      <c r="I543" s="3">
        <v>149</v>
      </c>
    </row>
    <row r="544" spans="3:9" ht="16.5" thickBot="1" x14ac:dyDescent="0.25">
      <c r="C544" s="87" t="s">
        <v>48</v>
      </c>
      <c r="D544" s="27" t="s">
        <v>127</v>
      </c>
      <c r="E544" s="6" t="s">
        <v>75</v>
      </c>
      <c r="F544" s="6" t="s">
        <v>117</v>
      </c>
      <c r="G544" s="35">
        <v>1920202590</v>
      </c>
      <c r="H544" s="6" t="s">
        <v>120</v>
      </c>
      <c r="I544" s="3">
        <v>14</v>
      </c>
    </row>
    <row r="545" spans="3:9" ht="126.75" thickBot="1" x14ac:dyDescent="0.25">
      <c r="C545" s="89" t="s">
        <v>64</v>
      </c>
      <c r="D545" s="25" t="s">
        <v>127</v>
      </c>
      <c r="E545" s="7" t="s">
        <v>75</v>
      </c>
      <c r="F545" s="7" t="s">
        <v>117</v>
      </c>
      <c r="G545" s="4">
        <v>1920206590</v>
      </c>
      <c r="H545" s="2"/>
      <c r="I545" s="1">
        <f>SUM(I546:I548)</f>
        <v>12360.096</v>
      </c>
    </row>
    <row r="546" spans="3:9" ht="48" thickBot="1" x14ac:dyDescent="0.25">
      <c r="C546" s="5" t="s">
        <v>56</v>
      </c>
      <c r="D546" s="27" t="s">
        <v>127</v>
      </c>
      <c r="E546" s="6" t="s">
        <v>75</v>
      </c>
      <c r="F546" s="6" t="s">
        <v>117</v>
      </c>
      <c r="G546" s="3">
        <v>1920206590</v>
      </c>
      <c r="H546" s="3">
        <v>111</v>
      </c>
      <c r="I546" s="3">
        <v>9401</v>
      </c>
    </row>
    <row r="547" spans="3:9" ht="63.75" thickBot="1" x14ac:dyDescent="0.25">
      <c r="C547" s="37" t="s">
        <v>10</v>
      </c>
      <c r="D547" s="27" t="s">
        <v>127</v>
      </c>
      <c r="E547" s="6" t="s">
        <v>75</v>
      </c>
      <c r="F547" s="6" t="s">
        <v>117</v>
      </c>
      <c r="G547" s="3">
        <v>1920206590</v>
      </c>
      <c r="H547" s="3">
        <v>119</v>
      </c>
      <c r="I547" s="3">
        <v>2853.096</v>
      </c>
    </row>
    <row r="548" spans="3:9" ht="32.25" thickBot="1" x14ac:dyDescent="0.25">
      <c r="C548" s="37" t="s">
        <v>13</v>
      </c>
      <c r="D548" s="27" t="s">
        <v>127</v>
      </c>
      <c r="E548" s="6" t="s">
        <v>75</v>
      </c>
      <c r="F548" s="6" t="s">
        <v>117</v>
      </c>
      <c r="G548" s="3">
        <v>1920206590</v>
      </c>
      <c r="H548" s="3">
        <v>244</v>
      </c>
      <c r="I548" s="3">
        <v>106</v>
      </c>
    </row>
    <row r="549" spans="3:9" ht="79.5" thickBot="1" x14ac:dyDescent="0.25">
      <c r="C549" s="198" t="s">
        <v>363</v>
      </c>
      <c r="D549" s="139" t="s">
        <v>127</v>
      </c>
      <c r="E549" s="115" t="s">
        <v>75</v>
      </c>
      <c r="F549" s="115" t="s">
        <v>117</v>
      </c>
      <c r="G549" s="124" t="s">
        <v>367</v>
      </c>
      <c r="H549" s="114"/>
      <c r="I549" s="114">
        <f>SUM(I550:I551)</f>
        <v>833.28</v>
      </c>
    </row>
    <row r="550" spans="3:9" ht="48" thickBot="1" x14ac:dyDescent="0.25">
      <c r="C550" s="37" t="s">
        <v>230</v>
      </c>
      <c r="D550" s="27" t="s">
        <v>127</v>
      </c>
      <c r="E550" s="6" t="s">
        <v>75</v>
      </c>
      <c r="F550" s="6" t="s">
        <v>117</v>
      </c>
      <c r="G550" s="127" t="s">
        <v>367</v>
      </c>
      <c r="H550" s="3">
        <v>111</v>
      </c>
      <c r="I550" s="3">
        <v>640</v>
      </c>
    </row>
    <row r="551" spans="3:9" ht="63.75" thickBot="1" x14ac:dyDescent="0.25">
      <c r="C551" s="37" t="s">
        <v>10</v>
      </c>
      <c r="D551" s="27" t="s">
        <v>127</v>
      </c>
      <c r="E551" s="6" t="s">
        <v>75</v>
      </c>
      <c r="F551" s="6" t="s">
        <v>117</v>
      </c>
      <c r="G551" s="127" t="s">
        <v>367</v>
      </c>
      <c r="H551" s="3">
        <v>119</v>
      </c>
      <c r="I551" s="3">
        <v>193.28</v>
      </c>
    </row>
    <row r="552" spans="3:9" ht="79.5" thickBot="1" x14ac:dyDescent="0.25">
      <c r="C552" s="104" t="s">
        <v>365</v>
      </c>
      <c r="D552" s="199" t="s">
        <v>127</v>
      </c>
      <c r="E552" s="199" t="s">
        <v>75</v>
      </c>
      <c r="F552" s="199" t="s">
        <v>117</v>
      </c>
      <c r="G552" s="124" t="s">
        <v>366</v>
      </c>
      <c r="H552" s="200"/>
      <c r="I552" s="200">
        <v>462.95299999999997</v>
      </c>
    </row>
    <row r="553" spans="3:9" ht="32.25" thickBot="1" x14ac:dyDescent="0.25">
      <c r="C553" s="37" t="s">
        <v>13</v>
      </c>
      <c r="D553" s="27" t="s">
        <v>127</v>
      </c>
      <c r="E553" s="6" t="s">
        <v>75</v>
      </c>
      <c r="F553" s="6" t="s">
        <v>117</v>
      </c>
      <c r="G553" s="127" t="s">
        <v>366</v>
      </c>
      <c r="H553" s="3">
        <v>244</v>
      </c>
      <c r="I553" s="201">
        <v>462.95299999999997</v>
      </c>
    </row>
    <row r="554" spans="3:9" ht="32.25" thickBot="1" x14ac:dyDescent="0.25">
      <c r="C554" s="212" t="s">
        <v>399</v>
      </c>
      <c r="D554" s="139" t="s">
        <v>127</v>
      </c>
      <c r="E554" s="115" t="s">
        <v>75</v>
      </c>
      <c r="F554" s="115" t="s">
        <v>117</v>
      </c>
      <c r="G554" s="124" t="s">
        <v>400</v>
      </c>
      <c r="H554" s="114"/>
      <c r="I554" s="215">
        <v>9049</v>
      </c>
    </row>
    <row r="555" spans="3:9" ht="32.25" thickBot="1" x14ac:dyDescent="0.25">
      <c r="C555" s="37" t="s">
        <v>13</v>
      </c>
      <c r="D555" s="27" t="s">
        <v>127</v>
      </c>
      <c r="E555" s="6" t="s">
        <v>75</v>
      </c>
      <c r="F555" s="6" t="s">
        <v>117</v>
      </c>
      <c r="G555" s="127" t="s">
        <v>400</v>
      </c>
      <c r="H555" s="3">
        <v>243</v>
      </c>
      <c r="I555" s="201">
        <v>9049</v>
      </c>
    </row>
    <row r="556" spans="3:9" ht="16.5" thickBot="1" x14ac:dyDescent="0.25">
      <c r="C556" s="229" t="s">
        <v>410</v>
      </c>
      <c r="D556" s="139" t="s">
        <v>127</v>
      </c>
      <c r="E556" s="115" t="s">
        <v>75</v>
      </c>
      <c r="F556" s="115" t="s">
        <v>117</v>
      </c>
      <c r="G556" s="124">
        <v>9990020680</v>
      </c>
      <c r="H556" s="114"/>
      <c r="I556" s="215">
        <f>SUM(I557:I558)</f>
        <v>104</v>
      </c>
    </row>
    <row r="557" spans="3:9" ht="48" thickBot="1" x14ac:dyDescent="0.25">
      <c r="C557" s="37" t="s">
        <v>230</v>
      </c>
      <c r="D557" s="27" t="s">
        <v>127</v>
      </c>
      <c r="E557" s="6" t="s">
        <v>75</v>
      </c>
      <c r="F557" s="6" t="s">
        <v>117</v>
      </c>
      <c r="G557" s="127">
        <v>9990020680</v>
      </c>
      <c r="H557" s="3">
        <v>111</v>
      </c>
      <c r="I557" s="201">
        <v>80</v>
      </c>
    </row>
    <row r="558" spans="3:9" ht="63.75" thickBot="1" x14ac:dyDescent="0.25">
      <c r="C558" s="37" t="s">
        <v>10</v>
      </c>
      <c r="D558" s="27" t="s">
        <v>127</v>
      </c>
      <c r="E558" s="6" t="s">
        <v>75</v>
      </c>
      <c r="F558" s="6" t="s">
        <v>117</v>
      </c>
      <c r="G558" s="127">
        <v>9990020680</v>
      </c>
      <c r="H558" s="3">
        <v>119</v>
      </c>
      <c r="I558" s="201">
        <v>24</v>
      </c>
    </row>
    <row r="559" spans="3:9" ht="32.25" thickBot="1" x14ac:dyDescent="0.25">
      <c r="C559" s="80" t="s">
        <v>128</v>
      </c>
      <c r="D559" s="78" t="s">
        <v>129</v>
      </c>
      <c r="E559" s="78" t="s">
        <v>75</v>
      </c>
      <c r="F559" s="78" t="s">
        <v>117</v>
      </c>
      <c r="G559" s="78"/>
      <c r="H559" s="78"/>
      <c r="I559" s="79">
        <f>SUM(I573+I566+I560+I570+I575)</f>
        <v>16359.602000000001</v>
      </c>
    </row>
    <row r="560" spans="3:9" ht="16.5" thickBot="1" x14ac:dyDescent="0.25">
      <c r="C560" s="30"/>
      <c r="D560" s="25" t="s">
        <v>129</v>
      </c>
      <c r="E560" s="14" t="s">
        <v>75</v>
      </c>
      <c r="F560" s="14" t="s">
        <v>117</v>
      </c>
      <c r="G560" s="31">
        <v>1920202590</v>
      </c>
      <c r="H560" s="26"/>
      <c r="I560" s="47">
        <f>SUM(I561:I565)</f>
        <v>1561.9</v>
      </c>
    </row>
    <row r="561" spans="3:9" ht="48" thickBot="1" x14ac:dyDescent="0.25">
      <c r="C561" s="5" t="s">
        <v>56</v>
      </c>
      <c r="D561" s="27" t="s">
        <v>129</v>
      </c>
      <c r="E561" s="6" t="s">
        <v>75</v>
      </c>
      <c r="F561" s="6" t="s">
        <v>117</v>
      </c>
      <c r="G561" s="35">
        <v>1920202590</v>
      </c>
      <c r="H561" s="27" t="s">
        <v>80</v>
      </c>
      <c r="I561" s="81">
        <v>624</v>
      </c>
    </row>
    <row r="562" spans="3:9" ht="63.75" thickBot="1" x14ac:dyDescent="0.25">
      <c r="C562" s="37" t="s">
        <v>10</v>
      </c>
      <c r="D562" s="27" t="s">
        <v>129</v>
      </c>
      <c r="E562" s="6" t="s">
        <v>75</v>
      </c>
      <c r="F562" s="6" t="s">
        <v>117</v>
      </c>
      <c r="G562" s="35">
        <v>1920202590</v>
      </c>
      <c r="H562" s="27" t="s">
        <v>343</v>
      </c>
      <c r="I562" s="81">
        <v>188</v>
      </c>
    </row>
    <row r="563" spans="3:9" ht="32.25" thickBot="1" x14ac:dyDescent="0.25">
      <c r="C563" s="37" t="s">
        <v>13</v>
      </c>
      <c r="D563" s="27" t="s">
        <v>129</v>
      </c>
      <c r="E563" s="6" t="s">
        <v>75</v>
      </c>
      <c r="F563" s="6" t="s">
        <v>117</v>
      </c>
      <c r="G563" s="35">
        <v>1920202590</v>
      </c>
      <c r="H563" s="6" t="s">
        <v>121</v>
      </c>
      <c r="I563" s="3">
        <v>383.9</v>
      </c>
    </row>
    <row r="564" spans="3:9" ht="16.5" thickBot="1" x14ac:dyDescent="0.25">
      <c r="C564" s="37" t="s">
        <v>360</v>
      </c>
      <c r="D564" s="27" t="s">
        <v>129</v>
      </c>
      <c r="E564" s="6" t="s">
        <v>75</v>
      </c>
      <c r="F564" s="6" t="s">
        <v>117</v>
      </c>
      <c r="G564" s="35">
        <v>1920202590</v>
      </c>
      <c r="H564" s="6" t="s">
        <v>357</v>
      </c>
      <c r="I564" s="3">
        <v>340</v>
      </c>
    </row>
    <row r="565" spans="3:9" ht="16.5" thickBot="1" x14ac:dyDescent="0.25">
      <c r="C565" s="87" t="s">
        <v>48</v>
      </c>
      <c r="D565" s="27" t="s">
        <v>129</v>
      </c>
      <c r="E565" s="6" t="s">
        <v>75</v>
      </c>
      <c r="F565" s="6" t="s">
        <v>117</v>
      </c>
      <c r="G565" s="35">
        <v>1920202590</v>
      </c>
      <c r="H565" s="6" t="s">
        <v>120</v>
      </c>
      <c r="I565" s="3">
        <v>26</v>
      </c>
    </row>
    <row r="566" spans="3:9" ht="126.75" thickBot="1" x14ac:dyDescent="0.25">
      <c r="C566" s="89" t="s">
        <v>64</v>
      </c>
      <c r="D566" s="25" t="s">
        <v>129</v>
      </c>
      <c r="E566" s="7" t="s">
        <v>75</v>
      </c>
      <c r="F566" s="7" t="s">
        <v>117</v>
      </c>
      <c r="G566" s="4">
        <v>1920206590</v>
      </c>
      <c r="H566" s="2"/>
      <c r="I566" s="1">
        <f>SUM(I567:I569)</f>
        <v>13420.44</v>
      </c>
    </row>
    <row r="567" spans="3:9" ht="48" thickBot="1" x14ac:dyDescent="0.25">
      <c r="C567" s="5" t="s">
        <v>56</v>
      </c>
      <c r="D567" s="27" t="s">
        <v>129</v>
      </c>
      <c r="E567" s="6" t="s">
        <v>75</v>
      </c>
      <c r="F567" s="6" t="s">
        <v>117</v>
      </c>
      <c r="G567" s="3">
        <v>1920206590</v>
      </c>
      <c r="H567" s="3">
        <v>111</v>
      </c>
      <c r="I567" s="3">
        <v>10236</v>
      </c>
    </row>
    <row r="568" spans="3:9" ht="63.75" thickBot="1" x14ac:dyDescent="0.25">
      <c r="C568" s="37" t="s">
        <v>10</v>
      </c>
      <c r="D568" s="27" t="s">
        <v>129</v>
      </c>
      <c r="E568" s="6" t="s">
        <v>75</v>
      </c>
      <c r="F568" s="6" t="s">
        <v>117</v>
      </c>
      <c r="G568" s="3">
        <v>1920206590</v>
      </c>
      <c r="H568" s="3">
        <v>119</v>
      </c>
      <c r="I568" s="3">
        <v>3092.44</v>
      </c>
    </row>
    <row r="569" spans="3:9" ht="32.25" thickBot="1" x14ac:dyDescent="0.25">
      <c r="C569" s="37" t="s">
        <v>13</v>
      </c>
      <c r="D569" s="27" t="s">
        <v>129</v>
      </c>
      <c r="E569" s="6" t="s">
        <v>75</v>
      </c>
      <c r="F569" s="6" t="s">
        <v>117</v>
      </c>
      <c r="G569" s="3">
        <v>1920206590</v>
      </c>
      <c r="H569" s="3">
        <v>244</v>
      </c>
      <c r="I569" s="3">
        <v>92</v>
      </c>
    </row>
    <row r="570" spans="3:9" ht="79.5" thickBot="1" x14ac:dyDescent="0.25">
      <c r="C570" s="198" t="s">
        <v>363</v>
      </c>
      <c r="D570" s="139" t="s">
        <v>129</v>
      </c>
      <c r="E570" s="115" t="s">
        <v>75</v>
      </c>
      <c r="F570" s="115" t="s">
        <v>117</v>
      </c>
      <c r="G570" s="124" t="s">
        <v>367</v>
      </c>
      <c r="H570" s="114"/>
      <c r="I570" s="114">
        <f>SUM(I571:I572)</f>
        <v>833.28</v>
      </c>
    </row>
    <row r="571" spans="3:9" ht="48" thickBot="1" x14ac:dyDescent="0.25">
      <c r="C571" s="37" t="s">
        <v>230</v>
      </c>
      <c r="D571" s="27" t="s">
        <v>129</v>
      </c>
      <c r="E571" s="6" t="s">
        <v>75</v>
      </c>
      <c r="F571" s="6" t="s">
        <v>117</v>
      </c>
      <c r="G571" s="127" t="s">
        <v>367</v>
      </c>
      <c r="H571" s="3">
        <v>111</v>
      </c>
      <c r="I571" s="3">
        <v>640</v>
      </c>
    </row>
    <row r="572" spans="3:9" ht="63.75" thickBot="1" x14ac:dyDescent="0.25">
      <c r="C572" s="37" t="s">
        <v>10</v>
      </c>
      <c r="D572" s="27" t="s">
        <v>129</v>
      </c>
      <c r="E572" s="6" t="s">
        <v>75</v>
      </c>
      <c r="F572" s="6" t="s">
        <v>117</v>
      </c>
      <c r="G572" s="127" t="s">
        <v>367</v>
      </c>
      <c r="H572" s="3">
        <v>119</v>
      </c>
      <c r="I572" s="3">
        <v>193.28</v>
      </c>
    </row>
    <row r="573" spans="3:9" ht="79.5" thickBot="1" x14ac:dyDescent="0.25">
      <c r="C573" s="104" t="s">
        <v>365</v>
      </c>
      <c r="D573" s="199" t="s">
        <v>129</v>
      </c>
      <c r="E573" s="199" t="s">
        <v>75</v>
      </c>
      <c r="F573" s="199" t="s">
        <v>117</v>
      </c>
      <c r="G573" s="124" t="s">
        <v>366</v>
      </c>
      <c r="H573" s="200"/>
      <c r="I573" s="200">
        <v>436.98200000000003</v>
      </c>
    </row>
    <row r="574" spans="3:9" ht="32.25" thickBot="1" x14ac:dyDescent="0.25">
      <c r="C574" s="37" t="s">
        <v>13</v>
      </c>
      <c r="D574" s="27" t="s">
        <v>129</v>
      </c>
      <c r="E574" s="6" t="s">
        <v>75</v>
      </c>
      <c r="F574" s="6" t="s">
        <v>117</v>
      </c>
      <c r="G574" s="127" t="s">
        <v>366</v>
      </c>
      <c r="H574" s="3">
        <v>244</v>
      </c>
      <c r="I574" s="201">
        <v>436.98200000000003</v>
      </c>
    </row>
    <row r="575" spans="3:9" ht="16.5" thickBot="1" x14ac:dyDescent="0.25">
      <c r="C575" s="229" t="s">
        <v>410</v>
      </c>
      <c r="D575" s="139" t="s">
        <v>129</v>
      </c>
      <c r="E575" s="115" t="s">
        <v>75</v>
      </c>
      <c r="F575" s="115" t="s">
        <v>117</v>
      </c>
      <c r="G575" s="124">
        <v>9990020680</v>
      </c>
      <c r="H575" s="114"/>
      <c r="I575" s="215">
        <f>SUM(I576:I577)</f>
        <v>107</v>
      </c>
    </row>
    <row r="576" spans="3:9" ht="48" thickBot="1" x14ac:dyDescent="0.25">
      <c r="C576" s="37" t="s">
        <v>230</v>
      </c>
      <c r="D576" s="27" t="s">
        <v>129</v>
      </c>
      <c r="E576" s="6" t="s">
        <v>75</v>
      </c>
      <c r="F576" s="6" t="s">
        <v>117</v>
      </c>
      <c r="G576" s="127">
        <v>9990020680</v>
      </c>
      <c r="H576" s="3">
        <v>111</v>
      </c>
      <c r="I576" s="201">
        <v>82</v>
      </c>
    </row>
    <row r="577" spans="3:9" ht="63.75" thickBot="1" x14ac:dyDescent="0.25">
      <c r="C577" s="37" t="s">
        <v>10</v>
      </c>
      <c r="D577" s="27" t="s">
        <v>129</v>
      </c>
      <c r="E577" s="6" t="s">
        <v>75</v>
      </c>
      <c r="F577" s="6" t="s">
        <v>117</v>
      </c>
      <c r="G577" s="127">
        <v>9990020680</v>
      </c>
      <c r="H577" s="3">
        <v>119</v>
      </c>
      <c r="I577" s="201">
        <v>25</v>
      </c>
    </row>
    <row r="578" spans="3:9" ht="16.5" thickBot="1" x14ac:dyDescent="0.25">
      <c r="C578" s="80" t="s">
        <v>130</v>
      </c>
      <c r="D578" s="78" t="s">
        <v>131</v>
      </c>
      <c r="E578" s="78" t="s">
        <v>75</v>
      </c>
      <c r="F578" s="78" t="s">
        <v>117</v>
      </c>
      <c r="G578" s="78"/>
      <c r="H578" s="78"/>
      <c r="I578" s="79">
        <f>SUM(I592+I585+I579+I589+I594)</f>
        <v>13227.688</v>
      </c>
    </row>
    <row r="579" spans="3:9" ht="16.5" thickBot="1" x14ac:dyDescent="0.25">
      <c r="C579" s="30"/>
      <c r="D579" s="25" t="s">
        <v>131</v>
      </c>
      <c r="E579" s="14" t="s">
        <v>75</v>
      </c>
      <c r="F579" s="14" t="s">
        <v>117</v>
      </c>
      <c r="G579" s="31">
        <v>1920202590</v>
      </c>
      <c r="H579" s="26"/>
      <c r="I579" s="47">
        <f>SUM(I580:I584)</f>
        <v>1009.8000000000001</v>
      </c>
    </row>
    <row r="580" spans="3:9" ht="48" thickBot="1" x14ac:dyDescent="0.25">
      <c r="C580" s="5" t="s">
        <v>56</v>
      </c>
      <c r="D580" s="27" t="s">
        <v>131</v>
      </c>
      <c r="E580" s="6" t="s">
        <v>75</v>
      </c>
      <c r="F580" s="6" t="s">
        <v>117</v>
      </c>
      <c r="G580" s="35">
        <v>1920202590</v>
      </c>
      <c r="H580" s="27" t="s">
        <v>80</v>
      </c>
      <c r="I580" s="81">
        <v>480</v>
      </c>
    </row>
    <row r="581" spans="3:9" ht="63.75" thickBot="1" x14ac:dyDescent="0.25">
      <c r="C581" s="37" t="s">
        <v>10</v>
      </c>
      <c r="D581" s="27" t="s">
        <v>131</v>
      </c>
      <c r="E581" s="6" t="s">
        <v>75</v>
      </c>
      <c r="F581" s="6" t="s">
        <v>117</v>
      </c>
      <c r="G581" s="35">
        <v>1920202590</v>
      </c>
      <c r="H581" s="6" t="s">
        <v>343</v>
      </c>
      <c r="I581" s="81">
        <v>145</v>
      </c>
    </row>
    <row r="582" spans="3:9" ht="32.25" thickBot="1" x14ac:dyDescent="0.25">
      <c r="C582" s="37" t="s">
        <v>13</v>
      </c>
      <c r="D582" s="27" t="s">
        <v>131</v>
      </c>
      <c r="E582" s="6" t="s">
        <v>75</v>
      </c>
      <c r="F582" s="6" t="s">
        <v>117</v>
      </c>
      <c r="G582" s="35">
        <v>1920202590</v>
      </c>
      <c r="H582" s="6" t="s">
        <v>121</v>
      </c>
      <c r="I582" s="3">
        <v>251.6</v>
      </c>
    </row>
    <row r="583" spans="3:9" ht="16.5" thickBot="1" x14ac:dyDescent="0.25">
      <c r="C583" s="37" t="s">
        <v>360</v>
      </c>
      <c r="D583" s="27" t="s">
        <v>131</v>
      </c>
      <c r="E583" s="6" t="s">
        <v>75</v>
      </c>
      <c r="F583" s="6" t="s">
        <v>117</v>
      </c>
      <c r="G583" s="35">
        <v>1920202590</v>
      </c>
      <c r="H583" s="6" t="s">
        <v>357</v>
      </c>
      <c r="I583" s="3">
        <v>113</v>
      </c>
    </row>
    <row r="584" spans="3:9" ht="16.5" thickBot="1" x14ac:dyDescent="0.25">
      <c r="C584" s="87" t="s">
        <v>48</v>
      </c>
      <c r="D584" s="27" t="s">
        <v>131</v>
      </c>
      <c r="E584" s="6" t="s">
        <v>75</v>
      </c>
      <c r="F584" s="6" t="s">
        <v>117</v>
      </c>
      <c r="G584" s="35">
        <v>1920202590</v>
      </c>
      <c r="H584" s="6" t="s">
        <v>120</v>
      </c>
      <c r="I584" s="3">
        <v>20.2</v>
      </c>
    </row>
    <row r="585" spans="3:9" ht="126.75" thickBot="1" x14ac:dyDescent="0.25">
      <c r="C585" s="89" t="s">
        <v>64</v>
      </c>
      <c r="D585" s="25" t="s">
        <v>131</v>
      </c>
      <c r="E585" s="7" t="s">
        <v>75</v>
      </c>
      <c r="F585" s="7" t="s">
        <v>117</v>
      </c>
      <c r="G585" s="4">
        <v>1920206590</v>
      </c>
      <c r="H585" s="2"/>
      <c r="I585" s="1">
        <f>SUM(I586:I588)</f>
        <v>11092.517</v>
      </c>
    </row>
    <row r="586" spans="3:9" ht="48" thickBot="1" x14ac:dyDescent="0.25">
      <c r="C586" s="5" t="s">
        <v>56</v>
      </c>
      <c r="D586" s="27" t="s">
        <v>131</v>
      </c>
      <c r="E586" s="6" t="s">
        <v>75</v>
      </c>
      <c r="F586" s="6" t="s">
        <v>117</v>
      </c>
      <c r="G586" s="3">
        <v>1920206590</v>
      </c>
      <c r="H586" s="3">
        <v>111</v>
      </c>
      <c r="I586" s="3">
        <v>8437</v>
      </c>
    </row>
    <row r="587" spans="3:9" ht="63.75" thickBot="1" x14ac:dyDescent="0.25">
      <c r="C587" s="37" t="s">
        <v>10</v>
      </c>
      <c r="D587" s="27" t="s">
        <v>131</v>
      </c>
      <c r="E587" s="6" t="s">
        <v>75</v>
      </c>
      <c r="F587" s="6" t="s">
        <v>117</v>
      </c>
      <c r="G587" s="3">
        <v>1920206590</v>
      </c>
      <c r="H587" s="3">
        <v>119</v>
      </c>
      <c r="I587" s="3">
        <v>2549.5169999999998</v>
      </c>
    </row>
    <row r="588" spans="3:9" ht="32.25" thickBot="1" x14ac:dyDescent="0.25">
      <c r="C588" s="37" t="s">
        <v>13</v>
      </c>
      <c r="D588" s="27" t="s">
        <v>131</v>
      </c>
      <c r="E588" s="6" t="s">
        <v>75</v>
      </c>
      <c r="F588" s="6" t="s">
        <v>117</v>
      </c>
      <c r="G588" s="3">
        <v>1920206590</v>
      </c>
      <c r="H588" s="3">
        <v>244</v>
      </c>
      <c r="I588" s="3">
        <v>106</v>
      </c>
    </row>
    <row r="589" spans="3:9" ht="79.5" thickBot="1" x14ac:dyDescent="0.25">
      <c r="C589" s="198" t="s">
        <v>363</v>
      </c>
      <c r="D589" s="139" t="s">
        <v>131</v>
      </c>
      <c r="E589" s="115" t="s">
        <v>75</v>
      </c>
      <c r="F589" s="115" t="s">
        <v>117</v>
      </c>
      <c r="G589" s="124" t="s">
        <v>367</v>
      </c>
      <c r="H589" s="114"/>
      <c r="I589" s="114">
        <f>SUM(I590:I591)</f>
        <v>729.12</v>
      </c>
    </row>
    <row r="590" spans="3:9" ht="48" thickBot="1" x14ac:dyDescent="0.25">
      <c r="C590" s="37" t="s">
        <v>230</v>
      </c>
      <c r="D590" s="27" t="s">
        <v>131</v>
      </c>
      <c r="E590" s="6" t="s">
        <v>75</v>
      </c>
      <c r="F590" s="6" t="s">
        <v>117</v>
      </c>
      <c r="G590" s="127" t="s">
        <v>367</v>
      </c>
      <c r="H590" s="3">
        <v>111</v>
      </c>
      <c r="I590" s="3">
        <v>560</v>
      </c>
    </row>
    <row r="591" spans="3:9" ht="63.75" thickBot="1" x14ac:dyDescent="0.25">
      <c r="C591" s="37" t="s">
        <v>10</v>
      </c>
      <c r="D591" s="27" t="s">
        <v>131</v>
      </c>
      <c r="E591" s="6" t="s">
        <v>75</v>
      </c>
      <c r="F591" s="6" t="s">
        <v>117</v>
      </c>
      <c r="G591" s="127" t="s">
        <v>367</v>
      </c>
      <c r="H591" s="3">
        <v>119</v>
      </c>
      <c r="I591" s="3">
        <v>169.12</v>
      </c>
    </row>
    <row r="592" spans="3:9" ht="79.5" thickBot="1" x14ac:dyDescent="0.25">
      <c r="C592" s="104" t="s">
        <v>365</v>
      </c>
      <c r="D592" s="199" t="s">
        <v>131</v>
      </c>
      <c r="E592" s="199" t="s">
        <v>75</v>
      </c>
      <c r="F592" s="199" t="s">
        <v>117</v>
      </c>
      <c r="G592" s="124" t="s">
        <v>366</v>
      </c>
      <c r="H592" s="200"/>
      <c r="I592" s="200">
        <v>300.25099999999998</v>
      </c>
    </row>
    <row r="593" spans="3:9" ht="32.25" thickBot="1" x14ac:dyDescent="0.25">
      <c r="C593" s="37" t="s">
        <v>13</v>
      </c>
      <c r="D593" s="27" t="s">
        <v>131</v>
      </c>
      <c r="E593" s="6" t="s">
        <v>75</v>
      </c>
      <c r="F593" s="6" t="s">
        <v>117</v>
      </c>
      <c r="G593" s="127" t="s">
        <v>366</v>
      </c>
      <c r="H593" s="3">
        <v>244</v>
      </c>
      <c r="I593" s="201">
        <v>300.25099999999998</v>
      </c>
    </row>
    <row r="594" spans="3:9" ht="16.5" thickBot="1" x14ac:dyDescent="0.25">
      <c r="C594" s="229" t="s">
        <v>410</v>
      </c>
      <c r="D594" s="139" t="s">
        <v>131</v>
      </c>
      <c r="E594" s="115" t="s">
        <v>75</v>
      </c>
      <c r="F594" s="115" t="s">
        <v>117</v>
      </c>
      <c r="G594" s="124">
        <v>9990020680</v>
      </c>
      <c r="H594" s="114"/>
      <c r="I594" s="215">
        <f>SUM(I595:I596)</f>
        <v>96</v>
      </c>
    </row>
    <row r="595" spans="3:9" ht="48" thickBot="1" x14ac:dyDescent="0.25">
      <c r="C595" s="37" t="s">
        <v>230</v>
      </c>
      <c r="D595" s="27" t="s">
        <v>131</v>
      </c>
      <c r="E595" s="6" t="s">
        <v>75</v>
      </c>
      <c r="F595" s="6" t="s">
        <v>117</v>
      </c>
      <c r="G595" s="127">
        <v>9990020680</v>
      </c>
      <c r="H595" s="3">
        <v>111</v>
      </c>
      <c r="I595" s="201">
        <v>74</v>
      </c>
    </row>
    <row r="596" spans="3:9" ht="63.75" thickBot="1" x14ac:dyDescent="0.25">
      <c r="C596" s="37" t="s">
        <v>10</v>
      </c>
      <c r="D596" s="27" t="s">
        <v>131</v>
      </c>
      <c r="E596" s="6" t="s">
        <v>75</v>
      </c>
      <c r="F596" s="6" t="s">
        <v>117</v>
      </c>
      <c r="G596" s="127">
        <v>9990020680</v>
      </c>
      <c r="H596" s="3">
        <v>119</v>
      </c>
      <c r="I596" s="201">
        <v>22</v>
      </c>
    </row>
    <row r="597" spans="3:9" ht="16.5" thickBot="1" x14ac:dyDescent="0.25">
      <c r="C597" s="80" t="s">
        <v>132</v>
      </c>
      <c r="D597" s="78" t="s">
        <v>133</v>
      </c>
      <c r="E597" s="78" t="s">
        <v>75</v>
      </c>
      <c r="F597" s="78" t="s">
        <v>117</v>
      </c>
      <c r="G597" s="78"/>
      <c r="H597" s="78"/>
      <c r="I597" s="79">
        <f>SUM(I608+I604+I598+I611+I613+I615)</f>
        <v>22274.514999999999</v>
      </c>
    </row>
    <row r="598" spans="3:9" ht="16.5" thickBot="1" x14ac:dyDescent="0.25">
      <c r="C598" s="30"/>
      <c r="D598" s="25" t="s">
        <v>133</v>
      </c>
      <c r="E598" s="14" t="s">
        <v>75</v>
      </c>
      <c r="F598" s="14" t="s">
        <v>117</v>
      </c>
      <c r="G598" s="31">
        <v>1920202590</v>
      </c>
      <c r="H598" s="26"/>
      <c r="I598" s="47">
        <f>SUM(I599:I603)</f>
        <v>1645.4</v>
      </c>
    </row>
    <row r="599" spans="3:9" ht="48" thickBot="1" x14ac:dyDescent="0.25">
      <c r="C599" s="5" t="s">
        <v>56</v>
      </c>
      <c r="D599" s="27" t="s">
        <v>133</v>
      </c>
      <c r="E599" s="6" t="s">
        <v>75</v>
      </c>
      <c r="F599" s="6" t="s">
        <v>117</v>
      </c>
      <c r="G599" s="35">
        <v>1920202590</v>
      </c>
      <c r="H599" s="27" t="s">
        <v>80</v>
      </c>
      <c r="I599" s="81">
        <v>480</v>
      </c>
    </row>
    <row r="600" spans="3:9" ht="63.75" thickBot="1" x14ac:dyDescent="0.25">
      <c r="C600" s="37" t="s">
        <v>10</v>
      </c>
      <c r="D600" s="27" t="s">
        <v>133</v>
      </c>
      <c r="E600" s="6" t="s">
        <v>75</v>
      </c>
      <c r="F600" s="6" t="s">
        <v>117</v>
      </c>
      <c r="G600" s="35">
        <v>1920202590</v>
      </c>
      <c r="H600" s="27" t="s">
        <v>343</v>
      </c>
      <c r="I600" s="81">
        <v>145</v>
      </c>
    </row>
    <row r="601" spans="3:9" ht="32.25" thickBot="1" x14ac:dyDescent="0.25">
      <c r="C601" s="37" t="s">
        <v>13</v>
      </c>
      <c r="D601" s="27" t="s">
        <v>133</v>
      </c>
      <c r="E601" s="6" t="s">
        <v>75</v>
      </c>
      <c r="F601" s="6" t="s">
        <v>117</v>
      </c>
      <c r="G601" s="35">
        <v>1920202590</v>
      </c>
      <c r="H601" s="6" t="s">
        <v>121</v>
      </c>
      <c r="I601" s="3">
        <v>742</v>
      </c>
    </row>
    <row r="602" spans="3:9" ht="16.5" thickBot="1" x14ac:dyDescent="0.25">
      <c r="C602" s="37" t="s">
        <v>360</v>
      </c>
      <c r="D602" s="27" t="s">
        <v>133</v>
      </c>
      <c r="E602" s="6" t="s">
        <v>75</v>
      </c>
      <c r="F602" s="6" t="s">
        <v>117</v>
      </c>
      <c r="G602" s="35">
        <v>1920202590</v>
      </c>
      <c r="H602" s="6" t="s">
        <v>357</v>
      </c>
      <c r="I602" s="3">
        <v>267</v>
      </c>
    </row>
    <row r="603" spans="3:9" ht="16.5" thickBot="1" x14ac:dyDescent="0.25">
      <c r="C603" s="87" t="s">
        <v>48</v>
      </c>
      <c r="D603" s="27" t="s">
        <v>133</v>
      </c>
      <c r="E603" s="6" t="s">
        <v>75</v>
      </c>
      <c r="F603" s="6" t="s">
        <v>117</v>
      </c>
      <c r="G603" s="35">
        <v>1920202590</v>
      </c>
      <c r="H603" s="6" t="s">
        <v>120</v>
      </c>
      <c r="I603" s="3">
        <v>11.4</v>
      </c>
    </row>
    <row r="604" spans="3:9" ht="126.75" thickBot="1" x14ac:dyDescent="0.25">
      <c r="C604" s="89" t="s">
        <v>64</v>
      </c>
      <c r="D604" s="25" t="s">
        <v>133</v>
      </c>
      <c r="E604" s="7" t="s">
        <v>75</v>
      </c>
      <c r="F604" s="7" t="s">
        <v>117</v>
      </c>
      <c r="G604" s="4">
        <v>1920206590</v>
      </c>
      <c r="H604" s="2"/>
      <c r="I604" s="1">
        <f>SUM(I605:I607)</f>
        <v>11158.429</v>
      </c>
    </row>
    <row r="605" spans="3:9" ht="48" thickBot="1" x14ac:dyDescent="0.25">
      <c r="C605" s="5" t="s">
        <v>56</v>
      </c>
      <c r="D605" s="27" t="s">
        <v>133</v>
      </c>
      <c r="E605" s="6" t="s">
        <v>75</v>
      </c>
      <c r="F605" s="6" t="s">
        <v>117</v>
      </c>
      <c r="G605" s="3">
        <v>1920206590</v>
      </c>
      <c r="H605" s="3">
        <v>111</v>
      </c>
      <c r="I605" s="3">
        <v>8522</v>
      </c>
    </row>
    <row r="606" spans="3:9" ht="63.75" thickBot="1" x14ac:dyDescent="0.25">
      <c r="C606" s="37" t="s">
        <v>10</v>
      </c>
      <c r="D606" s="27" t="s">
        <v>133</v>
      </c>
      <c r="E606" s="6" t="s">
        <v>75</v>
      </c>
      <c r="F606" s="6" t="s">
        <v>117</v>
      </c>
      <c r="G606" s="3">
        <v>1920206590</v>
      </c>
      <c r="H606" s="3">
        <v>119</v>
      </c>
      <c r="I606" s="3">
        <v>2574.4290000000001</v>
      </c>
    </row>
    <row r="607" spans="3:9" ht="32.25" thickBot="1" x14ac:dyDescent="0.25">
      <c r="C607" s="37" t="s">
        <v>13</v>
      </c>
      <c r="D607" s="27" t="s">
        <v>133</v>
      </c>
      <c r="E607" s="6" t="s">
        <v>75</v>
      </c>
      <c r="F607" s="6" t="s">
        <v>117</v>
      </c>
      <c r="G607" s="3">
        <v>1920206590</v>
      </c>
      <c r="H607" s="3">
        <v>244</v>
      </c>
      <c r="I607" s="3">
        <v>62</v>
      </c>
    </row>
    <row r="608" spans="3:9" ht="79.5" thickBot="1" x14ac:dyDescent="0.25">
      <c r="C608" s="198" t="s">
        <v>363</v>
      </c>
      <c r="D608" s="139" t="s">
        <v>133</v>
      </c>
      <c r="E608" s="115" t="s">
        <v>75</v>
      </c>
      <c r="F608" s="115" t="s">
        <v>117</v>
      </c>
      <c r="G608" s="124" t="s">
        <v>367</v>
      </c>
      <c r="H608" s="114"/>
      <c r="I608" s="114">
        <f>SUM(I609:I610)</f>
        <v>703.08</v>
      </c>
    </row>
    <row r="609" spans="3:9" ht="48" thickBot="1" x14ac:dyDescent="0.25">
      <c r="C609" s="37" t="s">
        <v>230</v>
      </c>
      <c r="D609" s="27" t="s">
        <v>133</v>
      </c>
      <c r="E609" s="6" t="s">
        <v>75</v>
      </c>
      <c r="F609" s="6" t="s">
        <v>117</v>
      </c>
      <c r="G609" s="127" t="s">
        <v>367</v>
      </c>
      <c r="H609" s="3">
        <v>111</v>
      </c>
      <c r="I609" s="3">
        <v>540</v>
      </c>
    </row>
    <row r="610" spans="3:9" ht="63.75" thickBot="1" x14ac:dyDescent="0.25">
      <c r="C610" s="37" t="s">
        <v>10</v>
      </c>
      <c r="D610" s="27" t="s">
        <v>133</v>
      </c>
      <c r="E610" s="6" t="s">
        <v>75</v>
      </c>
      <c r="F610" s="6" t="s">
        <v>117</v>
      </c>
      <c r="G610" s="127" t="s">
        <v>367</v>
      </c>
      <c r="H610" s="3">
        <v>119</v>
      </c>
      <c r="I610" s="3">
        <v>163.08000000000001</v>
      </c>
    </row>
    <row r="611" spans="3:9" ht="79.5" thickBot="1" x14ac:dyDescent="0.25">
      <c r="C611" s="104" t="s">
        <v>365</v>
      </c>
      <c r="D611" s="199" t="s">
        <v>133</v>
      </c>
      <c r="E611" s="199" t="s">
        <v>75</v>
      </c>
      <c r="F611" s="199" t="s">
        <v>117</v>
      </c>
      <c r="G611" s="124" t="s">
        <v>366</v>
      </c>
      <c r="H611" s="200"/>
      <c r="I611" s="200">
        <v>252.60599999999999</v>
      </c>
    </row>
    <row r="612" spans="3:9" ht="32.25" thickBot="1" x14ac:dyDescent="0.25">
      <c r="C612" s="37" t="s">
        <v>13</v>
      </c>
      <c r="D612" s="27" t="s">
        <v>133</v>
      </c>
      <c r="E612" s="6" t="s">
        <v>75</v>
      </c>
      <c r="F612" s="6" t="s">
        <v>117</v>
      </c>
      <c r="G612" s="127" t="s">
        <v>366</v>
      </c>
      <c r="H612" s="3">
        <v>244</v>
      </c>
      <c r="I612" s="201">
        <v>252.60599999999999</v>
      </c>
    </row>
    <row r="613" spans="3:9" ht="32.25" thickBot="1" x14ac:dyDescent="0.25">
      <c r="C613" s="212" t="s">
        <v>399</v>
      </c>
      <c r="D613" s="139" t="s">
        <v>133</v>
      </c>
      <c r="E613" s="115" t="s">
        <v>75</v>
      </c>
      <c r="F613" s="115" t="s">
        <v>117</v>
      </c>
      <c r="G613" s="124" t="s">
        <v>400</v>
      </c>
      <c r="H613" s="114"/>
      <c r="I613" s="215">
        <v>8420</v>
      </c>
    </row>
    <row r="614" spans="3:9" ht="32.25" thickBot="1" x14ac:dyDescent="0.25">
      <c r="C614" s="37" t="s">
        <v>13</v>
      </c>
      <c r="D614" s="27" t="s">
        <v>133</v>
      </c>
      <c r="E614" s="6" t="s">
        <v>75</v>
      </c>
      <c r="F614" s="6" t="s">
        <v>117</v>
      </c>
      <c r="G614" s="127" t="s">
        <v>400</v>
      </c>
      <c r="H614" s="3">
        <v>243</v>
      </c>
      <c r="I614" s="201">
        <v>8420</v>
      </c>
    </row>
    <row r="615" spans="3:9" ht="16.5" thickBot="1" x14ac:dyDescent="0.25">
      <c r="C615" s="229" t="s">
        <v>410</v>
      </c>
      <c r="D615" s="139" t="s">
        <v>133</v>
      </c>
      <c r="E615" s="115" t="s">
        <v>75</v>
      </c>
      <c r="F615" s="115" t="s">
        <v>117</v>
      </c>
      <c r="G615" s="124">
        <v>9990020680</v>
      </c>
      <c r="H615" s="114"/>
      <c r="I615" s="215">
        <f>SUM(I616:I617)</f>
        <v>95</v>
      </c>
    </row>
    <row r="616" spans="3:9" ht="48" thickBot="1" x14ac:dyDescent="0.25">
      <c r="C616" s="37" t="s">
        <v>230</v>
      </c>
      <c r="D616" s="27" t="s">
        <v>133</v>
      </c>
      <c r="E616" s="6" t="s">
        <v>75</v>
      </c>
      <c r="F616" s="6" t="s">
        <v>117</v>
      </c>
      <c r="G616" s="127">
        <v>9990020680</v>
      </c>
      <c r="H616" s="3">
        <v>111</v>
      </c>
      <c r="I616" s="201">
        <v>73</v>
      </c>
    </row>
    <row r="617" spans="3:9" ht="63.75" thickBot="1" x14ac:dyDescent="0.25">
      <c r="C617" s="37" t="s">
        <v>10</v>
      </c>
      <c r="D617" s="27" t="s">
        <v>133</v>
      </c>
      <c r="E617" s="6" t="s">
        <v>75</v>
      </c>
      <c r="F617" s="6" t="s">
        <v>117</v>
      </c>
      <c r="G617" s="127">
        <v>9990020680</v>
      </c>
      <c r="H617" s="3">
        <v>119</v>
      </c>
      <c r="I617" s="201">
        <v>22</v>
      </c>
    </row>
    <row r="618" spans="3:9" ht="33.75" customHeight="1" thickBot="1" x14ac:dyDescent="0.25">
      <c r="C618" s="80" t="s">
        <v>134</v>
      </c>
      <c r="D618" s="78" t="s">
        <v>135</v>
      </c>
      <c r="E618" s="78" t="s">
        <v>75</v>
      </c>
      <c r="F618" s="78" t="s">
        <v>117</v>
      </c>
      <c r="G618" s="78"/>
      <c r="H618" s="78"/>
      <c r="I618" s="137">
        <f>SUM(I619+I625+I626+I630+I633+I635)</f>
        <v>14733.076000000001</v>
      </c>
    </row>
    <row r="619" spans="3:9" ht="16.5" thickBot="1" x14ac:dyDescent="0.25">
      <c r="C619" s="30"/>
      <c r="D619" s="25" t="s">
        <v>135</v>
      </c>
      <c r="E619" s="14" t="s">
        <v>75</v>
      </c>
      <c r="F619" s="14" t="s">
        <v>117</v>
      </c>
      <c r="G619" s="31">
        <v>1920202590</v>
      </c>
      <c r="H619" s="26"/>
      <c r="I619" s="138">
        <f>SUM(I620:I624)</f>
        <v>1256.5999999999999</v>
      </c>
    </row>
    <row r="620" spans="3:9" ht="48" thickBot="1" x14ac:dyDescent="0.25">
      <c r="C620" s="5" t="s">
        <v>56</v>
      </c>
      <c r="D620" s="27" t="s">
        <v>135</v>
      </c>
      <c r="E620" s="6" t="s">
        <v>75</v>
      </c>
      <c r="F620" s="6" t="s">
        <v>117</v>
      </c>
      <c r="G620" s="35">
        <v>1920202590</v>
      </c>
      <c r="H620" s="27" t="s">
        <v>80</v>
      </c>
      <c r="I620" s="81">
        <v>396</v>
      </c>
    </row>
    <row r="621" spans="3:9" ht="63.75" thickBot="1" x14ac:dyDescent="0.25">
      <c r="C621" s="37" t="s">
        <v>10</v>
      </c>
      <c r="D621" s="27" t="s">
        <v>135</v>
      </c>
      <c r="E621" s="6" t="s">
        <v>75</v>
      </c>
      <c r="F621" s="6" t="s">
        <v>117</v>
      </c>
      <c r="G621" s="35">
        <v>1920202590</v>
      </c>
      <c r="H621" s="27" t="s">
        <v>343</v>
      </c>
      <c r="I621" s="81">
        <v>120</v>
      </c>
    </row>
    <row r="622" spans="3:9" ht="32.25" thickBot="1" x14ac:dyDescent="0.25">
      <c r="C622" s="37" t="s">
        <v>13</v>
      </c>
      <c r="D622" s="27" t="s">
        <v>135</v>
      </c>
      <c r="E622" s="6" t="s">
        <v>75</v>
      </c>
      <c r="F622" s="6" t="s">
        <v>117</v>
      </c>
      <c r="G622" s="35">
        <v>1920202590</v>
      </c>
      <c r="H622" s="6" t="s">
        <v>121</v>
      </c>
      <c r="I622" s="3">
        <v>504.6</v>
      </c>
    </row>
    <row r="623" spans="3:9" ht="16.5" thickBot="1" x14ac:dyDescent="0.25">
      <c r="C623" s="37" t="s">
        <v>360</v>
      </c>
      <c r="D623" s="27" t="s">
        <v>135</v>
      </c>
      <c r="E623" s="6" t="s">
        <v>75</v>
      </c>
      <c r="F623" s="6" t="s">
        <v>117</v>
      </c>
      <c r="G623" s="35">
        <v>1920202590</v>
      </c>
      <c r="H623" s="6" t="s">
        <v>357</v>
      </c>
      <c r="I623" s="3">
        <v>210</v>
      </c>
    </row>
    <row r="624" spans="3:9" ht="16.5" thickBot="1" x14ac:dyDescent="0.25">
      <c r="C624" s="87" t="s">
        <v>48</v>
      </c>
      <c r="D624" s="27" t="s">
        <v>135</v>
      </c>
      <c r="E624" s="6" t="s">
        <v>75</v>
      </c>
      <c r="F624" s="6" t="s">
        <v>117</v>
      </c>
      <c r="G624" s="35">
        <v>1920202590</v>
      </c>
      <c r="H624" s="6" t="s">
        <v>120</v>
      </c>
      <c r="I624" s="3">
        <v>26</v>
      </c>
    </row>
    <row r="625" spans="3:9" ht="48" thickBot="1" x14ac:dyDescent="0.25">
      <c r="C625" s="100" t="s">
        <v>354</v>
      </c>
      <c r="D625" s="199" t="s">
        <v>135</v>
      </c>
      <c r="E625" s="101" t="s">
        <v>75</v>
      </c>
      <c r="F625" s="101" t="s">
        <v>117</v>
      </c>
      <c r="G625" s="116" t="s">
        <v>405</v>
      </c>
      <c r="H625" s="101" t="s">
        <v>355</v>
      </c>
      <c r="I625" s="106">
        <v>29.978000000000002</v>
      </c>
    </row>
    <row r="626" spans="3:9" ht="126.75" thickBot="1" x14ac:dyDescent="0.25">
      <c r="C626" s="89" t="s">
        <v>64</v>
      </c>
      <c r="D626" s="25" t="s">
        <v>135</v>
      </c>
      <c r="E626" s="7" t="s">
        <v>75</v>
      </c>
      <c r="F626" s="7" t="s">
        <v>117</v>
      </c>
      <c r="G626" s="4">
        <v>1920206590</v>
      </c>
      <c r="H626" s="2"/>
      <c r="I626" s="1">
        <f>SUM(I627:I629)</f>
        <v>12318</v>
      </c>
    </row>
    <row r="627" spans="3:9" ht="48" thickBot="1" x14ac:dyDescent="0.25">
      <c r="C627" s="5" t="s">
        <v>56</v>
      </c>
      <c r="D627" s="27" t="s">
        <v>135</v>
      </c>
      <c r="E627" s="6" t="s">
        <v>75</v>
      </c>
      <c r="F627" s="6" t="s">
        <v>117</v>
      </c>
      <c r="G627" s="3">
        <v>1920206590</v>
      </c>
      <c r="H627" s="3">
        <v>111</v>
      </c>
      <c r="I627" s="3">
        <v>9400</v>
      </c>
    </row>
    <row r="628" spans="3:9" ht="63.75" thickBot="1" x14ac:dyDescent="0.25">
      <c r="C628" s="37" t="s">
        <v>10</v>
      </c>
      <c r="D628" s="27" t="s">
        <v>135</v>
      </c>
      <c r="E628" s="6" t="s">
        <v>75</v>
      </c>
      <c r="F628" s="6" t="s">
        <v>117</v>
      </c>
      <c r="G628" s="3">
        <v>1920206590</v>
      </c>
      <c r="H628" s="3">
        <v>119</v>
      </c>
      <c r="I628" s="3">
        <v>2839</v>
      </c>
    </row>
    <row r="629" spans="3:9" ht="32.25" thickBot="1" x14ac:dyDescent="0.25">
      <c r="C629" s="37" t="s">
        <v>13</v>
      </c>
      <c r="D629" s="27" t="s">
        <v>135</v>
      </c>
      <c r="E629" s="6" t="s">
        <v>75</v>
      </c>
      <c r="F629" s="6" t="s">
        <v>117</v>
      </c>
      <c r="G629" s="3">
        <v>1920206590</v>
      </c>
      <c r="H629" s="3">
        <v>244</v>
      </c>
      <c r="I629" s="3">
        <v>79</v>
      </c>
    </row>
    <row r="630" spans="3:9" ht="79.5" thickBot="1" x14ac:dyDescent="0.25">
      <c r="C630" s="198" t="s">
        <v>363</v>
      </c>
      <c r="D630" s="139" t="s">
        <v>135</v>
      </c>
      <c r="E630" s="115" t="s">
        <v>75</v>
      </c>
      <c r="F630" s="115" t="s">
        <v>117</v>
      </c>
      <c r="G630" s="124" t="s">
        <v>367</v>
      </c>
      <c r="H630" s="114"/>
      <c r="I630" s="114">
        <f>SUM(I631:I632)</f>
        <v>729.12</v>
      </c>
    </row>
    <row r="631" spans="3:9" ht="48" thickBot="1" x14ac:dyDescent="0.25">
      <c r="C631" s="37" t="s">
        <v>230</v>
      </c>
      <c r="D631" s="27" t="s">
        <v>135</v>
      </c>
      <c r="E631" s="6" t="s">
        <v>75</v>
      </c>
      <c r="F631" s="6" t="s">
        <v>117</v>
      </c>
      <c r="G631" s="127" t="s">
        <v>367</v>
      </c>
      <c r="H631" s="3">
        <v>111</v>
      </c>
      <c r="I631" s="3">
        <v>560</v>
      </c>
    </row>
    <row r="632" spans="3:9" ht="63.75" thickBot="1" x14ac:dyDescent="0.25">
      <c r="C632" s="37" t="s">
        <v>10</v>
      </c>
      <c r="D632" s="27" t="s">
        <v>135</v>
      </c>
      <c r="E632" s="6" t="s">
        <v>75</v>
      </c>
      <c r="F632" s="6" t="s">
        <v>117</v>
      </c>
      <c r="G632" s="127" t="s">
        <v>367</v>
      </c>
      <c r="H632" s="3">
        <v>119</v>
      </c>
      <c r="I632" s="3">
        <v>169.12</v>
      </c>
    </row>
    <row r="633" spans="3:9" ht="79.5" thickBot="1" x14ac:dyDescent="0.25">
      <c r="C633" s="104" t="s">
        <v>365</v>
      </c>
      <c r="D633" s="199" t="s">
        <v>135</v>
      </c>
      <c r="E633" s="199" t="s">
        <v>75</v>
      </c>
      <c r="F633" s="199" t="s">
        <v>117</v>
      </c>
      <c r="G633" s="124" t="s">
        <v>366</v>
      </c>
      <c r="H633" s="200"/>
      <c r="I633" s="200">
        <v>295.37799999999999</v>
      </c>
    </row>
    <row r="634" spans="3:9" ht="32.25" thickBot="1" x14ac:dyDescent="0.25">
      <c r="C634" s="37" t="s">
        <v>13</v>
      </c>
      <c r="D634" s="27" t="s">
        <v>135</v>
      </c>
      <c r="E634" s="6" t="s">
        <v>75</v>
      </c>
      <c r="F634" s="6" t="s">
        <v>117</v>
      </c>
      <c r="G634" s="127" t="s">
        <v>366</v>
      </c>
      <c r="H634" s="3">
        <v>244</v>
      </c>
      <c r="I634" s="201">
        <v>295.37799999999999</v>
      </c>
    </row>
    <row r="635" spans="3:9" ht="16.5" thickBot="1" x14ac:dyDescent="0.25">
      <c r="C635" s="229" t="s">
        <v>410</v>
      </c>
      <c r="D635" s="139" t="s">
        <v>135</v>
      </c>
      <c r="E635" s="115" t="s">
        <v>75</v>
      </c>
      <c r="F635" s="115" t="s">
        <v>117</v>
      </c>
      <c r="G635" s="124">
        <v>9990020680</v>
      </c>
      <c r="H635" s="114"/>
      <c r="I635" s="215">
        <f>SUM(I636:I637)</f>
        <v>104</v>
      </c>
    </row>
    <row r="636" spans="3:9" ht="48" thickBot="1" x14ac:dyDescent="0.25">
      <c r="C636" s="37" t="s">
        <v>230</v>
      </c>
      <c r="D636" s="27" t="s">
        <v>135</v>
      </c>
      <c r="E636" s="6" t="s">
        <v>75</v>
      </c>
      <c r="F636" s="6" t="s">
        <v>117</v>
      </c>
      <c r="G636" s="127">
        <v>9990020680</v>
      </c>
      <c r="H636" s="3">
        <v>111</v>
      </c>
      <c r="I636" s="201">
        <v>80</v>
      </c>
    </row>
    <row r="637" spans="3:9" ht="63.75" thickBot="1" x14ac:dyDescent="0.25">
      <c r="C637" s="37" t="s">
        <v>10</v>
      </c>
      <c r="D637" s="27" t="s">
        <v>135</v>
      </c>
      <c r="E637" s="6" t="s">
        <v>75</v>
      </c>
      <c r="F637" s="6" t="s">
        <v>117</v>
      </c>
      <c r="G637" s="127">
        <v>9990020680</v>
      </c>
      <c r="H637" s="3">
        <v>119</v>
      </c>
      <c r="I637" s="201">
        <v>24</v>
      </c>
    </row>
    <row r="638" spans="3:9" ht="21.75" customHeight="1" thickBot="1" x14ac:dyDescent="0.25">
      <c r="C638" s="80" t="s">
        <v>136</v>
      </c>
      <c r="D638" s="78" t="s">
        <v>137</v>
      </c>
      <c r="E638" s="78" t="s">
        <v>75</v>
      </c>
      <c r="F638" s="78" t="s">
        <v>117</v>
      </c>
      <c r="G638" s="78"/>
      <c r="H638" s="78"/>
      <c r="I638" s="193">
        <f>SUM(I639+I645+I646+I650+I653+I656+I658)</f>
        <v>18113.736000000001</v>
      </c>
    </row>
    <row r="639" spans="3:9" ht="16.5" thickBot="1" x14ac:dyDescent="0.25">
      <c r="C639" s="30"/>
      <c r="D639" s="25" t="s">
        <v>137</v>
      </c>
      <c r="E639" s="14" t="s">
        <v>75</v>
      </c>
      <c r="F639" s="14" t="s">
        <v>117</v>
      </c>
      <c r="G639" s="31">
        <v>1920202590</v>
      </c>
      <c r="H639" s="26"/>
      <c r="I639" s="189">
        <f>SUM(I640:I644)</f>
        <v>1455</v>
      </c>
    </row>
    <row r="640" spans="3:9" ht="48" thickBot="1" x14ac:dyDescent="0.25">
      <c r="C640" s="5" t="s">
        <v>56</v>
      </c>
      <c r="D640" s="27" t="s">
        <v>137</v>
      </c>
      <c r="E640" s="6" t="s">
        <v>75</v>
      </c>
      <c r="F640" s="6" t="s">
        <v>117</v>
      </c>
      <c r="G640" s="35">
        <v>1920202590</v>
      </c>
      <c r="H640" s="27" t="s">
        <v>80</v>
      </c>
      <c r="I640" s="81">
        <v>540</v>
      </c>
    </row>
    <row r="641" spans="3:9" ht="63.75" thickBot="1" x14ac:dyDescent="0.25">
      <c r="C641" s="37" t="s">
        <v>10</v>
      </c>
      <c r="D641" s="27" t="s">
        <v>137</v>
      </c>
      <c r="E641" s="6" t="s">
        <v>75</v>
      </c>
      <c r="F641" s="6" t="s">
        <v>117</v>
      </c>
      <c r="G641" s="35">
        <v>1920202590</v>
      </c>
      <c r="H641" s="182" t="s">
        <v>343</v>
      </c>
      <c r="I641" s="81">
        <v>163</v>
      </c>
    </row>
    <row r="642" spans="3:9" ht="32.25" thickBot="1" x14ac:dyDescent="0.25">
      <c r="C642" s="37" t="s">
        <v>13</v>
      </c>
      <c r="D642" s="27" t="s">
        <v>137</v>
      </c>
      <c r="E642" s="6" t="s">
        <v>75</v>
      </c>
      <c r="F642" s="6" t="s">
        <v>117</v>
      </c>
      <c r="G642" s="35">
        <v>1920202590</v>
      </c>
      <c r="H642" s="6" t="s">
        <v>121</v>
      </c>
      <c r="I642" s="3">
        <v>634</v>
      </c>
    </row>
    <row r="643" spans="3:9" ht="16.5" thickBot="1" x14ac:dyDescent="0.25">
      <c r="C643" s="37" t="s">
        <v>360</v>
      </c>
      <c r="D643" s="27" t="s">
        <v>137</v>
      </c>
      <c r="E643" s="6" t="s">
        <v>75</v>
      </c>
      <c r="F643" s="6" t="s">
        <v>117</v>
      </c>
      <c r="G643" s="35">
        <v>1920202590</v>
      </c>
      <c r="H643" s="6" t="s">
        <v>357</v>
      </c>
      <c r="I643" s="3">
        <v>100</v>
      </c>
    </row>
    <row r="644" spans="3:9" ht="16.5" thickBot="1" x14ac:dyDescent="0.25">
      <c r="C644" s="87" t="s">
        <v>48</v>
      </c>
      <c r="D644" s="27" t="s">
        <v>137</v>
      </c>
      <c r="E644" s="6" t="s">
        <v>75</v>
      </c>
      <c r="F644" s="6" t="s">
        <v>117</v>
      </c>
      <c r="G644" s="35">
        <v>1920202590</v>
      </c>
      <c r="H644" s="6" t="s">
        <v>120</v>
      </c>
      <c r="I644" s="3">
        <v>18</v>
      </c>
    </row>
    <row r="645" spans="3:9" ht="48" thickBot="1" x14ac:dyDescent="0.25">
      <c r="C645" s="100" t="s">
        <v>354</v>
      </c>
      <c r="D645" s="199" t="s">
        <v>137</v>
      </c>
      <c r="E645" s="101" t="s">
        <v>75</v>
      </c>
      <c r="F645" s="101" t="s">
        <v>117</v>
      </c>
      <c r="G645" s="116" t="s">
        <v>405</v>
      </c>
      <c r="H645" s="101" t="s">
        <v>355</v>
      </c>
      <c r="I645" s="106">
        <v>59.954999999999998</v>
      </c>
    </row>
    <row r="646" spans="3:9" ht="126.75" thickBot="1" x14ac:dyDescent="0.25">
      <c r="C646" s="89" t="s">
        <v>64</v>
      </c>
      <c r="D646" s="25" t="s">
        <v>137</v>
      </c>
      <c r="E646" s="7" t="s">
        <v>75</v>
      </c>
      <c r="F646" s="7" t="s">
        <v>117</v>
      </c>
      <c r="G646" s="4">
        <v>1920206590</v>
      </c>
      <c r="H646" s="2"/>
      <c r="I646" s="1">
        <f>SUM(I647:I649)</f>
        <v>15060.44</v>
      </c>
    </row>
    <row r="647" spans="3:9" ht="48" thickBot="1" x14ac:dyDescent="0.25">
      <c r="C647" s="5" t="s">
        <v>56</v>
      </c>
      <c r="D647" s="27" t="s">
        <v>137</v>
      </c>
      <c r="E647" s="6" t="s">
        <v>75</v>
      </c>
      <c r="F647" s="6" t="s">
        <v>117</v>
      </c>
      <c r="G647" s="3">
        <v>1920206590</v>
      </c>
      <c r="H647" s="3">
        <v>111</v>
      </c>
      <c r="I647" s="3">
        <v>11453</v>
      </c>
    </row>
    <row r="648" spans="3:9" ht="63.75" thickBot="1" x14ac:dyDescent="0.25">
      <c r="C648" s="37" t="s">
        <v>10</v>
      </c>
      <c r="D648" s="27" t="s">
        <v>137</v>
      </c>
      <c r="E648" s="6" t="s">
        <v>75</v>
      </c>
      <c r="F648" s="6" t="s">
        <v>117</v>
      </c>
      <c r="G648" s="3">
        <v>1920206590</v>
      </c>
      <c r="H648" s="3">
        <v>119</v>
      </c>
      <c r="I648" s="3">
        <v>3459.44</v>
      </c>
    </row>
    <row r="649" spans="3:9" ht="32.25" thickBot="1" x14ac:dyDescent="0.25">
      <c r="C649" s="37" t="s">
        <v>13</v>
      </c>
      <c r="D649" s="27" t="s">
        <v>137</v>
      </c>
      <c r="E649" s="6" t="s">
        <v>75</v>
      </c>
      <c r="F649" s="6" t="s">
        <v>117</v>
      </c>
      <c r="G649" s="3">
        <v>1920206590</v>
      </c>
      <c r="H649" s="3">
        <v>244</v>
      </c>
      <c r="I649" s="3">
        <v>148</v>
      </c>
    </row>
    <row r="650" spans="3:9" ht="79.5" thickBot="1" x14ac:dyDescent="0.25">
      <c r="C650" s="198" t="s">
        <v>363</v>
      </c>
      <c r="D650" s="199" t="s">
        <v>137</v>
      </c>
      <c r="E650" s="101" t="s">
        <v>75</v>
      </c>
      <c r="F650" s="101" t="s">
        <v>117</v>
      </c>
      <c r="G650" s="156" t="s">
        <v>367</v>
      </c>
      <c r="H650" s="106"/>
      <c r="I650" s="106">
        <f>SUM(I651:I652)</f>
        <v>859.31999999999994</v>
      </c>
    </row>
    <row r="651" spans="3:9" ht="48" thickBot="1" x14ac:dyDescent="0.25">
      <c r="C651" s="37" t="s">
        <v>230</v>
      </c>
      <c r="D651" s="27" t="s">
        <v>137</v>
      </c>
      <c r="E651" s="6" t="s">
        <v>75</v>
      </c>
      <c r="F651" s="6" t="s">
        <v>117</v>
      </c>
      <c r="G651" s="127" t="s">
        <v>367</v>
      </c>
      <c r="H651" s="3">
        <v>111</v>
      </c>
      <c r="I651" s="3">
        <v>660</v>
      </c>
    </row>
    <row r="652" spans="3:9" ht="63.75" thickBot="1" x14ac:dyDescent="0.25">
      <c r="C652" s="37" t="s">
        <v>10</v>
      </c>
      <c r="D652" s="27" t="s">
        <v>137</v>
      </c>
      <c r="E652" s="6" t="s">
        <v>75</v>
      </c>
      <c r="F652" s="6" t="s">
        <v>117</v>
      </c>
      <c r="G652" s="127" t="s">
        <v>367</v>
      </c>
      <c r="H652" s="3">
        <v>119</v>
      </c>
      <c r="I652" s="3">
        <v>199.32</v>
      </c>
    </row>
    <row r="653" spans="3:9" ht="48" thickBot="1" x14ac:dyDescent="0.3">
      <c r="C653" s="210" t="s">
        <v>382</v>
      </c>
      <c r="D653" s="139" t="s">
        <v>137</v>
      </c>
      <c r="E653" s="115" t="s">
        <v>75</v>
      </c>
      <c r="F653" s="115" t="s">
        <v>117</v>
      </c>
      <c r="G653" s="156" t="s">
        <v>388</v>
      </c>
      <c r="H653" s="114"/>
      <c r="I653" s="114">
        <f>SUM(I654:I655)</f>
        <v>100.39999999999999</v>
      </c>
    </row>
    <row r="654" spans="3:9" ht="48" thickBot="1" x14ac:dyDescent="0.25">
      <c r="C654" s="37" t="s">
        <v>230</v>
      </c>
      <c r="D654" s="27" t="s">
        <v>137</v>
      </c>
      <c r="E654" s="6" t="s">
        <v>75</v>
      </c>
      <c r="F654" s="6" t="s">
        <v>117</v>
      </c>
      <c r="G654" s="211" t="s">
        <v>401</v>
      </c>
      <c r="H654" s="3">
        <v>111</v>
      </c>
      <c r="I654" s="3">
        <v>77.099999999999994</v>
      </c>
    </row>
    <row r="655" spans="3:9" ht="63.75" thickBot="1" x14ac:dyDescent="0.25">
      <c r="C655" s="37" t="s">
        <v>10</v>
      </c>
      <c r="D655" s="27" t="s">
        <v>137</v>
      </c>
      <c r="E655" s="6" t="s">
        <v>75</v>
      </c>
      <c r="F655" s="6" t="s">
        <v>117</v>
      </c>
      <c r="G655" s="211" t="s">
        <v>401</v>
      </c>
      <c r="H655" s="3">
        <v>119</v>
      </c>
      <c r="I655" s="3">
        <v>23.3</v>
      </c>
    </row>
    <row r="656" spans="3:9" ht="79.5" thickBot="1" x14ac:dyDescent="0.25">
      <c r="C656" s="104" t="s">
        <v>365</v>
      </c>
      <c r="D656" s="199" t="s">
        <v>137</v>
      </c>
      <c r="E656" s="199" t="s">
        <v>75</v>
      </c>
      <c r="F656" s="199" t="s">
        <v>117</v>
      </c>
      <c r="G656" s="124" t="s">
        <v>366</v>
      </c>
      <c r="H656" s="200"/>
      <c r="I656" s="200">
        <v>457.62099999999998</v>
      </c>
    </row>
    <row r="657" spans="3:9" ht="32.25" thickBot="1" x14ac:dyDescent="0.25">
      <c r="C657" s="37" t="s">
        <v>13</v>
      </c>
      <c r="D657" s="27" t="s">
        <v>137</v>
      </c>
      <c r="E657" s="6" t="s">
        <v>75</v>
      </c>
      <c r="F657" s="6" t="s">
        <v>117</v>
      </c>
      <c r="G657" s="127" t="s">
        <v>366</v>
      </c>
      <c r="H657" s="3">
        <v>244</v>
      </c>
      <c r="I657" s="201">
        <v>457.62099999999998</v>
      </c>
    </row>
    <row r="658" spans="3:9" ht="16.5" thickBot="1" x14ac:dyDescent="0.25">
      <c r="C658" s="229" t="s">
        <v>410</v>
      </c>
      <c r="D658" s="139" t="s">
        <v>137</v>
      </c>
      <c r="E658" s="115" t="s">
        <v>75</v>
      </c>
      <c r="F658" s="115" t="s">
        <v>117</v>
      </c>
      <c r="G658" s="124">
        <v>9990020680</v>
      </c>
      <c r="H658" s="114"/>
      <c r="I658" s="215">
        <f>SUM(I659:I660)</f>
        <v>121</v>
      </c>
    </row>
    <row r="659" spans="3:9" ht="48" thickBot="1" x14ac:dyDescent="0.25">
      <c r="C659" s="37" t="s">
        <v>230</v>
      </c>
      <c r="D659" s="27" t="s">
        <v>137</v>
      </c>
      <c r="E659" s="6" t="s">
        <v>75</v>
      </c>
      <c r="F659" s="6" t="s">
        <v>117</v>
      </c>
      <c r="G659" s="127">
        <v>9990020680</v>
      </c>
      <c r="H659" s="3">
        <v>111</v>
      </c>
      <c r="I659" s="201">
        <v>93</v>
      </c>
    </row>
    <row r="660" spans="3:9" ht="63.75" thickBot="1" x14ac:dyDescent="0.25">
      <c r="C660" s="37" t="s">
        <v>10</v>
      </c>
      <c r="D660" s="27" t="s">
        <v>137</v>
      </c>
      <c r="E660" s="6" t="s">
        <v>75</v>
      </c>
      <c r="F660" s="6" t="s">
        <v>117</v>
      </c>
      <c r="G660" s="127">
        <v>9990020680</v>
      </c>
      <c r="H660" s="3">
        <v>119</v>
      </c>
      <c r="I660" s="201">
        <v>28</v>
      </c>
    </row>
    <row r="661" spans="3:9" ht="32.25" thickBot="1" x14ac:dyDescent="0.25">
      <c r="C661" s="80" t="s">
        <v>138</v>
      </c>
      <c r="D661" s="78" t="s">
        <v>139</v>
      </c>
      <c r="E661" s="78" t="s">
        <v>75</v>
      </c>
      <c r="F661" s="78" t="s">
        <v>117</v>
      </c>
      <c r="G661" s="78"/>
      <c r="H661" s="78"/>
      <c r="I661" s="193">
        <f>SUM(I662+I668+I669+I673+I676+I678+I680)</f>
        <v>8134.0770000000002</v>
      </c>
    </row>
    <row r="662" spans="3:9" ht="16.5" thickBot="1" x14ac:dyDescent="0.25">
      <c r="C662" s="30"/>
      <c r="D662" s="25" t="s">
        <v>139</v>
      </c>
      <c r="E662" s="14" t="s">
        <v>75</v>
      </c>
      <c r="F662" s="14" t="s">
        <v>117</v>
      </c>
      <c r="G662" s="31">
        <v>1920202590</v>
      </c>
      <c r="H662" s="26"/>
      <c r="I662" s="189">
        <f>SUM(I663:I667)</f>
        <v>1170.5999999999999</v>
      </c>
    </row>
    <row r="663" spans="3:9" ht="48" thickBot="1" x14ac:dyDescent="0.25">
      <c r="C663" s="5" t="s">
        <v>56</v>
      </c>
      <c r="D663" s="27" t="s">
        <v>139</v>
      </c>
      <c r="E663" s="6" t="s">
        <v>75</v>
      </c>
      <c r="F663" s="6" t="s">
        <v>117</v>
      </c>
      <c r="G663" s="35">
        <v>1920202590</v>
      </c>
      <c r="H663" s="27" t="s">
        <v>80</v>
      </c>
      <c r="I663" s="81">
        <v>360</v>
      </c>
    </row>
    <row r="664" spans="3:9" ht="63.75" thickBot="1" x14ac:dyDescent="0.25">
      <c r="C664" s="37" t="s">
        <v>10</v>
      </c>
      <c r="D664" s="27" t="s">
        <v>139</v>
      </c>
      <c r="E664" s="6" t="s">
        <v>75</v>
      </c>
      <c r="F664" s="6" t="s">
        <v>117</v>
      </c>
      <c r="G664" s="35">
        <v>1920202590</v>
      </c>
      <c r="H664" s="27" t="s">
        <v>343</v>
      </c>
      <c r="I664" s="81">
        <v>109</v>
      </c>
    </row>
    <row r="665" spans="3:9" ht="32.25" thickBot="1" x14ac:dyDescent="0.25">
      <c r="C665" s="37" t="s">
        <v>13</v>
      </c>
      <c r="D665" s="27" t="s">
        <v>139</v>
      </c>
      <c r="E665" s="6" t="s">
        <v>75</v>
      </c>
      <c r="F665" s="6" t="s">
        <v>117</v>
      </c>
      <c r="G665" s="35">
        <v>1920202590</v>
      </c>
      <c r="H665" s="6" t="s">
        <v>121</v>
      </c>
      <c r="I665" s="3">
        <v>609.6</v>
      </c>
    </row>
    <row r="666" spans="3:9" ht="16.5" thickBot="1" x14ac:dyDescent="0.25">
      <c r="C666" s="37" t="s">
        <v>360</v>
      </c>
      <c r="D666" s="27" t="s">
        <v>139</v>
      </c>
      <c r="E666" s="6" t="s">
        <v>75</v>
      </c>
      <c r="F666" s="6" t="s">
        <v>117</v>
      </c>
      <c r="G666" s="35">
        <v>1920202590</v>
      </c>
      <c r="H666" s="6" t="s">
        <v>357</v>
      </c>
      <c r="I666" s="3">
        <v>92</v>
      </c>
    </row>
    <row r="667" spans="3:9" ht="16.5" thickBot="1" x14ac:dyDescent="0.25">
      <c r="C667" s="87" t="s">
        <v>48</v>
      </c>
      <c r="D667" s="27" t="s">
        <v>139</v>
      </c>
      <c r="E667" s="6" t="s">
        <v>75</v>
      </c>
      <c r="F667" s="6" t="s">
        <v>117</v>
      </c>
      <c r="G667" s="35">
        <v>1920202590</v>
      </c>
      <c r="H667" s="6" t="s">
        <v>120</v>
      </c>
      <c r="I667" s="3"/>
    </row>
    <row r="668" spans="3:9" ht="48" thickBot="1" x14ac:dyDescent="0.25">
      <c r="C668" s="100" t="s">
        <v>354</v>
      </c>
      <c r="D668" s="199" t="s">
        <v>139</v>
      </c>
      <c r="E668" s="101" t="s">
        <v>75</v>
      </c>
      <c r="F668" s="101" t="s">
        <v>117</v>
      </c>
      <c r="G668" s="116" t="s">
        <v>405</v>
      </c>
      <c r="H668" s="101" t="s">
        <v>355</v>
      </c>
      <c r="I668" s="106">
        <v>29.978000000000002</v>
      </c>
    </row>
    <row r="669" spans="3:9" ht="126.75" thickBot="1" x14ac:dyDescent="0.25">
      <c r="C669" s="89" t="s">
        <v>64</v>
      </c>
      <c r="D669" s="25" t="s">
        <v>139</v>
      </c>
      <c r="E669" s="7" t="s">
        <v>75</v>
      </c>
      <c r="F669" s="7" t="s">
        <v>117</v>
      </c>
      <c r="G669" s="4">
        <v>1920206590</v>
      </c>
      <c r="H669" s="2"/>
      <c r="I669" s="1">
        <f>SUM(I670:I672)</f>
        <v>4205.71</v>
      </c>
    </row>
    <row r="670" spans="3:9" ht="48" thickBot="1" x14ac:dyDescent="0.25">
      <c r="C670" s="5" t="s">
        <v>56</v>
      </c>
      <c r="D670" s="27" t="s">
        <v>139</v>
      </c>
      <c r="E670" s="6" t="s">
        <v>75</v>
      </c>
      <c r="F670" s="6" t="s">
        <v>117</v>
      </c>
      <c r="G670" s="3">
        <v>1920206590</v>
      </c>
      <c r="H670" s="3">
        <v>111</v>
      </c>
      <c r="I670" s="3">
        <v>3194</v>
      </c>
    </row>
    <row r="671" spans="3:9" ht="63.75" thickBot="1" x14ac:dyDescent="0.25">
      <c r="C671" s="37" t="s">
        <v>10</v>
      </c>
      <c r="D671" s="27" t="s">
        <v>139</v>
      </c>
      <c r="E671" s="6" t="s">
        <v>75</v>
      </c>
      <c r="F671" s="6" t="s">
        <v>117</v>
      </c>
      <c r="G671" s="3">
        <v>1920206590</v>
      </c>
      <c r="H671" s="3">
        <v>119</v>
      </c>
      <c r="I671" s="3">
        <v>965.71</v>
      </c>
    </row>
    <row r="672" spans="3:9" ht="32.25" thickBot="1" x14ac:dyDescent="0.25">
      <c r="C672" s="37" t="s">
        <v>13</v>
      </c>
      <c r="D672" s="27" t="s">
        <v>139</v>
      </c>
      <c r="E672" s="6" t="s">
        <v>75</v>
      </c>
      <c r="F672" s="6" t="s">
        <v>117</v>
      </c>
      <c r="G672" s="3">
        <v>1920206590</v>
      </c>
      <c r="H672" s="3">
        <v>244</v>
      </c>
      <c r="I672" s="3">
        <v>46</v>
      </c>
    </row>
    <row r="673" spans="3:9" ht="79.5" thickBot="1" x14ac:dyDescent="0.25">
      <c r="C673" s="198" t="s">
        <v>363</v>
      </c>
      <c r="D673" s="139" t="s">
        <v>139</v>
      </c>
      <c r="E673" s="115" t="s">
        <v>75</v>
      </c>
      <c r="F673" s="115" t="s">
        <v>117</v>
      </c>
      <c r="G673" s="124" t="s">
        <v>367</v>
      </c>
      <c r="H673" s="114"/>
      <c r="I673" s="114">
        <f>SUM(I674:I675)</f>
        <v>234.36</v>
      </c>
    </row>
    <row r="674" spans="3:9" ht="48" thickBot="1" x14ac:dyDescent="0.25">
      <c r="C674" s="37" t="s">
        <v>230</v>
      </c>
      <c r="D674" s="27" t="s">
        <v>139</v>
      </c>
      <c r="E674" s="6" t="s">
        <v>75</v>
      </c>
      <c r="F674" s="6" t="s">
        <v>117</v>
      </c>
      <c r="G674" s="127" t="s">
        <v>367</v>
      </c>
      <c r="H674" s="3">
        <v>111</v>
      </c>
      <c r="I674" s="3">
        <v>180</v>
      </c>
    </row>
    <row r="675" spans="3:9" ht="63.75" thickBot="1" x14ac:dyDescent="0.25">
      <c r="C675" s="37" t="s">
        <v>10</v>
      </c>
      <c r="D675" s="27" t="s">
        <v>139</v>
      </c>
      <c r="E675" s="6" t="s">
        <v>75</v>
      </c>
      <c r="F675" s="6" t="s">
        <v>117</v>
      </c>
      <c r="G675" s="127" t="s">
        <v>367</v>
      </c>
      <c r="H675" s="3">
        <v>119</v>
      </c>
      <c r="I675" s="3">
        <v>54.36</v>
      </c>
    </row>
    <row r="676" spans="3:9" ht="79.5" thickBot="1" x14ac:dyDescent="0.25">
      <c r="C676" s="104" t="s">
        <v>365</v>
      </c>
      <c r="D676" s="199" t="s">
        <v>139</v>
      </c>
      <c r="E676" s="199" t="s">
        <v>75</v>
      </c>
      <c r="F676" s="199" t="s">
        <v>117</v>
      </c>
      <c r="G676" s="124" t="s">
        <v>366</v>
      </c>
      <c r="H676" s="200"/>
      <c r="I676" s="200">
        <v>425.42899999999997</v>
      </c>
    </row>
    <row r="677" spans="3:9" ht="32.25" thickBot="1" x14ac:dyDescent="0.25">
      <c r="C677" s="37" t="s">
        <v>13</v>
      </c>
      <c r="D677" s="27" t="s">
        <v>139</v>
      </c>
      <c r="E677" s="6" t="s">
        <v>75</v>
      </c>
      <c r="F677" s="6" t="s">
        <v>117</v>
      </c>
      <c r="G677" s="127" t="s">
        <v>366</v>
      </c>
      <c r="H677" s="3">
        <v>244</v>
      </c>
      <c r="I677" s="201">
        <v>425.42899999999997</v>
      </c>
    </row>
    <row r="678" spans="3:9" ht="32.25" thickBot="1" x14ac:dyDescent="0.25">
      <c r="C678" s="212" t="s">
        <v>399</v>
      </c>
      <c r="D678" s="139" t="s">
        <v>139</v>
      </c>
      <c r="E678" s="115" t="s">
        <v>75</v>
      </c>
      <c r="F678" s="115" t="s">
        <v>117</v>
      </c>
      <c r="G678" s="124" t="s">
        <v>400</v>
      </c>
      <c r="H678" s="114"/>
      <c r="I678" s="215">
        <v>1974</v>
      </c>
    </row>
    <row r="679" spans="3:9" ht="32.25" thickBot="1" x14ac:dyDescent="0.25">
      <c r="C679" s="37" t="s">
        <v>13</v>
      </c>
      <c r="D679" s="27" t="s">
        <v>139</v>
      </c>
      <c r="E679" s="6" t="s">
        <v>75</v>
      </c>
      <c r="F679" s="6" t="s">
        <v>117</v>
      </c>
      <c r="G679" s="127" t="s">
        <v>400</v>
      </c>
      <c r="H679" s="3">
        <v>243</v>
      </c>
      <c r="I679" s="201">
        <v>1974</v>
      </c>
    </row>
    <row r="680" spans="3:9" ht="16.5" thickBot="1" x14ac:dyDescent="0.25">
      <c r="C680" s="229" t="s">
        <v>410</v>
      </c>
      <c r="D680" s="139" t="s">
        <v>139</v>
      </c>
      <c r="E680" s="115" t="s">
        <v>75</v>
      </c>
      <c r="F680" s="115" t="s">
        <v>117</v>
      </c>
      <c r="G680" s="124">
        <v>9990020680</v>
      </c>
      <c r="H680" s="114"/>
      <c r="I680" s="215">
        <f>SUM(I681:I682)</f>
        <v>94</v>
      </c>
    </row>
    <row r="681" spans="3:9" ht="48" thickBot="1" x14ac:dyDescent="0.25">
      <c r="C681" s="37" t="s">
        <v>230</v>
      </c>
      <c r="D681" s="27" t="s">
        <v>139</v>
      </c>
      <c r="E681" s="6" t="s">
        <v>75</v>
      </c>
      <c r="F681" s="6" t="s">
        <v>117</v>
      </c>
      <c r="G681" s="127">
        <v>9990020680</v>
      </c>
      <c r="H681" s="3">
        <v>111</v>
      </c>
      <c r="I681" s="201">
        <v>72</v>
      </c>
    </row>
    <row r="682" spans="3:9" ht="63.75" thickBot="1" x14ac:dyDescent="0.25">
      <c r="C682" s="37" t="s">
        <v>10</v>
      </c>
      <c r="D682" s="27" t="s">
        <v>139</v>
      </c>
      <c r="E682" s="6" t="s">
        <v>75</v>
      </c>
      <c r="F682" s="6" t="s">
        <v>117</v>
      </c>
      <c r="G682" s="127">
        <v>9990020680</v>
      </c>
      <c r="H682" s="3">
        <v>119</v>
      </c>
      <c r="I682" s="201">
        <v>22</v>
      </c>
    </row>
    <row r="683" spans="3:9" ht="32.25" customHeight="1" thickBot="1" x14ac:dyDescent="0.25">
      <c r="C683" s="80" t="s">
        <v>140</v>
      </c>
      <c r="D683" s="78" t="s">
        <v>141</v>
      </c>
      <c r="E683" s="78" t="s">
        <v>75</v>
      </c>
      <c r="F683" s="78" t="s">
        <v>117</v>
      </c>
      <c r="G683" s="78"/>
      <c r="H683" s="78"/>
      <c r="I683" s="193">
        <f>SUM(I684+I690+I691+I695+I698+I701+I703)</f>
        <v>18658.943000000003</v>
      </c>
    </row>
    <row r="684" spans="3:9" ht="16.5" thickBot="1" x14ac:dyDescent="0.25">
      <c r="C684" s="30"/>
      <c r="D684" s="25" t="s">
        <v>141</v>
      </c>
      <c r="E684" s="14" t="s">
        <v>75</v>
      </c>
      <c r="F684" s="14" t="s">
        <v>117</v>
      </c>
      <c r="G684" s="31">
        <v>1920202590</v>
      </c>
      <c r="H684" s="25"/>
      <c r="I684" s="189">
        <f>SUM(I685:I689)</f>
        <v>1923.4</v>
      </c>
    </row>
    <row r="685" spans="3:9" ht="48" thickBot="1" x14ac:dyDescent="0.25">
      <c r="C685" s="5" t="s">
        <v>56</v>
      </c>
      <c r="D685" s="27" t="s">
        <v>141</v>
      </c>
      <c r="E685" s="6" t="s">
        <v>75</v>
      </c>
      <c r="F685" s="6" t="s">
        <v>117</v>
      </c>
      <c r="G685" s="35">
        <v>1920202590</v>
      </c>
      <c r="H685" s="27" t="s">
        <v>80</v>
      </c>
      <c r="I685" s="81">
        <v>756</v>
      </c>
    </row>
    <row r="686" spans="3:9" ht="63.75" thickBot="1" x14ac:dyDescent="0.25">
      <c r="C686" s="37" t="s">
        <v>10</v>
      </c>
      <c r="D686" s="27" t="s">
        <v>141</v>
      </c>
      <c r="E686" s="6" t="s">
        <v>75</v>
      </c>
      <c r="F686" s="6" t="s">
        <v>117</v>
      </c>
      <c r="G686" s="35">
        <v>1920202590</v>
      </c>
      <c r="H686" s="27" t="s">
        <v>343</v>
      </c>
      <c r="I686" s="81">
        <v>228</v>
      </c>
    </row>
    <row r="687" spans="3:9" ht="32.25" thickBot="1" x14ac:dyDescent="0.25">
      <c r="C687" s="37" t="s">
        <v>13</v>
      </c>
      <c r="D687" s="27" t="s">
        <v>141</v>
      </c>
      <c r="E687" s="6" t="s">
        <v>75</v>
      </c>
      <c r="F687" s="6" t="s">
        <v>117</v>
      </c>
      <c r="G687" s="35">
        <v>1920202590</v>
      </c>
      <c r="H687" s="6" t="s">
        <v>121</v>
      </c>
      <c r="I687" s="3">
        <v>733.4</v>
      </c>
    </row>
    <row r="688" spans="3:9" ht="16.5" thickBot="1" x14ac:dyDescent="0.25">
      <c r="C688" s="37" t="s">
        <v>360</v>
      </c>
      <c r="D688" s="27" t="s">
        <v>141</v>
      </c>
      <c r="E688" s="6" t="s">
        <v>75</v>
      </c>
      <c r="F688" s="6" t="s">
        <v>117</v>
      </c>
      <c r="G688" s="35">
        <v>1920202590</v>
      </c>
      <c r="H688" s="6" t="s">
        <v>357</v>
      </c>
      <c r="I688" s="3">
        <v>119</v>
      </c>
    </row>
    <row r="689" spans="3:9" ht="16.5" thickBot="1" x14ac:dyDescent="0.25">
      <c r="C689" s="87" t="s">
        <v>48</v>
      </c>
      <c r="D689" s="27" t="s">
        <v>141</v>
      </c>
      <c r="E689" s="6" t="s">
        <v>75</v>
      </c>
      <c r="F689" s="6" t="s">
        <v>117</v>
      </c>
      <c r="G689" s="35">
        <v>1920202590</v>
      </c>
      <c r="H689" s="6" t="s">
        <v>120</v>
      </c>
      <c r="I689" s="3">
        <v>87</v>
      </c>
    </row>
    <row r="690" spans="3:9" ht="48" thickBot="1" x14ac:dyDescent="0.25">
      <c r="C690" s="100" t="s">
        <v>354</v>
      </c>
      <c r="D690" s="199" t="s">
        <v>141</v>
      </c>
      <c r="E690" s="101" t="s">
        <v>75</v>
      </c>
      <c r="F690" s="101" t="s">
        <v>117</v>
      </c>
      <c r="G690" s="116" t="s">
        <v>405</v>
      </c>
      <c r="H690" s="101" t="s">
        <v>355</v>
      </c>
      <c r="I690" s="106">
        <v>29.978000000000002</v>
      </c>
    </row>
    <row r="691" spans="3:9" ht="126.75" thickBot="1" x14ac:dyDescent="0.25">
      <c r="C691" s="89" t="s">
        <v>64</v>
      </c>
      <c r="D691" s="25" t="s">
        <v>141</v>
      </c>
      <c r="E691" s="7" t="s">
        <v>75</v>
      </c>
      <c r="F691" s="7" t="s">
        <v>117</v>
      </c>
      <c r="G691" s="4">
        <v>1920206590</v>
      </c>
      <c r="H691" s="2"/>
      <c r="I691" s="1">
        <f>SUM(I692:I694)</f>
        <v>14022.26</v>
      </c>
    </row>
    <row r="692" spans="3:9" ht="48" thickBot="1" x14ac:dyDescent="0.25">
      <c r="C692" s="5" t="s">
        <v>56</v>
      </c>
      <c r="D692" s="27" t="s">
        <v>141</v>
      </c>
      <c r="E692" s="6" t="s">
        <v>75</v>
      </c>
      <c r="F692" s="6" t="s">
        <v>117</v>
      </c>
      <c r="G692" s="3">
        <v>1920206590</v>
      </c>
      <c r="H692" s="3">
        <v>111</v>
      </c>
      <c r="I692" s="3">
        <v>10669</v>
      </c>
    </row>
    <row r="693" spans="3:9" ht="63.75" thickBot="1" x14ac:dyDescent="0.25">
      <c r="C693" s="37" t="s">
        <v>10</v>
      </c>
      <c r="D693" s="27" t="s">
        <v>141</v>
      </c>
      <c r="E693" s="6" t="s">
        <v>75</v>
      </c>
      <c r="F693" s="6" t="s">
        <v>117</v>
      </c>
      <c r="G693" s="3">
        <v>1920206590</v>
      </c>
      <c r="H693" s="3">
        <v>119</v>
      </c>
      <c r="I693" s="3">
        <v>3143.26</v>
      </c>
    </row>
    <row r="694" spans="3:9" ht="32.25" thickBot="1" x14ac:dyDescent="0.25">
      <c r="C694" s="37" t="s">
        <v>13</v>
      </c>
      <c r="D694" s="27" t="s">
        <v>141</v>
      </c>
      <c r="E694" s="6" t="s">
        <v>75</v>
      </c>
      <c r="F694" s="6" t="s">
        <v>117</v>
      </c>
      <c r="G694" s="3">
        <v>1920206590</v>
      </c>
      <c r="H694" s="3">
        <v>244</v>
      </c>
      <c r="I694" s="3">
        <v>210</v>
      </c>
    </row>
    <row r="695" spans="3:9" ht="79.5" thickBot="1" x14ac:dyDescent="0.25">
      <c r="C695" s="198" t="s">
        <v>363</v>
      </c>
      <c r="D695" s="139" t="s">
        <v>141</v>
      </c>
      <c r="E695" s="115" t="s">
        <v>75</v>
      </c>
      <c r="F695" s="115" t="s">
        <v>117</v>
      </c>
      <c r="G695" s="124" t="s">
        <v>367</v>
      </c>
      <c r="H695" s="114"/>
      <c r="I695" s="114">
        <f>SUM(I696:I697)</f>
        <v>859.31999999999994</v>
      </c>
    </row>
    <row r="696" spans="3:9" ht="48" thickBot="1" x14ac:dyDescent="0.25">
      <c r="C696" s="37" t="s">
        <v>230</v>
      </c>
      <c r="D696" s="27" t="s">
        <v>141</v>
      </c>
      <c r="E696" s="6" t="s">
        <v>75</v>
      </c>
      <c r="F696" s="6" t="s">
        <v>117</v>
      </c>
      <c r="G696" s="127" t="s">
        <v>367</v>
      </c>
      <c r="H696" s="3">
        <v>111</v>
      </c>
      <c r="I696" s="3">
        <v>660</v>
      </c>
    </row>
    <row r="697" spans="3:9" ht="63.75" thickBot="1" x14ac:dyDescent="0.25">
      <c r="C697" s="37" t="s">
        <v>10</v>
      </c>
      <c r="D697" s="27" t="s">
        <v>141</v>
      </c>
      <c r="E697" s="6" t="s">
        <v>75</v>
      </c>
      <c r="F697" s="6" t="s">
        <v>117</v>
      </c>
      <c r="G697" s="127" t="s">
        <v>367</v>
      </c>
      <c r="H697" s="3">
        <v>119</v>
      </c>
      <c r="I697" s="3">
        <v>199.32</v>
      </c>
    </row>
    <row r="698" spans="3:9" ht="48" thickBot="1" x14ac:dyDescent="0.3">
      <c r="C698" s="210" t="s">
        <v>382</v>
      </c>
      <c r="D698" s="139" t="s">
        <v>141</v>
      </c>
      <c r="E698" s="115" t="s">
        <v>75</v>
      </c>
      <c r="F698" s="115" t="s">
        <v>117</v>
      </c>
      <c r="G698" s="156" t="s">
        <v>388</v>
      </c>
      <c r="H698" s="114"/>
      <c r="I698" s="114">
        <f>SUM(I699:I700)</f>
        <v>100.39999999999999</v>
      </c>
    </row>
    <row r="699" spans="3:9" ht="48" thickBot="1" x14ac:dyDescent="0.25">
      <c r="C699" s="37" t="s">
        <v>230</v>
      </c>
      <c r="D699" s="27" t="s">
        <v>141</v>
      </c>
      <c r="E699" s="6" t="s">
        <v>75</v>
      </c>
      <c r="F699" s="6" t="s">
        <v>117</v>
      </c>
      <c r="G699" s="211" t="s">
        <v>401</v>
      </c>
      <c r="H699" s="3">
        <v>111</v>
      </c>
      <c r="I699" s="3">
        <v>77.099999999999994</v>
      </c>
    </row>
    <row r="700" spans="3:9" ht="63.75" thickBot="1" x14ac:dyDescent="0.25">
      <c r="C700" s="37" t="s">
        <v>10</v>
      </c>
      <c r="D700" s="27" t="s">
        <v>141</v>
      </c>
      <c r="E700" s="6" t="s">
        <v>75</v>
      </c>
      <c r="F700" s="6" t="s">
        <v>117</v>
      </c>
      <c r="G700" s="211" t="s">
        <v>401</v>
      </c>
      <c r="H700" s="3">
        <v>119</v>
      </c>
      <c r="I700" s="3">
        <v>23.3</v>
      </c>
    </row>
    <row r="701" spans="3:9" ht="79.5" thickBot="1" x14ac:dyDescent="0.25">
      <c r="C701" s="104" t="s">
        <v>365</v>
      </c>
      <c r="D701" s="199" t="s">
        <v>141</v>
      </c>
      <c r="E701" s="199" t="s">
        <v>75</v>
      </c>
      <c r="F701" s="199" t="s">
        <v>117</v>
      </c>
      <c r="G701" s="124" t="s">
        <v>366</v>
      </c>
      <c r="H701" s="200"/>
      <c r="I701" s="200">
        <v>848.58500000000004</v>
      </c>
    </row>
    <row r="702" spans="3:9" ht="32.25" thickBot="1" x14ac:dyDescent="0.25">
      <c r="C702" s="37" t="s">
        <v>13</v>
      </c>
      <c r="D702" s="27" t="s">
        <v>141</v>
      </c>
      <c r="E702" s="6" t="s">
        <v>75</v>
      </c>
      <c r="F702" s="6" t="s">
        <v>117</v>
      </c>
      <c r="G702" s="127" t="s">
        <v>366</v>
      </c>
      <c r="H702" s="3">
        <v>244</v>
      </c>
      <c r="I702" s="201">
        <v>848.58500000000004</v>
      </c>
    </row>
    <row r="703" spans="3:9" ht="16.5" thickBot="1" x14ac:dyDescent="0.25">
      <c r="C703" s="229" t="s">
        <v>410</v>
      </c>
      <c r="D703" s="139" t="s">
        <v>141</v>
      </c>
      <c r="E703" s="115" t="s">
        <v>75</v>
      </c>
      <c r="F703" s="115" t="s">
        <v>117</v>
      </c>
      <c r="G703" s="124">
        <v>9990020680</v>
      </c>
      <c r="H703" s="114"/>
      <c r="I703" s="215">
        <f>SUM(I704:I705)</f>
        <v>875</v>
      </c>
    </row>
    <row r="704" spans="3:9" ht="48" thickBot="1" x14ac:dyDescent="0.25">
      <c r="C704" s="37" t="s">
        <v>230</v>
      </c>
      <c r="D704" s="27" t="s">
        <v>141</v>
      </c>
      <c r="E704" s="6" t="s">
        <v>75</v>
      </c>
      <c r="F704" s="6" t="s">
        <v>117</v>
      </c>
      <c r="G704" s="127">
        <v>9990020680</v>
      </c>
      <c r="H704" s="3">
        <v>111</v>
      </c>
      <c r="I704" s="201">
        <v>672</v>
      </c>
    </row>
    <row r="705" spans="3:9" ht="63.75" thickBot="1" x14ac:dyDescent="0.25">
      <c r="C705" s="37" t="s">
        <v>10</v>
      </c>
      <c r="D705" s="27" t="s">
        <v>141</v>
      </c>
      <c r="E705" s="6" t="s">
        <v>75</v>
      </c>
      <c r="F705" s="6" t="s">
        <v>117</v>
      </c>
      <c r="G705" s="127">
        <v>9990020680</v>
      </c>
      <c r="H705" s="3">
        <v>119</v>
      </c>
      <c r="I705" s="201">
        <v>203</v>
      </c>
    </row>
    <row r="706" spans="3:9" ht="16.5" thickBot="1" x14ac:dyDescent="0.25">
      <c r="C706" s="80" t="s">
        <v>142</v>
      </c>
      <c r="D706" s="78" t="s">
        <v>143</v>
      </c>
      <c r="E706" s="78" t="s">
        <v>75</v>
      </c>
      <c r="F706" s="78" t="s">
        <v>117</v>
      </c>
      <c r="G706" s="78"/>
      <c r="H706" s="78"/>
      <c r="I706" s="232">
        <f>SUM(I718+I714+I707+I721+I723)</f>
        <v>12278.547699999999</v>
      </c>
    </row>
    <row r="707" spans="3:9" ht="16.5" thickBot="1" x14ac:dyDescent="0.25">
      <c r="C707" s="30"/>
      <c r="D707" s="25" t="s">
        <v>143</v>
      </c>
      <c r="E707" s="14" t="s">
        <v>75</v>
      </c>
      <c r="F707" s="14" t="s">
        <v>117</v>
      </c>
      <c r="G707" s="31">
        <v>1920202590</v>
      </c>
      <c r="H707" s="26"/>
      <c r="I707" s="244">
        <f>SUM(I708:I713)</f>
        <v>1636.8097</v>
      </c>
    </row>
    <row r="708" spans="3:9" ht="48" thickBot="1" x14ac:dyDescent="0.25">
      <c r="C708" s="5" t="s">
        <v>56</v>
      </c>
      <c r="D708" s="27" t="s">
        <v>143</v>
      </c>
      <c r="E708" s="6" t="s">
        <v>75</v>
      </c>
      <c r="F708" s="6" t="s">
        <v>117</v>
      </c>
      <c r="G708" s="35">
        <v>1920202590</v>
      </c>
      <c r="H708" s="27" t="s">
        <v>80</v>
      </c>
      <c r="I708" s="81">
        <v>480</v>
      </c>
    </row>
    <row r="709" spans="3:9" ht="63.75" thickBot="1" x14ac:dyDescent="0.25">
      <c r="C709" s="37" t="s">
        <v>10</v>
      </c>
      <c r="D709" s="27" t="s">
        <v>143</v>
      </c>
      <c r="E709" s="6" t="s">
        <v>75</v>
      </c>
      <c r="F709" s="6" t="s">
        <v>117</v>
      </c>
      <c r="G709" s="35">
        <v>1920202590</v>
      </c>
      <c r="H709" s="27" t="s">
        <v>343</v>
      </c>
      <c r="I709" s="81">
        <v>145</v>
      </c>
    </row>
    <row r="710" spans="3:9" ht="48" thickBot="1" x14ac:dyDescent="0.25">
      <c r="C710" s="37" t="s">
        <v>420</v>
      </c>
      <c r="D710" s="27" t="s">
        <v>143</v>
      </c>
      <c r="E710" s="6" t="s">
        <v>75</v>
      </c>
      <c r="F710" s="6" t="s">
        <v>117</v>
      </c>
      <c r="G710" s="35">
        <v>1920202590</v>
      </c>
      <c r="H710" s="27" t="s">
        <v>432</v>
      </c>
      <c r="I710" s="243">
        <v>160.6097</v>
      </c>
    </row>
    <row r="711" spans="3:9" ht="32.25" thickBot="1" x14ac:dyDescent="0.25">
      <c r="C711" s="37" t="s">
        <v>13</v>
      </c>
      <c r="D711" s="27" t="s">
        <v>143</v>
      </c>
      <c r="E711" s="6" t="s">
        <v>75</v>
      </c>
      <c r="F711" s="6" t="s">
        <v>117</v>
      </c>
      <c r="G711" s="35">
        <v>1920202590</v>
      </c>
      <c r="H711" s="6" t="s">
        <v>121</v>
      </c>
      <c r="I711" s="3">
        <v>611.20000000000005</v>
      </c>
    </row>
    <row r="712" spans="3:9" ht="16.5" thickBot="1" x14ac:dyDescent="0.25">
      <c r="C712" s="37" t="s">
        <v>360</v>
      </c>
      <c r="D712" s="27" t="s">
        <v>143</v>
      </c>
      <c r="E712" s="6" t="s">
        <v>75</v>
      </c>
      <c r="F712" s="6" t="s">
        <v>117</v>
      </c>
      <c r="G712" s="35">
        <v>1920202590</v>
      </c>
      <c r="H712" s="6" t="s">
        <v>357</v>
      </c>
      <c r="I712" s="3">
        <v>212</v>
      </c>
    </row>
    <row r="713" spans="3:9" ht="16.5" thickBot="1" x14ac:dyDescent="0.25">
      <c r="C713" s="87" t="s">
        <v>48</v>
      </c>
      <c r="D713" s="27" t="s">
        <v>143</v>
      </c>
      <c r="E713" s="6" t="s">
        <v>75</v>
      </c>
      <c r="F713" s="6" t="s">
        <v>117</v>
      </c>
      <c r="G713" s="35">
        <v>1920202590</v>
      </c>
      <c r="H713" s="6" t="s">
        <v>120</v>
      </c>
      <c r="I713" s="3">
        <v>28</v>
      </c>
    </row>
    <row r="714" spans="3:9" ht="126.75" thickBot="1" x14ac:dyDescent="0.25">
      <c r="C714" s="89" t="s">
        <v>64</v>
      </c>
      <c r="D714" s="25" t="s">
        <v>143</v>
      </c>
      <c r="E714" s="7" t="s">
        <v>75</v>
      </c>
      <c r="F714" s="7" t="s">
        <v>117</v>
      </c>
      <c r="G714" s="4">
        <v>1920206590</v>
      </c>
      <c r="H714" s="2"/>
      <c r="I714" s="1">
        <f>SUM(I715:I717)</f>
        <v>9756.7579999999998</v>
      </c>
    </row>
    <row r="715" spans="3:9" ht="48" thickBot="1" x14ac:dyDescent="0.25">
      <c r="C715" s="5" t="s">
        <v>56</v>
      </c>
      <c r="D715" s="27" t="s">
        <v>143</v>
      </c>
      <c r="E715" s="6" t="s">
        <v>75</v>
      </c>
      <c r="F715" s="6" t="s">
        <v>117</v>
      </c>
      <c r="G715" s="3">
        <v>1920206590</v>
      </c>
      <c r="H715" s="3">
        <v>111</v>
      </c>
      <c r="I715" s="3">
        <v>7447</v>
      </c>
    </row>
    <row r="716" spans="3:9" ht="63.75" thickBot="1" x14ac:dyDescent="0.25">
      <c r="C716" s="37" t="s">
        <v>10</v>
      </c>
      <c r="D716" s="27" t="s">
        <v>143</v>
      </c>
      <c r="E716" s="6" t="s">
        <v>75</v>
      </c>
      <c r="F716" s="6" t="s">
        <v>117</v>
      </c>
      <c r="G716" s="3">
        <v>1920206590</v>
      </c>
      <c r="H716" s="3">
        <v>119</v>
      </c>
      <c r="I716" s="3">
        <v>2249.7579999999998</v>
      </c>
    </row>
    <row r="717" spans="3:9" ht="32.25" thickBot="1" x14ac:dyDescent="0.25">
      <c r="C717" s="37" t="s">
        <v>13</v>
      </c>
      <c r="D717" s="27" t="s">
        <v>143</v>
      </c>
      <c r="E717" s="6" t="s">
        <v>75</v>
      </c>
      <c r="F717" s="6" t="s">
        <v>117</v>
      </c>
      <c r="G717" s="3">
        <v>1920206590</v>
      </c>
      <c r="H717" s="3">
        <v>244</v>
      </c>
      <c r="I717" s="3">
        <v>60</v>
      </c>
    </row>
    <row r="718" spans="3:9" ht="79.5" thickBot="1" x14ac:dyDescent="0.25">
      <c r="C718" s="198" t="s">
        <v>363</v>
      </c>
      <c r="D718" s="139" t="s">
        <v>143</v>
      </c>
      <c r="E718" s="115" t="s">
        <v>75</v>
      </c>
      <c r="F718" s="115" t="s">
        <v>117</v>
      </c>
      <c r="G718" s="124" t="s">
        <v>367</v>
      </c>
      <c r="H718" s="114"/>
      <c r="I718" s="114">
        <f>SUM(I719:I720)</f>
        <v>572.88</v>
      </c>
    </row>
    <row r="719" spans="3:9" ht="48" thickBot="1" x14ac:dyDescent="0.25">
      <c r="C719" s="37" t="s">
        <v>230</v>
      </c>
      <c r="D719" s="27" t="s">
        <v>143</v>
      </c>
      <c r="E719" s="6" t="s">
        <v>75</v>
      </c>
      <c r="F719" s="6" t="s">
        <v>117</v>
      </c>
      <c r="G719" s="127" t="s">
        <v>367</v>
      </c>
      <c r="H719" s="3">
        <v>111</v>
      </c>
      <c r="I719" s="3">
        <v>440</v>
      </c>
    </row>
    <row r="720" spans="3:9" ht="63.75" thickBot="1" x14ac:dyDescent="0.25">
      <c r="C720" s="37" t="s">
        <v>10</v>
      </c>
      <c r="D720" s="27" t="s">
        <v>143</v>
      </c>
      <c r="E720" s="6" t="s">
        <v>75</v>
      </c>
      <c r="F720" s="6" t="s">
        <v>117</v>
      </c>
      <c r="G720" s="127" t="s">
        <v>367</v>
      </c>
      <c r="H720" s="3">
        <v>119</v>
      </c>
      <c r="I720" s="3">
        <v>132.88</v>
      </c>
    </row>
    <row r="721" spans="3:9" ht="79.5" thickBot="1" x14ac:dyDescent="0.25">
      <c r="C721" s="104" t="s">
        <v>365</v>
      </c>
      <c r="D721" s="199" t="s">
        <v>143</v>
      </c>
      <c r="E721" s="199" t="s">
        <v>75</v>
      </c>
      <c r="F721" s="199" t="s">
        <v>117</v>
      </c>
      <c r="G721" s="124" t="s">
        <v>366</v>
      </c>
      <c r="H721" s="200"/>
      <c r="I721" s="200">
        <v>230.1</v>
      </c>
    </row>
    <row r="722" spans="3:9" ht="32.25" thickBot="1" x14ac:dyDescent="0.25">
      <c r="C722" s="37" t="s">
        <v>13</v>
      </c>
      <c r="D722" s="27" t="s">
        <v>143</v>
      </c>
      <c r="E722" s="6" t="s">
        <v>75</v>
      </c>
      <c r="F722" s="6" t="s">
        <v>117</v>
      </c>
      <c r="G722" s="127" t="s">
        <v>366</v>
      </c>
      <c r="H722" s="3">
        <v>244</v>
      </c>
      <c r="I722" s="201">
        <v>230.1</v>
      </c>
    </row>
    <row r="723" spans="3:9" ht="16.5" thickBot="1" x14ac:dyDescent="0.25">
      <c r="C723" s="229" t="s">
        <v>410</v>
      </c>
      <c r="D723" s="139" t="s">
        <v>143</v>
      </c>
      <c r="E723" s="115" t="s">
        <v>75</v>
      </c>
      <c r="F723" s="115" t="s">
        <v>117</v>
      </c>
      <c r="G723" s="124">
        <v>9990020680</v>
      </c>
      <c r="H723" s="114"/>
      <c r="I723" s="215">
        <f>SUM(I724:I725)</f>
        <v>82</v>
      </c>
    </row>
    <row r="724" spans="3:9" ht="48" thickBot="1" x14ac:dyDescent="0.25">
      <c r="C724" s="37" t="s">
        <v>230</v>
      </c>
      <c r="D724" s="27" t="s">
        <v>143</v>
      </c>
      <c r="E724" s="6" t="s">
        <v>75</v>
      </c>
      <c r="F724" s="6" t="s">
        <v>117</v>
      </c>
      <c r="G724" s="127">
        <v>9990020680</v>
      </c>
      <c r="H724" s="3">
        <v>111</v>
      </c>
      <c r="I724" s="201">
        <v>63</v>
      </c>
    </row>
    <row r="725" spans="3:9" ht="63.75" thickBot="1" x14ac:dyDescent="0.25">
      <c r="C725" s="37" t="s">
        <v>10</v>
      </c>
      <c r="D725" s="27" t="s">
        <v>143</v>
      </c>
      <c r="E725" s="6" t="s">
        <v>75</v>
      </c>
      <c r="F725" s="6" t="s">
        <v>117</v>
      </c>
      <c r="G725" s="127">
        <v>9990020680</v>
      </c>
      <c r="H725" s="3">
        <v>119</v>
      </c>
      <c r="I725" s="201">
        <v>19</v>
      </c>
    </row>
    <row r="726" spans="3:9" ht="36" customHeight="1" thickBot="1" x14ac:dyDescent="0.25">
      <c r="C726" s="80" t="s">
        <v>144</v>
      </c>
      <c r="D726" s="78" t="s">
        <v>145</v>
      </c>
      <c r="E726" s="78" t="s">
        <v>75</v>
      </c>
      <c r="F726" s="78" t="s">
        <v>117</v>
      </c>
      <c r="G726" s="78"/>
      <c r="H726" s="78"/>
      <c r="I726" s="193">
        <f>SUM(I727+I733+I734+I738+I741+I744+I746+I753)</f>
        <v>27570.206999999999</v>
      </c>
    </row>
    <row r="727" spans="3:9" ht="16.5" thickBot="1" x14ac:dyDescent="0.25">
      <c r="C727" s="30"/>
      <c r="D727" s="25" t="s">
        <v>145</v>
      </c>
      <c r="E727" s="14" t="s">
        <v>75</v>
      </c>
      <c r="F727" s="14" t="s">
        <v>117</v>
      </c>
      <c r="G727" s="31">
        <v>1920202590</v>
      </c>
      <c r="H727" s="26"/>
      <c r="I727" s="32">
        <f>SUM(I728:I732)</f>
        <v>2875.1</v>
      </c>
    </row>
    <row r="728" spans="3:9" ht="48" thickBot="1" x14ac:dyDescent="0.25">
      <c r="C728" s="5" t="s">
        <v>56</v>
      </c>
      <c r="D728" s="27" t="s">
        <v>145</v>
      </c>
      <c r="E728" s="6" t="s">
        <v>75</v>
      </c>
      <c r="F728" s="6" t="s">
        <v>117</v>
      </c>
      <c r="G728" s="35">
        <v>1920202590</v>
      </c>
      <c r="H728" s="27" t="s">
        <v>80</v>
      </c>
      <c r="I728" s="81">
        <v>1032</v>
      </c>
    </row>
    <row r="729" spans="3:9" ht="63.75" thickBot="1" x14ac:dyDescent="0.25">
      <c r="C729" s="37" t="s">
        <v>10</v>
      </c>
      <c r="D729" s="27" t="s">
        <v>145</v>
      </c>
      <c r="E729" s="6" t="s">
        <v>75</v>
      </c>
      <c r="F729" s="6" t="s">
        <v>117</v>
      </c>
      <c r="G729" s="35">
        <v>1920202590</v>
      </c>
      <c r="H729" s="27" t="s">
        <v>343</v>
      </c>
      <c r="I729" s="81">
        <v>312</v>
      </c>
    </row>
    <row r="730" spans="3:9" ht="32.25" thickBot="1" x14ac:dyDescent="0.25">
      <c r="C730" s="37" t="s">
        <v>13</v>
      </c>
      <c r="D730" s="27" t="s">
        <v>145</v>
      </c>
      <c r="E730" s="6" t="s">
        <v>75</v>
      </c>
      <c r="F730" s="6" t="s">
        <v>117</v>
      </c>
      <c r="G730" s="35">
        <v>1920202590</v>
      </c>
      <c r="H730" s="6" t="s">
        <v>121</v>
      </c>
      <c r="I730" s="3">
        <v>748.1</v>
      </c>
    </row>
    <row r="731" spans="3:9" ht="16.5" thickBot="1" x14ac:dyDescent="0.25">
      <c r="C731" s="37" t="s">
        <v>360</v>
      </c>
      <c r="D731" s="27" t="s">
        <v>145</v>
      </c>
      <c r="E731" s="6" t="s">
        <v>75</v>
      </c>
      <c r="F731" s="6" t="s">
        <v>117</v>
      </c>
      <c r="G731" s="35">
        <v>1920202590</v>
      </c>
      <c r="H731" s="6" t="s">
        <v>357</v>
      </c>
      <c r="I731" s="3">
        <v>783</v>
      </c>
    </row>
    <row r="732" spans="3:9" ht="16.5" thickBot="1" x14ac:dyDescent="0.25">
      <c r="C732" s="87" t="s">
        <v>48</v>
      </c>
      <c r="D732" s="27" t="s">
        <v>145</v>
      </c>
      <c r="E732" s="6" t="s">
        <v>75</v>
      </c>
      <c r="F732" s="6" t="s">
        <v>117</v>
      </c>
      <c r="G732" s="35">
        <v>1920202590</v>
      </c>
      <c r="H732" s="6" t="s">
        <v>120</v>
      </c>
      <c r="I732" s="3"/>
    </row>
    <row r="733" spans="3:9" ht="48" thickBot="1" x14ac:dyDescent="0.25">
      <c r="C733" s="100" t="s">
        <v>354</v>
      </c>
      <c r="D733" s="199" t="s">
        <v>145</v>
      </c>
      <c r="E733" s="101" t="s">
        <v>75</v>
      </c>
      <c r="F733" s="101" t="s">
        <v>117</v>
      </c>
      <c r="G733" s="116" t="s">
        <v>405</v>
      </c>
      <c r="H733" s="101" t="s">
        <v>355</v>
      </c>
      <c r="I733" s="106">
        <v>149.88999999999999</v>
      </c>
    </row>
    <row r="734" spans="3:9" ht="126.75" thickBot="1" x14ac:dyDescent="0.25">
      <c r="C734" s="89" t="s">
        <v>64</v>
      </c>
      <c r="D734" s="25" t="s">
        <v>145</v>
      </c>
      <c r="E734" s="7" t="s">
        <v>75</v>
      </c>
      <c r="F734" s="7" t="s">
        <v>117</v>
      </c>
      <c r="G734" s="4">
        <v>1920206590</v>
      </c>
      <c r="H734" s="2"/>
      <c r="I734" s="1">
        <f>SUM(I735:I737)</f>
        <v>21390.1</v>
      </c>
    </row>
    <row r="735" spans="3:9" ht="48" thickBot="1" x14ac:dyDescent="0.25">
      <c r="C735" s="5" t="s">
        <v>56</v>
      </c>
      <c r="D735" s="27" t="s">
        <v>145</v>
      </c>
      <c r="E735" s="6" t="s">
        <v>75</v>
      </c>
      <c r="F735" s="6" t="s">
        <v>117</v>
      </c>
      <c r="G735" s="3">
        <v>1920206590</v>
      </c>
      <c r="H735" s="3">
        <v>111</v>
      </c>
      <c r="I735" s="3">
        <v>16176</v>
      </c>
    </row>
    <row r="736" spans="3:9" ht="63.75" thickBot="1" x14ac:dyDescent="0.25">
      <c r="C736" s="37" t="s">
        <v>10</v>
      </c>
      <c r="D736" s="27" t="s">
        <v>145</v>
      </c>
      <c r="E736" s="6" t="s">
        <v>75</v>
      </c>
      <c r="F736" s="6" t="s">
        <v>117</v>
      </c>
      <c r="G736" s="3">
        <v>1920206590</v>
      </c>
      <c r="H736" s="3">
        <v>119</v>
      </c>
      <c r="I736" s="3">
        <v>4888.1000000000004</v>
      </c>
    </row>
    <row r="737" spans="3:9" ht="32.25" thickBot="1" x14ac:dyDescent="0.25">
      <c r="C737" s="37" t="s">
        <v>13</v>
      </c>
      <c r="D737" s="27" t="s">
        <v>145</v>
      </c>
      <c r="E737" s="6" t="s">
        <v>75</v>
      </c>
      <c r="F737" s="6" t="s">
        <v>117</v>
      </c>
      <c r="G737" s="3">
        <v>1920206590</v>
      </c>
      <c r="H737" s="3">
        <v>244</v>
      </c>
      <c r="I737" s="3">
        <v>326</v>
      </c>
    </row>
    <row r="738" spans="3:9" ht="79.5" thickBot="1" x14ac:dyDescent="0.25">
      <c r="C738" s="198" t="s">
        <v>363</v>
      </c>
      <c r="D738" s="139" t="s">
        <v>145</v>
      </c>
      <c r="E738" s="115" t="s">
        <v>75</v>
      </c>
      <c r="F738" s="115" t="s">
        <v>117</v>
      </c>
      <c r="G738" s="124" t="s">
        <v>367</v>
      </c>
      <c r="H738" s="114"/>
      <c r="I738" s="114">
        <f>SUM(I739:I740)</f>
        <v>1249.92</v>
      </c>
    </row>
    <row r="739" spans="3:9" ht="48" thickBot="1" x14ac:dyDescent="0.25">
      <c r="C739" s="37" t="s">
        <v>230</v>
      </c>
      <c r="D739" s="27" t="s">
        <v>145</v>
      </c>
      <c r="E739" s="6" t="s">
        <v>75</v>
      </c>
      <c r="F739" s="6" t="s">
        <v>117</v>
      </c>
      <c r="G739" s="127" t="s">
        <v>367</v>
      </c>
      <c r="H739" s="3">
        <v>111</v>
      </c>
      <c r="I739" s="3">
        <v>960</v>
      </c>
    </row>
    <row r="740" spans="3:9" ht="63.75" thickBot="1" x14ac:dyDescent="0.25">
      <c r="C740" s="37" t="s">
        <v>10</v>
      </c>
      <c r="D740" s="27" t="s">
        <v>145</v>
      </c>
      <c r="E740" s="6" t="s">
        <v>75</v>
      </c>
      <c r="F740" s="6" t="s">
        <v>117</v>
      </c>
      <c r="G740" s="127" t="s">
        <v>367</v>
      </c>
      <c r="H740" s="3">
        <v>119</v>
      </c>
      <c r="I740" s="3">
        <v>289.92</v>
      </c>
    </row>
    <row r="741" spans="3:9" ht="48" thickBot="1" x14ac:dyDescent="0.3">
      <c r="C741" s="210" t="s">
        <v>382</v>
      </c>
      <c r="D741" s="139" t="s">
        <v>145</v>
      </c>
      <c r="E741" s="115" t="s">
        <v>75</v>
      </c>
      <c r="F741" s="115" t="s">
        <v>117</v>
      </c>
      <c r="G741" s="156" t="s">
        <v>388</v>
      </c>
      <c r="H741" s="114"/>
      <c r="I741" s="106">
        <f>SUM(I742:I743)</f>
        <v>100.39999999999999</v>
      </c>
    </row>
    <row r="742" spans="3:9" ht="48" thickBot="1" x14ac:dyDescent="0.25">
      <c r="C742" s="37" t="s">
        <v>230</v>
      </c>
      <c r="D742" s="27" t="s">
        <v>145</v>
      </c>
      <c r="E742" s="6" t="s">
        <v>75</v>
      </c>
      <c r="F742" s="6" t="s">
        <v>117</v>
      </c>
      <c r="G742" s="211" t="s">
        <v>401</v>
      </c>
      <c r="H742" s="3">
        <v>111</v>
      </c>
      <c r="I742" s="3">
        <v>77.099999999999994</v>
      </c>
    </row>
    <row r="743" spans="3:9" ht="63.75" thickBot="1" x14ac:dyDescent="0.25">
      <c r="C743" s="37" t="s">
        <v>10</v>
      </c>
      <c r="D743" s="27" t="s">
        <v>145</v>
      </c>
      <c r="E743" s="6" t="s">
        <v>75</v>
      </c>
      <c r="F743" s="6" t="s">
        <v>117</v>
      </c>
      <c r="G743" s="211" t="s">
        <v>401</v>
      </c>
      <c r="H743" s="3">
        <v>119</v>
      </c>
      <c r="I743" s="3">
        <v>23.3</v>
      </c>
    </row>
    <row r="744" spans="3:9" ht="79.5" thickBot="1" x14ac:dyDescent="0.25">
      <c r="C744" s="104" t="s">
        <v>365</v>
      </c>
      <c r="D744" s="199" t="s">
        <v>145</v>
      </c>
      <c r="E744" s="199" t="s">
        <v>75</v>
      </c>
      <c r="F744" s="199" t="s">
        <v>117</v>
      </c>
      <c r="G744" s="156" t="s">
        <v>366</v>
      </c>
      <c r="H744" s="200"/>
      <c r="I744" s="200">
        <v>1310.433</v>
      </c>
    </row>
    <row r="745" spans="3:9" ht="32.25" thickBot="1" x14ac:dyDescent="0.25">
      <c r="C745" s="37" t="s">
        <v>13</v>
      </c>
      <c r="D745" s="27" t="s">
        <v>145</v>
      </c>
      <c r="E745" s="6" t="s">
        <v>75</v>
      </c>
      <c r="F745" s="6" t="s">
        <v>117</v>
      </c>
      <c r="G745" s="127" t="s">
        <v>366</v>
      </c>
      <c r="H745" s="3">
        <v>244</v>
      </c>
      <c r="I745" s="201">
        <v>1310.433</v>
      </c>
    </row>
    <row r="746" spans="3:9" ht="32.25" thickBot="1" x14ac:dyDescent="0.25">
      <c r="C746" s="104" t="s">
        <v>26</v>
      </c>
      <c r="D746" s="199" t="s">
        <v>145</v>
      </c>
      <c r="E746" s="101" t="s">
        <v>75</v>
      </c>
      <c r="F746" s="101" t="s">
        <v>75</v>
      </c>
      <c r="G746" s="156"/>
      <c r="H746" s="106"/>
      <c r="I746" s="200">
        <f>SUM(I750:I752)</f>
        <v>327.36400000000003</v>
      </c>
    </row>
    <row r="747" spans="3:9" ht="48" thickBot="1" x14ac:dyDescent="0.25">
      <c r="C747" s="13" t="s">
        <v>379</v>
      </c>
      <c r="D747" s="27" t="s">
        <v>145</v>
      </c>
      <c r="E747" s="6" t="s">
        <v>75</v>
      </c>
      <c r="F747" s="6" t="s">
        <v>75</v>
      </c>
      <c r="G747" s="127">
        <v>19</v>
      </c>
      <c r="H747" s="3"/>
      <c r="I747" s="201">
        <f>SUM(I750:I752)</f>
        <v>327.36400000000003</v>
      </c>
    </row>
    <row r="748" spans="3:9" ht="32.25" thickBot="1" x14ac:dyDescent="0.25">
      <c r="C748" s="46" t="s">
        <v>380</v>
      </c>
      <c r="D748" s="27" t="s">
        <v>145</v>
      </c>
      <c r="E748" s="6" t="s">
        <v>75</v>
      </c>
      <c r="F748" s="6" t="s">
        <v>75</v>
      </c>
      <c r="G748" s="127" t="s">
        <v>381</v>
      </c>
      <c r="H748" s="3"/>
      <c r="I748" s="201">
        <f>SUM(I750:I752)</f>
        <v>327.36400000000003</v>
      </c>
    </row>
    <row r="749" spans="3:9" ht="32.25" thickBot="1" x14ac:dyDescent="0.25">
      <c r="C749" s="209" t="s">
        <v>229</v>
      </c>
      <c r="D749" s="27" t="s">
        <v>145</v>
      </c>
      <c r="E749" s="6" t="s">
        <v>75</v>
      </c>
      <c r="F749" s="6" t="s">
        <v>75</v>
      </c>
      <c r="G749" s="19">
        <v>1971099980</v>
      </c>
      <c r="H749" s="3"/>
      <c r="I749" s="201">
        <f>SUM(I750:I752)</f>
        <v>327.36400000000003</v>
      </c>
    </row>
    <row r="750" spans="3:9" ht="48" thickBot="1" x14ac:dyDescent="0.25">
      <c r="C750" s="37" t="s">
        <v>230</v>
      </c>
      <c r="D750" s="27" t="s">
        <v>145</v>
      </c>
      <c r="E750" s="6" t="s">
        <v>75</v>
      </c>
      <c r="F750" s="6" t="s">
        <v>75</v>
      </c>
      <c r="G750" s="19">
        <v>1971099980</v>
      </c>
      <c r="H750" s="3">
        <v>111</v>
      </c>
      <c r="I750" s="201">
        <v>150</v>
      </c>
    </row>
    <row r="751" spans="3:9" ht="63.75" thickBot="1" x14ac:dyDescent="0.25">
      <c r="C751" s="37" t="s">
        <v>10</v>
      </c>
      <c r="D751" s="27" t="s">
        <v>145</v>
      </c>
      <c r="E751" s="6" t="s">
        <v>75</v>
      </c>
      <c r="F751" s="6" t="s">
        <v>75</v>
      </c>
      <c r="G751" s="19">
        <v>1971099980</v>
      </c>
      <c r="H751" s="3">
        <v>119</v>
      </c>
      <c r="I751" s="201">
        <v>45</v>
      </c>
    </row>
    <row r="752" spans="3:9" ht="32.25" thickBot="1" x14ac:dyDescent="0.25">
      <c r="C752" s="37" t="s">
        <v>13</v>
      </c>
      <c r="D752" s="27" t="s">
        <v>145</v>
      </c>
      <c r="E752" s="6" t="s">
        <v>75</v>
      </c>
      <c r="F752" s="6" t="s">
        <v>75</v>
      </c>
      <c r="G752" s="19">
        <v>1971099980</v>
      </c>
      <c r="H752" s="3">
        <v>244</v>
      </c>
      <c r="I752" s="201">
        <v>132.364</v>
      </c>
    </row>
    <row r="753" spans="3:9" ht="16.5" thickBot="1" x14ac:dyDescent="0.25">
      <c r="C753" s="229" t="s">
        <v>410</v>
      </c>
      <c r="D753" s="139" t="s">
        <v>145</v>
      </c>
      <c r="E753" s="115" t="s">
        <v>75</v>
      </c>
      <c r="F753" s="115" t="s">
        <v>117</v>
      </c>
      <c r="G753" s="124">
        <v>9990020680</v>
      </c>
      <c r="H753" s="114"/>
      <c r="I753" s="215">
        <f>SUM(I754:I755)</f>
        <v>167</v>
      </c>
    </row>
    <row r="754" spans="3:9" ht="48" thickBot="1" x14ac:dyDescent="0.25">
      <c r="C754" s="37" t="s">
        <v>230</v>
      </c>
      <c r="D754" s="27" t="s">
        <v>145</v>
      </c>
      <c r="E754" s="6" t="s">
        <v>75</v>
      </c>
      <c r="F754" s="6" t="s">
        <v>117</v>
      </c>
      <c r="G754" s="127">
        <v>9990020680</v>
      </c>
      <c r="H754" s="3">
        <v>111</v>
      </c>
      <c r="I754" s="201">
        <v>128</v>
      </c>
    </row>
    <row r="755" spans="3:9" ht="63.75" thickBot="1" x14ac:dyDescent="0.25">
      <c r="C755" s="37" t="s">
        <v>10</v>
      </c>
      <c r="D755" s="27" t="s">
        <v>145</v>
      </c>
      <c r="E755" s="6" t="s">
        <v>75</v>
      </c>
      <c r="F755" s="6" t="s">
        <v>117</v>
      </c>
      <c r="G755" s="127">
        <v>9990020680</v>
      </c>
      <c r="H755" s="3">
        <v>119</v>
      </c>
      <c r="I755" s="201">
        <v>39</v>
      </c>
    </row>
    <row r="756" spans="3:9" ht="16.5" thickBot="1" x14ac:dyDescent="0.25">
      <c r="C756" s="80" t="s">
        <v>146</v>
      </c>
      <c r="D756" s="78" t="s">
        <v>147</v>
      </c>
      <c r="E756" s="78" t="s">
        <v>75</v>
      </c>
      <c r="F756" s="78" t="s">
        <v>117</v>
      </c>
      <c r="G756" s="78"/>
      <c r="H756" s="78"/>
      <c r="I756" s="245">
        <f>SUM(I771+I764+I757+I768+I773)</f>
        <v>15296.284180000001</v>
      </c>
    </row>
    <row r="757" spans="3:9" ht="16.5" thickBot="1" x14ac:dyDescent="0.25">
      <c r="C757" s="30"/>
      <c r="D757" s="25" t="s">
        <v>147</v>
      </c>
      <c r="E757" s="14" t="s">
        <v>75</v>
      </c>
      <c r="F757" s="14" t="s">
        <v>117</v>
      </c>
      <c r="G757" s="31">
        <v>1920202590</v>
      </c>
      <c r="H757" s="26"/>
      <c r="I757" s="246">
        <f>SUM(I758:I763)</f>
        <v>1617.4381800000001</v>
      </c>
    </row>
    <row r="758" spans="3:9" ht="48" thickBot="1" x14ac:dyDescent="0.25">
      <c r="C758" s="5" t="s">
        <v>56</v>
      </c>
      <c r="D758" s="27" t="s">
        <v>147</v>
      </c>
      <c r="E758" s="6" t="s">
        <v>75</v>
      </c>
      <c r="F758" s="6" t="s">
        <v>117</v>
      </c>
      <c r="G758" s="35">
        <v>1920202590</v>
      </c>
      <c r="H758" s="27" t="s">
        <v>80</v>
      </c>
      <c r="I758" s="81">
        <v>480</v>
      </c>
    </row>
    <row r="759" spans="3:9" ht="63.75" thickBot="1" x14ac:dyDescent="0.25">
      <c r="C759" s="37" t="s">
        <v>10</v>
      </c>
      <c r="D759" s="27" t="s">
        <v>147</v>
      </c>
      <c r="E759" s="6" t="s">
        <v>75</v>
      </c>
      <c r="F759" s="6" t="s">
        <v>117</v>
      </c>
      <c r="G759" s="35">
        <v>1920202590</v>
      </c>
      <c r="H759" s="27" t="s">
        <v>343</v>
      </c>
      <c r="I759" s="81">
        <v>145</v>
      </c>
    </row>
    <row r="760" spans="3:9" ht="48" thickBot="1" x14ac:dyDescent="0.25">
      <c r="C760" s="37" t="s">
        <v>420</v>
      </c>
      <c r="D760" s="27" t="s">
        <v>147</v>
      </c>
      <c r="E760" s="6" t="s">
        <v>75</v>
      </c>
      <c r="F760" s="6" t="s">
        <v>117</v>
      </c>
      <c r="G760" s="35">
        <v>1920202590</v>
      </c>
      <c r="H760" s="27" t="s">
        <v>432</v>
      </c>
      <c r="I760" s="247">
        <v>156.43817999999999</v>
      </c>
    </row>
    <row r="761" spans="3:9" ht="32.25" thickBot="1" x14ac:dyDescent="0.25">
      <c r="C761" s="37" t="s">
        <v>13</v>
      </c>
      <c r="D761" s="27" t="s">
        <v>147</v>
      </c>
      <c r="E761" s="6" t="s">
        <v>75</v>
      </c>
      <c r="F761" s="6" t="s">
        <v>117</v>
      </c>
      <c r="G761" s="35">
        <v>1920202590</v>
      </c>
      <c r="H761" s="6" t="s">
        <v>121</v>
      </c>
      <c r="I761" s="3">
        <v>649</v>
      </c>
    </row>
    <row r="762" spans="3:9" ht="16.5" thickBot="1" x14ac:dyDescent="0.25">
      <c r="C762" s="37" t="s">
        <v>360</v>
      </c>
      <c r="D762" s="27" t="s">
        <v>147</v>
      </c>
      <c r="E762" s="6" t="s">
        <v>75</v>
      </c>
      <c r="F762" s="6" t="s">
        <v>117</v>
      </c>
      <c r="G762" s="35">
        <v>1920202590</v>
      </c>
      <c r="H762" s="6" t="s">
        <v>357</v>
      </c>
      <c r="I762" s="3">
        <v>175</v>
      </c>
    </row>
    <row r="763" spans="3:9" ht="16.5" thickBot="1" x14ac:dyDescent="0.25">
      <c r="C763" s="87" t="s">
        <v>48</v>
      </c>
      <c r="D763" s="27" t="s">
        <v>147</v>
      </c>
      <c r="E763" s="6" t="s">
        <v>75</v>
      </c>
      <c r="F763" s="6" t="s">
        <v>117</v>
      </c>
      <c r="G763" s="35">
        <v>1920202590</v>
      </c>
      <c r="H763" s="6" t="s">
        <v>120</v>
      </c>
      <c r="I763" s="3">
        <v>12</v>
      </c>
    </row>
    <row r="764" spans="3:9" ht="126.75" thickBot="1" x14ac:dyDescent="0.25">
      <c r="C764" s="89" t="s">
        <v>64</v>
      </c>
      <c r="D764" s="25" t="s">
        <v>147</v>
      </c>
      <c r="E764" s="7" t="s">
        <v>75</v>
      </c>
      <c r="F764" s="7" t="s">
        <v>117</v>
      </c>
      <c r="G764" s="4">
        <v>1920206590</v>
      </c>
      <c r="H764" s="2"/>
      <c r="I764" s="1">
        <f>SUM(I765:I767)</f>
        <v>12292.175999999999</v>
      </c>
    </row>
    <row r="765" spans="3:9" ht="48" thickBot="1" x14ac:dyDescent="0.25">
      <c r="C765" s="5" t="s">
        <v>56</v>
      </c>
      <c r="D765" s="27" t="s">
        <v>147</v>
      </c>
      <c r="E765" s="6" t="s">
        <v>75</v>
      </c>
      <c r="F765" s="6" t="s">
        <v>117</v>
      </c>
      <c r="G765" s="3">
        <v>1920206590</v>
      </c>
      <c r="H765" s="3">
        <v>111</v>
      </c>
      <c r="I765" s="3">
        <v>9352</v>
      </c>
    </row>
    <row r="766" spans="3:9" ht="63.75" thickBot="1" x14ac:dyDescent="0.25">
      <c r="C766" s="37" t="s">
        <v>10</v>
      </c>
      <c r="D766" s="27" t="s">
        <v>147</v>
      </c>
      <c r="E766" s="6" t="s">
        <v>75</v>
      </c>
      <c r="F766" s="6" t="s">
        <v>117</v>
      </c>
      <c r="G766" s="3">
        <v>1920206590</v>
      </c>
      <c r="H766" s="3">
        <v>119</v>
      </c>
      <c r="I766" s="3">
        <v>2826.1759999999999</v>
      </c>
    </row>
    <row r="767" spans="3:9" ht="32.25" thickBot="1" x14ac:dyDescent="0.25">
      <c r="C767" s="37" t="s">
        <v>13</v>
      </c>
      <c r="D767" s="27" t="s">
        <v>147</v>
      </c>
      <c r="E767" s="6" t="s">
        <v>75</v>
      </c>
      <c r="F767" s="6" t="s">
        <v>117</v>
      </c>
      <c r="G767" s="3">
        <v>1920206590</v>
      </c>
      <c r="H767" s="3">
        <v>244</v>
      </c>
      <c r="I767" s="3">
        <v>114</v>
      </c>
    </row>
    <row r="768" spans="3:9" ht="79.5" thickBot="1" x14ac:dyDescent="0.25">
      <c r="C768" s="198" t="s">
        <v>363</v>
      </c>
      <c r="D768" s="139" t="s">
        <v>147</v>
      </c>
      <c r="E768" s="115" t="s">
        <v>75</v>
      </c>
      <c r="F768" s="115" t="s">
        <v>117</v>
      </c>
      <c r="G768" s="124" t="s">
        <v>367</v>
      </c>
      <c r="H768" s="114"/>
      <c r="I768" s="114">
        <f>SUM(I769:I770)</f>
        <v>807.24</v>
      </c>
    </row>
    <row r="769" spans="3:9" ht="48" thickBot="1" x14ac:dyDescent="0.25">
      <c r="C769" s="37" t="s">
        <v>230</v>
      </c>
      <c r="D769" s="27" t="s">
        <v>147</v>
      </c>
      <c r="E769" s="6" t="s">
        <v>75</v>
      </c>
      <c r="F769" s="6" t="s">
        <v>117</v>
      </c>
      <c r="G769" s="127" t="s">
        <v>367</v>
      </c>
      <c r="H769" s="3">
        <v>111</v>
      </c>
      <c r="I769" s="3">
        <v>620</v>
      </c>
    </row>
    <row r="770" spans="3:9" ht="63.75" thickBot="1" x14ac:dyDescent="0.25">
      <c r="C770" s="37" t="s">
        <v>10</v>
      </c>
      <c r="D770" s="27" t="s">
        <v>147</v>
      </c>
      <c r="E770" s="6" t="s">
        <v>75</v>
      </c>
      <c r="F770" s="6" t="s">
        <v>117</v>
      </c>
      <c r="G770" s="127" t="s">
        <v>367</v>
      </c>
      <c r="H770" s="3">
        <v>119</v>
      </c>
      <c r="I770" s="3">
        <v>187.24</v>
      </c>
    </row>
    <row r="771" spans="3:9" ht="79.5" thickBot="1" x14ac:dyDescent="0.25">
      <c r="C771" s="104" t="s">
        <v>365</v>
      </c>
      <c r="D771" s="199" t="s">
        <v>147</v>
      </c>
      <c r="E771" s="199" t="s">
        <v>75</v>
      </c>
      <c r="F771" s="199" t="s">
        <v>117</v>
      </c>
      <c r="G771" s="124" t="s">
        <v>366</v>
      </c>
      <c r="H771" s="200"/>
      <c r="I771" s="200">
        <v>472.43</v>
      </c>
    </row>
    <row r="772" spans="3:9" ht="32.25" thickBot="1" x14ac:dyDescent="0.25">
      <c r="C772" s="37" t="s">
        <v>13</v>
      </c>
      <c r="D772" s="27" t="s">
        <v>147</v>
      </c>
      <c r="E772" s="6" t="s">
        <v>75</v>
      </c>
      <c r="F772" s="6" t="s">
        <v>117</v>
      </c>
      <c r="G772" s="127" t="s">
        <v>366</v>
      </c>
      <c r="H772" s="3">
        <v>244</v>
      </c>
      <c r="I772" s="201">
        <v>472.43</v>
      </c>
    </row>
    <row r="773" spans="3:9" ht="16.5" thickBot="1" x14ac:dyDescent="0.25">
      <c r="C773" s="229" t="s">
        <v>410</v>
      </c>
      <c r="D773" s="139" t="s">
        <v>147</v>
      </c>
      <c r="E773" s="115" t="s">
        <v>75</v>
      </c>
      <c r="F773" s="115" t="s">
        <v>117</v>
      </c>
      <c r="G773" s="124">
        <v>9990020680</v>
      </c>
      <c r="H773" s="114"/>
      <c r="I773" s="215">
        <f>SUM(I774:I775)</f>
        <v>107</v>
      </c>
    </row>
    <row r="774" spans="3:9" ht="48" thickBot="1" x14ac:dyDescent="0.25">
      <c r="C774" s="37" t="s">
        <v>230</v>
      </c>
      <c r="D774" s="27" t="s">
        <v>147</v>
      </c>
      <c r="E774" s="6" t="s">
        <v>75</v>
      </c>
      <c r="F774" s="6" t="s">
        <v>117</v>
      </c>
      <c r="G774" s="127">
        <v>9990020680</v>
      </c>
      <c r="H774" s="3">
        <v>111</v>
      </c>
      <c r="I774" s="201">
        <v>82</v>
      </c>
    </row>
    <row r="775" spans="3:9" ht="63.75" thickBot="1" x14ac:dyDescent="0.25">
      <c r="C775" s="37" t="s">
        <v>10</v>
      </c>
      <c r="D775" s="27" t="s">
        <v>147</v>
      </c>
      <c r="E775" s="6" t="s">
        <v>75</v>
      </c>
      <c r="F775" s="6" t="s">
        <v>117</v>
      </c>
      <c r="G775" s="127">
        <v>9990020680</v>
      </c>
      <c r="H775" s="3">
        <v>119</v>
      </c>
      <c r="I775" s="201">
        <v>25</v>
      </c>
    </row>
    <row r="776" spans="3:9" ht="51.75" customHeight="1" thickBot="1" x14ac:dyDescent="0.25">
      <c r="C776" s="80" t="s">
        <v>148</v>
      </c>
      <c r="D776" s="78" t="s">
        <v>149</v>
      </c>
      <c r="E776" s="78" t="s">
        <v>75</v>
      </c>
      <c r="F776" s="78" t="s">
        <v>117</v>
      </c>
      <c r="G776" s="78"/>
      <c r="H776" s="78"/>
      <c r="I776" s="193">
        <f>SUM(I777+I783+I784+I788+I791+I793)</f>
        <v>14447.428</v>
      </c>
    </row>
    <row r="777" spans="3:9" ht="16.5" thickBot="1" x14ac:dyDescent="0.25">
      <c r="C777" s="5"/>
      <c r="D777" s="25" t="s">
        <v>149</v>
      </c>
      <c r="E777" s="14" t="s">
        <v>75</v>
      </c>
      <c r="F777" s="14" t="s">
        <v>117</v>
      </c>
      <c r="G777" s="31">
        <v>1920202590</v>
      </c>
      <c r="H777" s="26"/>
      <c r="I777" s="189">
        <f>SUM(I778:I782)</f>
        <v>895.9</v>
      </c>
    </row>
    <row r="778" spans="3:9" ht="48" thickBot="1" x14ac:dyDescent="0.25">
      <c r="C778" s="5" t="s">
        <v>56</v>
      </c>
      <c r="D778" s="27" t="s">
        <v>149</v>
      </c>
      <c r="E778" s="6" t="s">
        <v>75</v>
      </c>
      <c r="F778" s="6" t="s">
        <v>117</v>
      </c>
      <c r="G778" s="35">
        <v>1920202590</v>
      </c>
      <c r="H778" s="27" t="s">
        <v>80</v>
      </c>
      <c r="I778" s="81">
        <v>300</v>
      </c>
    </row>
    <row r="779" spans="3:9" ht="63.75" thickBot="1" x14ac:dyDescent="0.25">
      <c r="C779" s="37" t="s">
        <v>10</v>
      </c>
      <c r="D779" s="27" t="s">
        <v>149</v>
      </c>
      <c r="E779" s="6" t="s">
        <v>75</v>
      </c>
      <c r="F779" s="6" t="s">
        <v>117</v>
      </c>
      <c r="G779" s="35">
        <v>1920202590</v>
      </c>
      <c r="H779" s="27" t="s">
        <v>343</v>
      </c>
      <c r="I779" s="81">
        <v>91</v>
      </c>
    </row>
    <row r="780" spans="3:9" ht="32.25" thickBot="1" x14ac:dyDescent="0.25">
      <c r="C780" s="37" t="s">
        <v>13</v>
      </c>
      <c r="D780" s="27" t="s">
        <v>149</v>
      </c>
      <c r="E780" s="6" t="s">
        <v>75</v>
      </c>
      <c r="F780" s="6" t="s">
        <v>117</v>
      </c>
      <c r="G780" s="35">
        <v>1920202590</v>
      </c>
      <c r="H780" s="6" t="s">
        <v>121</v>
      </c>
      <c r="I780" s="3">
        <v>385.5</v>
      </c>
    </row>
    <row r="781" spans="3:9" ht="16.5" thickBot="1" x14ac:dyDescent="0.25">
      <c r="C781" s="37" t="s">
        <v>360</v>
      </c>
      <c r="D781" s="27" t="s">
        <v>149</v>
      </c>
      <c r="E781" s="6" t="s">
        <v>75</v>
      </c>
      <c r="F781" s="6" t="s">
        <v>117</v>
      </c>
      <c r="G781" s="35">
        <v>1920202590</v>
      </c>
      <c r="H781" s="6" t="s">
        <v>357</v>
      </c>
      <c r="I781" s="3">
        <v>116</v>
      </c>
    </row>
    <row r="782" spans="3:9" ht="16.5" thickBot="1" x14ac:dyDescent="0.25">
      <c r="C782" s="87" t="s">
        <v>48</v>
      </c>
      <c r="D782" s="27" t="s">
        <v>149</v>
      </c>
      <c r="E782" s="6" t="s">
        <v>75</v>
      </c>
      <c r="F782" s="6" t="s">
        <v>117</v>
      </c>
      <c r="G782" s="35">
        <v>1920202590</v>
      </c>
      <c r="H782" s="6" t="s">
        <v>120</v>
      </c>
      <c r="I782" s="3">
        <v>3.4</v>
      </c>
    </row>
    <row r="783" spans="3:9" ht="48" thickBot="1" x14ac:dyDescent="0.25">
      <c r="C783" s="100" t="s">
        <v>354</v>
      </c>
      <c r="D783" s="199" t="s">
        <v>149</v>
      </c>
      <c r="E783" s="101" t="s">
        <v>75</v>
      </c>
      <c r="F783" s="101" t="s">
        <v>117</v>
      </c>
      <c r="G783" s="116" t="s">
        <v>405</v>
      </c>
      <c r="H783" s="101" t="s">
        <v>355</v>
      </c>
      <c r="I783" s="106">
        <v>59.956000000000003</v>
      </c>
    </row>
    <row r="784" spans="3:9" ht="126.75" thickBot="1" x14ac:dyDescent="0.25">
      <c r="C784" s="89" t="s">
        <v>64</v>
      </c>
      <c r="D784" s="25" t="s">
        <v>149</v>
      </c>
      <c r="E784" s="7" t="s">
        <v>75</v>
      </c>
      <c r="F784" s="7" t="s">
        <v>117</v>
      </c>
      <c r="G784" s="4">
        <v>1920206590</v>
      </c>
      <c r="H784" s="2"/>
      <c r="I784" s="1">
        <f>SUM(I785:I787)</f>
        <v>12179.528</v>
      </c>
    </row>
    <row r="785" spans="3:9" ht="48" thickBot="1" x14ac:dyDescent="0.25">
      <c r="C785" s="5" t="s">
        <v>56</v>
      </c>
      <c r="D785" s="27" t="s">
        <v>149</v>
      </c>
      <c r="E785" s="6" t="s">
        <v>75</v>
      </c>
      <c r="F785" s="6" t="s">
        <v>117</v>
      </c>
      <c r="G785" s="3">
        <v>1920206590</v>
      </c>
      <c r="H785" s="3">
        <v>111</v>
      </c>
      <c r="I785" s="3">
        <v>9281</v>
      </c>
    </row>
    <row r="786" spans="3:9" ht="63.75" thickBot="1" x14ac:dyDescent="0.25">
      <c r="C786" s="37" t="s">
        <v>10</v>
      </c>
      <c r="D786" s="27" t="s">
        <v>149</v>
      </c>
      <c r="E786" s="6" t="s">
        <v>75</v>
      </c>
      <c r="F786" s="6" t="s">
        <v>117</v>
      </c>
      <c r="G786" s="3">
        <v>1920206590</v>
      </c>
      <c r="H786" s="3">
        <v>119</v>
      </c>
      <c r="I786" s="3">
        <v>2793.5279999999998</v>
      </c>
    </row>
    <row r="787" spans="3:9" ht="32.25" thickBot="1" x14ac:dyDescent="0.25">
      <c r="C787" s="37" t="s">
        <v>13</v>
      </c>
      <c r="D787" s="27" t="s">
        <v>149</v>
      </c>
      <c r="E787" s="6" t="s">
        <v>75</v>
      </c>
      <c r="F787" s="6" t="s">
        <v>117</v>
      </c>
      <c r="G787" s="3">
        <v>1920206590</v>
      </c>
      <c r="H787" s="3">
        <v>244</v>
      </c>
      <c r="I787" s="3">
        <v>105</v>
      </c>
    </row>
    <row r="788" spans="3:9" ht="79.5" thickBot="1" x14ac:dyDescent="0.25">
      <c r="C788" s="198" t="s">
        <v>363</v>
      </c>
      <c r="D788" s="139" t="s">
        <v>149</v>
      </c>
      <c r="E788" s="115" t="s">
        <v>75</v>
      </c>
      <c r="F788" s="115" t="s">
        <v>117</v>
      </c>
      <c r="G788" s="124" t="s">
        <v>367</v>
      </c>
      <c r="H788" s="114"/>
      <c r="I788" s="114">
        <f>SUM(I789:I790)</f>
        <v>833.28</v>
      </c>
    </row>
    <row r="789" spans="3:9" ht="48" thickBot="1" x14ac:dyDescent="0.25">
      <c r="C789" s="37" t="s">
        <v>230</v>
      </c>
      <c r="D789" s="27" t="s">
        <v>149</v>
      </c>
      <c r="E789" s="6" t="s">
        <v>75</v>
      </c>
      <c r="F789" s="6" t="s">
        <v>117</v>
      </c>
      <c r="G789" s="127" t="s">
        <v>367</v>
      </c>
      <c r="H789" s="3">
        <v>111</v>
      </c>
      <c r="I789" s="3">
        <v>640</v>
      </c>
    </row>
    <row r="790" spans="3:9" ht="63.75" thickBot="1" x14ac:dyDescent="0.25">
      <c r="C790" s="37" t="s">
        <v>10</v>
      </c>
      <c r="D790" s="27" t="s">
        <v>149</v>
      </c>
      <c r="E790" s="6" t="s">
        <v>75</v>
      </c>
      <c r="F790" s="6" t="s">
        <v>117</v>
      </c>
      <c r="G790" s="127" t="s">
        <v>367</v>
      </c>
      <c r="H790" s="3">
        <v>119</v>
      </c>
      <c r="I790" s="3">
        <v>193.28</v>
      </c>
    </row>
    <row r="791" spans="3:9" ht="79.5" thickBot="1" x14ac:dyDescent="0.25">
      <c r="C791" s="104" t="s">
        <v>365</v>
      </c>
      <c r="D791" s="199" t="s">
        <v>149</v>
      </c>
      <c r="E791" s="199" t="s">
        <v>75</v>
      </c>
      <c r="F791" s="199" t="s">
        <v>117</v>
      </c>
      <c r="G791" s="124" t="s">
        <v>366</v>
      </c>
      <c r="H791" s="200"/>
      <c r="I791" s="200">
        <v>369.76400000000001</v>
      </c>
    </row>
    <row r="792" spans="3:9" ht="32.25" thickBot="1" x14ac:dyDescent="0.25">
      <c r="C792" s="37" t="s">
        <v>13</v>
      </c>
      <c r="D792" s="27" t="s">
        <v>149</v>
      </c>
      <c r="E792" s="6" t="s">
        <v>75</v>
      </c>
      <c r="F792" s="6" t="s">
        <v>117</v>
      </c>
      <c r="G792" s="127" t="s">
        <v>366</v>
      </c>
      <c r="H792" s="3">
        <v>244</v>
      </c>
      <c r="I792" s="201">
        <v>369.76400000000001</v>
      </c>
    </row>
    <row r="793" spans="3:9" ht="16.5" thickBot="1" x14ac:dyDescent="0.25">
      <c r="C793" s="229" t="s">
        <v>410</v>
      </c>
      <c r="D793" s="139" t="s">
        <v>149</v>
      </c>
      <c r="E793" s="115" t="s">
        <v>75</v>
      </c>
      <c r="F793" s="115" t="s">
        <v>117</v>
      </c>
      <c r="G793" s="124">
        <v>9990020680</v>
      </c>
      <c r="H793" s="114"/>
      <c r="I793" s="215">
        <f>SUM(I794:I795)</f>
        <v>109</v>
      </c>
    </row>
    <row r="794" spans="3:9" ht="48" thickBot="1" x14ac:dyDescent="0.25">
      <c r="C794" s="37" t="s">
        <v>230</v>
      </c>
      <c r="D794" s="27" t="s">
        <v>149</v>
      </c>
      <c r="E794" s="6" t="s">
        <v>75</v>
      </c>
      <c r="F794" s="6" t="s">
        <v>117</v>
      </c>
      <c r="G794" s="127">
        <v>9990020680</v>
      </c>
      <c r="H794" s="3">
        <v>111</v>
      </c>
      <c r="I794" s="201">
        <v>84</v>
      </c>
    </row>
    <row r="795" spans="3:9" ht="63.75" thickBot="1" x14ac:dyDescent="0.25">
      <c r="C795" s="37" t="s">
        <v>10</v>
      </c>
      <c r="D795" s="27" t="s">
        <v>149</v>
      </c>
      <c r="E795" s="6" t="s">
        <v>75</v>
      </c>
      <c r="F795" s="6" t="s">
        <v>117</v>
      </c>
      <c r="G795" s="127">
        <v>9990020680</v>
      </c>
      <c r="H795" s="3">
        <v>119</v>
      </c>
      <c r="I795" s="201">
        <v>25</v>
      </c>
    </row>
    <row r="796" spans="3:9" ht="25.5" customHeight="1" thickBot="1" x14ac:dyDescent="0.25">
      <c r="C796" s="80" t="s">
        <v>150</v>
      </c>
      <c r="D796" s="78" t="s">
        <v>151</v>
      </c>
      <c r="E796" s="78" t="s">
        <v>75</v>
      </c>
      <c r="F796" s="78" t="s">
        <v>117</v>
      </c>
      <c r="G796" s="78"/>
      <c r="H796" s="78"/>
      <c r="I796" s="193">
        <f>SUM(I797+I803+I804+I808+I811+I814+I816+I818)</f>
        <v>25429.153000000002</v>
      </c>
    </row>
    <row r="797" spans="3:9" ht="16.5" thickBot="1" x14ac:dyDescent="0.25">
      <c r="C797" s="30"/>
      <c r="D797" s="25" t="s">
        <v>151</v>
      </c>
      <c r="E797" s="14" t="s">
        <v>75</v>
      </c>
      <c r="F797" s="14" t="s">
        <v>117</v>
      </c>
      <c r="G797" s="31">
        <v>1920202590</v>
      </c>
      <c r="H797" s="26"/>
      <c r="I797" s="189">
        <f>SUM(I798:I802)</f>
        <v>2031.3</v>
      </c>
    </row>
    <row r="798" spans="3:9" ht="48" thickBot="1" x14ac:dyDescent="0.25">
      <c r="C798" s="5" t="s">
        <v>56</v>
      </c>
      <c r="D798" s="27" t="s">
        <v>151</v>
      </c>
      <c r="E798" s="6" t="s">
        <v>75</v>
      </c>
      <c r="F798" s="6" t="s">
        <v>117</v>
      </c>
      <c r="G798" s="35">
        <v>1920202590</v>
      </c>
      <c r="H798" s="27" t="s">
        <v>80</v>
      </c>
      <c r="I798" s="81">
        <v>744</v>
      </c>
    </row>
    <row r="799" spans="3:9" ht="63.75" thickBot="1" x14ac:dyDescent="0.25">
      <c r="C799" s="37" t="s">
        <v>10</v>
      </c>
      <c r="D799" s="27" t="s">
        <v>151</v>
      </c>
      <c r="E799" s="6" t="s">
        <v>75</v>
      </c>
      <c r="F799" s="6" t="s">
        <v>117</v>
      </c>
      <c r="G799" s="35">
        <v>1920202590</v>
      </c>
      <c r="H799" s="6" t="s">
        <v>343</v>
      </c>
      <c r="I799" s="81">
        <v>225</v>
      </c>
    </row>
    <row r="800" spans="3:9" ht="32.25" thickBot="1" x14ac:dyDescent="0.25">
      <c r="C800" s="37" t="s">
        <v>13</v>
      </c>
      <c r="D800" s="27" t="s">
        <v>151</v>
      </c>
      <c r="E800" s="6" t="s">
        <v>75</v>
      </c>
      <c r="F800" s="6" t="s">
        <v>117</v>
      </c>
      <c r="G800" s="35">
        <v>1920202590</v>
      </c>
      <c r="H800" s="6" t="s">
        <v>121</v>
      </c>
      <c r="I800" s="3">
        <v>867.6</v>
      </c>
    </row>
    <row r="801" spans="3:9" ht="16.5" thickBot="1" x14ac:dyDescent="0.25">
      <c r="C801" s="37" t="s">
        <v>360</v>
      </c>
      <c r="D801" s="27" t="s">
        <v>151</v>
      </c>
      <c r="E801" s="6" t="s">
        <v>75</v>
      </c>
      <c r="F801" s="6" t="s">
        <v>117</v>
      </c>
      <c r="G801" s="35">
        <v>1920202590</v>
      </c>
      <c r="H801" s="6" t="s">
        <v>357</v>
      </c>
      <c r="I801" s="3">
        <v>161</v>
      </c>
    </row>
    <row r="802" spans="3:9" ht="16.5" thickBot="1" x14ac:dyDescent="0.25">
      <c r="C802" s="87" t="s">
        <v>48</v>
      </c>
      <c r="D802" s="27" t="s">
        <v>151</v>
      </c>
      <c r="E802" s="6" t="s">
        <v>75</v>
      </c>
      <c r="F802" s="6" t="s">
        <v>117</v>
      </c>
      <c r="G802" s="35">
        <v>1920202590</v>
      </c>
      <c r="H802" s="6" t="s">
        <v>120</v>
      </c>
      <c r="I802" s="3">
        <v>33.700000000000003</v>
      </c>
    </row>
    <row r="803" spans="3:9" ht="48" thickBot="1" x14ac:dyDescent="0.25">
      <c r="C803" s="100" t="s">
        <v>354</v>
      </c>
      <c r="D803" s="199" t="s">
        <v>151</v>
      </c>
      <c r="E803" s="101" t="s">
        <v>75</v>
      </c>
      <c r="F803" s="101" t="s">
        <v>117</v>
      </c>
      <c r="G803" s="116" t="s">
        <v>405</v>
      </c>
      <c r="H803" s="101" t="s">
        <v>355</v>
      </c>
      <c r="I803" s="106">
        <v>89.933000000000007</v>
      </c>
    </row>
    <row r="804" spans="3:9" ht="126.75" thickBot="1" x14ac:dyDescent="0.25">
      <c r="C804" s="89" t="s">
        <v>64</v>
      </c>
      <c r="D804" s="25" t="s">
        <v>151</v>
      </c>
      <c r="E804" s="7" t="s">
        <v>75</v>
      </c>
      <c r="F804" s="7" t="s">
        <v>117</v>
      </c>
      <c r="G804" s="4">
        <v>1920206590</v>
      </c>
      <c r="H804" s="2"/>
      <c r="I804" s="1">
        <f>SUM(I805:I807)</f>
        <v>15689.145</v>
      </c>
    </row>
    <row r="805" spans="3:9" ht="48" thickBot="1" x14ac:dyDescent="0.25">
      <c r="C805" s="5" t="s">
        <v>56</v>
      </c>
      <c r="D805" s="27" t="s">
        <v>151</v>
      </c>
      <c r="E805" s="6" t="s">
        <v>75</v>
      </c>
      <c r="F805" s="6" t="s">
        <v>117</v>
      </c>
      <c r="G805" s="3">
        <v>1920206590</v>
      </c>
      <c r="H805" s="3">
        <v>111</v>
      </c>
      <c r="I805" s="3">
        <v>11876</v>
      </c>
    </row>
    <row r="806" spans="3:9" ht="63.75" thickBot="1" x14ac:dyDescent="0.25">
      <c r="C806" s="37" t="s">
        <v>10</v>
      </c>
      <c r="D806" s="27" t="s">
        <v>151</v>
      </c>
      <c r="E806" s="6" t="s">
        <v>75</v>
      </c>
      <c r="F806" s="6" t="s">
        <v>117</v>
      </c>
      <c r="G806" s="3">
        <v>1920206590</v>
      </c>
      <c r="H806" s="3">
        <v>119</v>
      </c>
      <c r="I806" s="3">
        <v>3569.145</v>
      </c>
    </row>
    <row r="807" spans="3:9" ht="32.25" thickBot="1" x14ac:dyDescent="0.25">
      <c r="C807" s="37" t="s">
        <v>13</v>
      </c>
      <c r="D807" s="27" t="s">
        <v>151</v>
      </c>
      <c r="E807" s="6" t="s">
        <v>75</v>
      </c>
      <c r="F807" s="6" t="s">
        <v>117</v>
      </c>
      <c r="G807" s="3">
        <v>1920206590</v>
      </c>
      <c r="H807" s="3">
        <v>244</v>
      </c>
      <c r="I807" s="3">
        <v>244</v>
      </c>
    </row>
    <row r="808" spans="3:9" ht="79.5" thickBot="1" x14ac:dyDescent="0.25">
      <c r="C808" s="198" t="s">
        <v>363</v>
      </c>
      <c r="D808" s="139" t="s">
        <v>151</v>
      </c>
      <c r="E808" s="115" t="s">
        <v>75</v>
      </c>
      <c r="F808" s="115" t="s">
        <v>117</v>
      </c>
      <c r="G808" s="124" t="s">
        <v>367</v>
      </c>
      <c r="H808" s="114"/>
      <c r="I808" s="114">
        <f>SUM(I809:I810)</f>
        <v>859.31999999999994</v>
      </c>
    </row>
    <row r="809" spans="3:9" ht="48" thickBot="1" x14ac:dyDescent="0.25">
      <c r="C809" s="37" t="s">
        <v>230</v>
      </c>
      <c r="D809" s="27" t="s">
        <v>151</v>
      </c>
      <c r="E809" s="6" t="s">
        <v>75</v>
      </c>
      <c r="F809" s="6" t="s">
        <v>117</v>
      </c>
      <c r="G809" s="127" t="s">
        <v>367</v>
      </c>
      <c r="H809" s="3">
        <v>111</v>
      </c>
      <c r="I809" s="3">
        <v>660</v>
      </c>
    </row>
    <row r="810" spans="3:9" ht="63.75" thickBot="1" x14ac:dyDescent="0.25">
      <c r="C810" s="37" t="s">
        <v>10</v>
      </c>
      <c r="D810" s="27" t="s">
        <v>151</v>
      </c>
      <c r="E810" s="6" t="s">
        <v>75</v>
      </c>
      <c r="F810" s="6" t="s">
        <v>117</v>
      </c>
      <c r="G810" s="127" t="s">
        <v>367</v>
      </c>
      <c r="H810" s="3">
        <v>119</v>
      </c>
      <c r="I810" s="3">
        <v>199.32</v>
      </c>
    </row>
    <row r="811" spans="3:9" ht="48" thickBot="1" x14ac:dyDescent="0.3">
      <c r="C811" s="210" t="s">
        <v>382</v>
      </c>
      <c r="D811" s="139" t="s">
        <v>151</v>
      </c>
      <c r="E811" s="115" t="s">
        <v>75</v>
      </c>
      <c r="F811" s="115" t="s">
        <v>117</v>
      </c>
      <c r="G811" s="156" t="s">
        <v>388</v>
      </c>
      <c r="H811" s="114"/>
      <c r="I811" s="114">
        <f>SUM(I812:I813)</f>
        <v>100.39999999999999</v>
      </c>
    </row>
    <row r="812" spans="3:9" ht="48" thickBot="1" x14ac:dyDescent="0.25">
      <c r="C812" s="37" t="s">
        <v>230</v>
      </c>
      <c r="D812" s="27" t="s">
        <v>151</v>
      </c>
      <c r="E812" s="6" t="s">
        <v>75</v>
      </c>
      <c r="F812" s="6" t="s">
        <v>117</v>
      </c>
      <c r="G812" s="211" t="s">
        <v>401</v>
      </c>
      <c r="H812" s="3">
        <v>111</v>
      </c>
      <c r="I812" s="3">
        <v>77.099999999999994</v>
      </c>
    </row>
    <row r="813" spans="3:9" ht="63.75" thickBot="1" x14ac:dyDescent="0.25">
      <c r="C813" s="37" t="s">
        <v>10</v>
      </c>
      <c r="D813" s="27" t="s">
        <v>151</v>
      </c>
      <c r="E813" s="6" t="s">
        <v>75</v>
      </c>
      <c r="F813" s="6" t="s">
        <v>117</v>
      </c>
      <c r="G813" s="211" t="s">
        <v>401</v>
      </c>
      <c r="H813" s="3">
        <v>119</v>
      </c>
      <c r="I813" s="3">
        <v>23.3</v>
      </c>
    </row>
    <row r="814" spans="3:9" ht="79.5" thickBot="1" x14ac:dyDescent="0.25">
      <c r="C814" s="104" t="s">
        <v>365</v>
      </c>
      <c r="D814" s="199" t="s">
        <v>151</v>
      </c>
      <c r="E814" s="199" t="s">
        <v>75</v>
      </c>
      <c r="F814" s="199" t="s">
        <v>117</v>
      </c>
      <c r="G814" s="124" t="s">
        <v>366</v>
      </c>
      <c r="H814" s="200"/>
      <c r="I814" s="200">
        <v>932.05499999999995</v>
      </c>
    </row>
    <row r="815" spans="3:9" ht="32.25" thickBot="1" x14ac:dyDescent="0.25">
      <c r="C815" s="37" t="s">
        <v>13</v>
      </c>
      <c r="D815" s="27" t="s">
        <v>151</v>
      </c>
      <c r="E815" s="6" t="s">
        <v>75</v>
      </c>
      <c r="F815" s="6" t="s">
        <v>117</v>
      </c>
      <c r="G815" s="127" t="s">
        <v>366</v>
      </c>
      <c r="H815" s="3">
        <v>244</v>
      </c>
      <c r="I815" s="201">
        <v>932.05499999999995</v>
      </c>
    </row>
    <row r="816" spans="3:9" ht="32.25" thickBot="1" x14ac:dyDescent="0.25">
      <c r="C816" s="212" t="s">
        <v>399</v>
      </c>
      <c r="D816" s="139" t="s">
        <v>151</v>
      </c>
      <c r="E816" s="115" t="s">
        <v>75</v>
      </c>
      <c r="F816" s="115" t="s">
        <v>117</v>
      </c>
      <c r="G816" s="124" t="s">
        <v>400</v>
      </c>
      <c r="H816" s="114"/>
      <c r="I816" s="215">
        <v>5610</v>
      </c>
    </row>
    <row r="817" spans="3:9" ht="32.25" thickBot="1" x14ac:dyDescent="0.25">
      <c r="C817" s="37" t="s">
        <v>13</v>
      </c>
      <c r="D817" s="27" t="s">
        <v>151</v>
      </c>
      <c r="E817" s="6" t="s">
        <v>75</v>
      </c>
      <c r="F817" s="6" t="s">
        <v>117</v>
      </c>
      <c r="G817" s="127" t="s">
        <v>400</v>
      </c>
      <c r="H817" s="3">
        <v>243</v>
      </c>
      <c r="I817" s="201">
        <v>5610</v>
      </c>
    </row>
    <row r="818" spans="3:9" ht="16.5" thickBot="1" x14ac:dyDescent="0.25">
      <c r="C818" s="229" t="s">
        <v>410</v>
      </c>
      <c r="D818" s="139" t="s">
        <v>151</v>
      </c>
      <c r="E818" s="115" t="s">
        <v>75</v>
      </c>
      <c r="F818" s="115" t="s">
        <v>117</v>
      </c>
      <c r="G818" s="124">
        <v>9990020680</v>
      </c>
      <c r="H818" s="114"/>
      <c r="I818" s="215">
        <f>SUM(I819:I820)</f>
        <v>117</v>
      </c>
    </row>
    <row r="819" spans="3:9" ht="48" thickBot="1" x14ac:dyDescent="0.25">
      <c r="C819" s="37" t="s">
        <v>230</v>
      </c>
      <c r="D819" s="27" t="s">
        <v>151</v>
      </c>
      <c r="E819" s="6" t="s">
        <v>75</v>
      </c>
      <c r="F819" s="6" t="s">
        <v>117</v>
      </c>
      <c r="G819" s="127">
        <v>9990020680</v>
      </c>
      <c r="H819" s="3">
        <v>111</v>
      </c>
      <c r="I819" s="201">
        <v>90</v>
      </c>
    </row>
    <row r="820" spans="3:9" ht="63.75" thickBot="1" x14ac:dyDescent="0.25">
      <c r="C820" s="37" t="s">
        <v>10</v>
      </c>
      <c r="D820" s="27" t="s">
        <v>151</v>
      </c>
      <c r="E820" s="6" t="s">
        <v>75</v>
      </c>
      <c r="F820" s="6" t="s">
        <v>117</v>
      </c>
      <c r="G820" s="127">
        <v>9990020680</v>
      </c>
      <c r="H820" s="3">
        <v>119</v>
      </c>
      <c r="I820" s="201">
        <v>27</v>
      </c>
    </row>
    <row r="821" spans="3:9" ht="16.5" thickBot="1" x14ac:dyDescent="0.25">
      <c r="C821" s="80" t="s">
        <v>152</v>
      </c>
      <c r="D821" s="78" t="s">
        <v>153</v>
      </c>
      <c r="E821" s="78" t="s">
        <v>75</v>
      </c>
      <c r="F821" s="78" t="s">
        <v>117</v>
      </c>
      <c r="G821" s="78"/>
      <c r="H821" s="78"/>
      <c r="I821" s="245">
        <f>SUM(I836+I829+I822+I833+I838)</f>
        <v>13706.645240000002</v>
      </c>
    </row>
    <row r="822" spans="3:9" ht="16.5" thickBot="1" x14ac:dyDescent="0.25">
      <c r="C822" s="30"/>
      <c r="D822" s="25" t="s">
        <v>153</v>
      </c>
      <c r="E822" s="14" t="s">
        <v>75</v>
      </c>
      <c r="F822" s="14" t="s">
        <v>117</v>
      </c>
      <c r="G822" s="31">
        <v>1920202590</v>
      </c>
      <c r="H822" s="26"/>
      <c r="I822" s="246">
        <f>SUM(I823:I828)</f>
        <v>1546.17724</v>
      </c>
    </row>
    <row r="823" spans="3:9" ht="48" thickBot="1" x14ac:dyDescent="0.25">
      <c r="C823" s="5" t="s">
        <v>56</v>
      </c>
      <c r="D823" s="27" t="s">
        <v>153</v>
      </c>
      <c r="E823" s="6" t="s">
        <v>75</v>
      </c>
      <c r="F823" s="6" t="s">
        <v>117</v>
      </c>
      <c r="G823" s="35">
        <v>1920202590</v>
      </c>
      <c r="H823" s="27" t="s">
        <v>80</v>
      </c>
      <c r="I823" s="81">
        <v>404</v>
      </c>
    </row>
    <row r="824" spans="3:9" ht="63.75" thickBot="1" x14ac:dyDescent="0.25">
      <c r="C824" s="37" t="s">
        <v>10</v>
      </c>
      <c r="D824" s="27" t="s">
        <v>153</v>
      </c>
      <c r="E824" s="6" t="s">
        <v>75</v>
      </c>
      <c r="F824" s="6" t="s">
        <v>117</v>
      </c>
      <c r="G824" s="35">
        <v>1920202590</v>
      </c>
      <c r="H824" s="27" t="s">
        <v>343</v>
      </c>
      <c r="I824" s="81">
        <v>123</v>
      </c>
    </row>
    <row r="825" spans="3:9" ht="48" thickBot="1" x14ac:dyDescent="0.25">
      <c r="C825" s="37" t="s">
        <v>420</v>
      </c>
      <c r="D825" s="27" t="s">
        <v>153</v>
      </c>
      <c r="E825" s="6" t="s">
        <v>75</v>
      </c>
      <c r="F825" s="6" t="s">
        <v>117</v>
      </c>
      <c r="G825" s="35">
        <v>1920202590</v>
      </c>
      <c r="H825" s="27" t="s">
        <v>432</v>
      </c>
      <c r="I825" s="247">
        <v>154.57723999999999</v>
      </c>
    </row>
    <row r="826" spans="3:9" ht="32.25" thickBot="1" x14ac:dyDescent="0.25">
      <c r="C826" s="37" t="s">
        <v>13</v>
      </c>
      <c r="D826" s="27" t="s">
        <v>153</v>
      </c>
      <c r="E826" s="6" t="s">
        <v>75</v>
      </c>
      <c r="F826" s="6" t="s">
        <v>117</v>
      </c>
      <c r="G826" s="35">
        <v>1920202590</v>
      </c>
      <c r="H826" s="6" t="s">
        <v>121</v>
      </c>
      <c r="I826" s="3">
        <v>800.6</v>
      </c>
    </row>
    <row r="827" spans="3:9" ht="16.5" thickBot="1" x14ac:dyDescent="0.25">
      <c r="C827" s="37" t="s">
        <v>360</v>
      </c>
      <c r="D827" s="27" t="s">
        <v>153</v>
      </c>
      <c r="E827" s="6" t="s">
        <v>75</v>
      </c>
      <c r="F827" s="6" t="s">
        <v>117</v>
      </c>
      <c r="G827" s="35">
        <v>1920202590</v>
      </c>
      <c r="H827" s="6" t="s">
        <v>357</v>
      </c>
      <c r="I827" s="3">
        <v>60</v>
      </c>
    </row>
    <row r="828" spans="3:9" ht="16.5" thickBot="1" x14ac:dyDescent="0.25">
      <c r="C828" s="87" t="s">
        <v>48</v>
      </c>
      <c r="D828" s="27" t="s">
        <v>153</v>
      </c>
      <c r="E828" s="6" t="s">
        <v>75</v>
      </c>
      <c r="F828" s="6" t="s">
        <v>117</v>
      </c>
      <c r="G828" s="35">
        <v>1920202590</v>
      </c>
      <c r="H828" s="6" t="s">
        <v>120</v>
      </c>
      <c r="I828" s="3">
        <v>4</v>
      </c>
    </row>
    <row r="829" spans="3:9" ht="126.75" thickBot="1" x14ac:dyDescent="0.25">
      <c r="C829" s="89" t="s">
        <v>64</v>
      </c>
      <c r="D829" s="25" t="s">
        <v>153</v>
      </c>
      <c r="E829" s="7" t="s">
        <v>75</v>
      </c>
      <c r="F829" s="7" t="s">
        <v>117</v>
      </c>
      <c r="G829" s="4">
        <v>1920206590</v>
      </c>
      <c r="H829" s="2"/>
      <c r="I829" s="1">
        <f>SUM(I830:I832)</f>
        <v>11117.752</v>
      </c>
    </row>
    <row r="830" spans="3:9" ht="48" thickBot="1" x14ac:dyDescent="0.25">
      <c r="C830" s="5" t="s">
        <v>56</v>
      </c>
      <c r="D830" s="27" t="s">
        <v>153</v>
      </c>
      <c r="E830" s="6" t="s">
        <v>75</v>
      </c>
      <c r="F830" s="6" t="s">
        <v>117</v>
      </c>
      <c r="G830" s="3">
        <v>1920206590</v>
      </c>
      <c r="H830" s="3">
        <v>111</v>
      </c>
      <c r="I830" s="3">
        <v>8494</v>
      </c>
    </row>
    <row r="831" spans="3:9" ht="63.75" thickBot="1" x14ac:dyDescent="0.25">
      <c r="C831" s="37" t="s">
        <v>10</v>
      </c>
      <c r="D831" s="27" t="s">
        <v>153</v>
      </c>
      <c r="E831" s="6" t="s">
        <v>75</v>
      </c>
      <c r="F831" s="6" t="s">
        <v>117</v>
      </c>
      <c r="G831" s="3">
        <v>1920206590</v>
      </c>
      <c r="H831" s="3">
        <v>119</v>
      </c>
      <c r="I831" s="3">
        <v>2562.752</v>
      </c>
    </row>
    <row r="832" spans="3:9" ht="32.25" thickBot="1" x14ac:dyDescent="0.25">
      <c r="C832" s="37" t="s">
        <v>13</v>
      </c>
      <c r="D832" s="27" t="s">
        <v>153</v>
      </c>
      <c r="E832" s="6" t="s">
        <v>75</v>
      </c>
      <c r="F832" s="6" t="s">
        <v>117</v>
      </c>
      <c r="G832" s="3">
        <v>1920206590</v>
      </c>
      <c r="H832" s="3">
        <v>244</v>
      </c>
      <c r="I832" s="3">
        <v>61</v>
      </c>
    </row>
    <row r="833" spans="3:9" ht="79.5" thickBot="1" x14ac:dyDescent="0.25">
      <c r="C833" s="198" t="s">
        <v>363</v>
      </c>
      <c r="D833" s="139" t="s">
        <v>153</v>
      </c>
      <c r="E833" s="115" t="s">
        <v>75</v>
      </c>
      <c r="F833" s="115" t="s">
        <v>117</v>
      </c>
      <c r="G833" s="124" t="s">
        <v>367</v>
      </c>
      <c r="H833" s="114"/>
      <c r="I833" s="114">
        <f>SUM(I834:I835)</f>
        <v>677.04</v>
      </c>
    </row>
    <row r="834" spans="3:9" ht="48" thickBot="1" x14ac:dyDescent="0.25">
      <c r="C834" s="37" t="s">
        <v>230</v>
      </c>
      <c r="D834" s="27" t="s">
        <v>153</v>
      </c>
      <c r="E834" s="6" t="s">
        <v>75</v>
      </c>
      <c r="F834" s="6" t="s">
        <v>117</v>
      </c>
      <c r="G834" s="127" t="s">
        <v>367</v>
      </c>
      <c r="H834" s="3">
        <v>111</v>
      </c>
      <c r="I834" s="3">
        <v>520</v>
      </c>
    </row>
    <row r="835" spans="3:9" ht="63.75" thickBot="1" x14ac:dyDescent="0.25">
      <c r="C835" s="37" t="s">
        <v>10</v>
      </c>
      <c r="D835" s="27" t="s">
        <v>153</v>
      </c>
      <c r="E835" s="6" t="s">
        <v>75</v>
      </c>
      <c r="F835" s="6" t="s">
        <v>117</v>
      </c>
      <c r="G835" s="127" t="s">
        <v>367</v>
      </c>
      <c r="H835" s="3">
        <v>119</v>
      </c>
      <c r="I835" s="3">
        <v>157.04</v>
      </c>
    </row>
    <row r="836" spans="3:9" ht="79.5" thickBot="1" x14ac:dyDescent="0.25">
      <c r="C836" s="104" t="s">
        <v>365</v>
      </c>
      <c r="D836" s="199" t="s">
        <v>153</v>
      </c>
      <c r="E836" s="199" t="s">
        <v>75</v>
      </c>
      <c r="F836" s="199" t="s">
        <v>117</v>
      </c>
      <c r="G836" s="124" t="s">
        <v>366</v>
      </c>
      <c r="H836" s="200"/>
      <c r="I836" s="200">
        <v>267.67599999999999</v>
      </c>
    </row>
    <row r="837" spans="3:9" ht="32.25" thickBot="1" x14ac:dyDescent="0.25">
      <c r="C837" s="37" t="s">
        <v>13</v>
      </c>
      <c r="D837" s="27" t="s">
        <v>153</v>
      </c>
      <c r="E837" s="6" t="s">
        <v>75</v>
      </c>
      <c r="F837" s="6" t="s">
        <v>117</v>
      </c>
      <c r="G837" s="127" t="s">
        <v>366</v>
      </c>
      <c r="H837" s="3">
        <v>244</v>
      </c>
      <c r="I837" s="201">
        <v>267.67599999999999</v>
      </c>
    </row>
    <row r="838" spans="3:9" ht="16.5" thickBot="1" x14ac:dyDescent="0.25">
      <c r="C838" s="229" t="s">
        <v>410</v>
      </c>
      <c r="D838" s="139" t="s">
        <v>153</v>
      </c>
      <c r="E838" s="115" t="s">
        <v>75</v>
      </c>
      <c r="F838" s="115" t="s">
        <v>117</v>
      </c>
      <c r="G838" s="124">
        <v>9990020680</v>
      </c>
      <c r="H838" s="114"/>
      <c r="I838" s="215">
        <f>SUM(I839:I840)</f>
        <v>98</v>
      </c>
    </row>
    <row r="839" spans="3:9" ht="48" thickBot="1" x14ac:dyDescent="0.25">
      <c r="C839" s="37" t="s">
        <v>230</v>
      </c>
      <c r="D839" s="27" t="s">
        <v>153</v>
      </c>
      <c r="E839" s="6" t="s">
        <v>75</v>
      </c>
      <c r="F839" s="6" t="s">
        <v>117</v>
      </c>
      <c r="G839" s="127">
        <v>9990020680</v>
      </c>
      <c r="H839" s="3">
        <v>111</v>
      </c>
      <c r="I839" s="201">
        <v>75</v>
      </c>
    </row>
    <row r="840" spans="3:9" ht="63.75" thickBot="1" x14ac:dyDescent="0.25">
      <c r="C840" s="37" t="s">
        <v>10</v>
      </c>
      <c r="D840" s="27" t="s">
        <v>153</v>
      </c>
      <c r="E840" s="6" t="s">
        <v>75</v>
      </c>
      <c r="F840" s="6" t="s">
        <v>117</v>
      </c>
      <c r="G840" s="127">
        <v>9990020680</v>
      </c>
      <c r="H840" s="3">
        <v>119</v>
      </c>
      <c r="I840" s="201">
        <v>23</v>
      </c>
    </row>
    <row r="841" spans="3:9" ht="34.5" customHeight="1" thickBot="1" x14ac:dyDescent="0.25">
      <c r="C841" s="80" t="s">
        <v>154</v>
      </c>
      <c r="D841" s="78" t="s">
        <v>155</v>
      </c>
      <c r="E841" s="78" t="s">
        <v>75</v>
      </c>
      <c r="F841" s="78" t="s">
        <v>117</v>
      </c>
      <c r="G841" s="78"/>
      <c r="H841" s="78"/>
      <c r="I841" s="193">
        <f>SUM(I842+I848+I849+I853+I856+I858)</f>
        <v>19632.412999999997</v>
      </c>
    </row>
    <row r="842" spans="3:9" ht="16.5" thickBot="1" x14ac:dyDescent="0.25">
      <c r="C842" s="30"/>
      <c r="D842" s="25" t="s">
        <v>155</v>
      </c>
      <c r="E842" s="14" t="s">
        <v>75</v>
      </c>
      <c r="F842" s="14" t="s">
        <v>117</v>
      </c>
      <c r="G842" s="31">
        <v>1920202590</v>
      </c>
      <c r="H842" s="26"/>
      <c r="I842" s="189">
        <f>SUM(I843:I847)</f>
        <v>2517.7999999999997</v>
      </c>
    </row>
    <row r="843" spans="3:9" ht="48" thickBot="1" x14ac:dyDescent="0.25">
      <c r="C843" s="5" t="s">
        <v>56</v>
      </c>
      <c r="D843" s="27" t="s">
        <v>155</v>
      </c>
      <c r="E843" s="6" t="s">
        <v>75</v>
      </c>
      <c r="F843" s="6" t="s">
        <v>117</v>
      </c>
      <c r="G843" s="35">
        <v>1920202590</v>
      </c>
      <c r="H843" s="27" t="s">
        <v>80</v>
      </c>
      <c r="I843" s="81">
        <v>492</v>
      </c>
    </row>
    <row r="844" spans="3:9" ht="63.75" thickBot="1" x14ac:dyDescent="0.25">
      <c r="C844" s="37" t="s">
        <v>10</v>
      </c>
      <c r="D844" s="27" t="s">
        <v>155</v>
      </c>
      <c r="E844" s="6" t="s">
        <v>75</v>
      </c>
      <c r="F844" s="6" t="s">
        <v>117</v>
      </c>
      <c r="G844" s="35">
        <v>1920202590</v>
      </c>
      <c r="H844" s="27" t="s">
        <v>343</v>
      </c>
      <c r="I844" s="81">
        <v>149</v>
      </c>
    </row>
    <row r="845" spans="3:9" ht="32.25" thickBot="1" x14ac:dyDescent="0.25">
      <c r="C845" s="37" t="s">
        <v>13</v>
      </c>
      <c r="D845" s="27" t="s">
        <v>155</v>
      </c>
      <c r="E845" s="6" t="s">
        <v>75</v>
      </c>
      <c r="F845" s="6" t="s">
        <v>117</v>
      </c>
      <c r="G845" s="35">
        <v>1920202590</v>
      </c>
      <c r="H845" s="6" t="s">
        <v>121</v>
      </c>
      <c r="I845" s="3">
        <v>1690.7</v>
      </c>
    </row>
    <row r="846" spans="3:9" ht="16.5" thickBot="1" x14ac:dyDescent="0.25">
      <c r="C846" s="37" t="s">
        <v>360</v>
      </c>
      <c r="D846" s="27" t="s">
        <v>155</v>
      </c>
      <c r="E846" s="6" t="s">
        <v>75</v>
      </c>
      <c r="F846" s="6" t="s">
        <v>117</v>
      </c>
      <c r="G846" s="35">
        <v>1920202590</v>
      </c>
      <c r="H846" s="6" t="s">
        <v>357</v>
      </c>
      <c r="I846" s="3">
        <v>166</v>
      </c>
    </row>
    <row r="847" spans="3:9" ht="16.5" thickBot="1" x14ac:dyDescent="0.25">
      <c r="C847" s="87" t="s">
        <v>48</v>
      </c>
      <c r="D847" s="27" t="s">
        <v>155</v>
      </c>
      <c r="E847" s="6" t="s">
        <v>75</v>
      </c>
      <c r="F847" s="6" t="s">
        <v>117</v>
      </c>
      <c r="G847" s="35">
        <v>1920202590</v>
      </c>
      <c r="H847" s="6" t="s">
        <v>120</v>
      </c>
      <c r="I847" s="3">
        <v>20.100000000000001</v>
      </c>
    </row>
    <row r="848" spans="3:9" ht="48" thickBot="1" x14ac:dyDescent="0.25">
      <c r="C848" s="100" t="s">
        <v>354</v>
      </c>
      <c r="D848" s="199" t="s">
        <v>155</v>
      </c>
      <c r="E848" s="101" t="s">
        <v>75</v>
      </c>
      <c r="F848" s="101" t="s">
        <v>117</v>
      </c>
      <c r="G848" s="116" t="s">
        <v>405</v>
      </c>
      <c r="H848" s="101" t="s">
        <v>355</v>
      </c>
      <c r="I848" s="106">
        <v>29.978000000000002</v>
      </c>
    </row>
    <row r="849" spans="3:9" ht="126.75" thickBot="1" x14ac:dyDescent="0.25">
      <c r="C849" s="89" t="s">
        <v>64</v>
      </c>
      <c r="D849" s="25" t="s">
        <v>155</v>
      </c>
      <c r="E849" s="7" t="s">
        <v>75</v>
      </c>
      <c r="F849" s="7" t="s">
        <v>117</v>
      </c>
      <c r="G849" s="4">
        <v>1920206590</v>
      </c>
      <c r="H849" s="2"/>
      <c r="I849" s="1">
        <f>SUM(I850:I852)</f>
        <v>15210.802</v>
      </c>
    </row>
    <row r="850" spans="3:9" ht="48" thickBot="1" x14ac:dyDescent="0.25">
      <c r="C850" s="5" t="s">
        <v>56</v>
      </c>
      <c r="D850" s="27" t="s">
        <v>155</v>
      </c>
      <c r="E850" s="6" t="s">
        <v>75</v>
      </c>
      <c r="F850" s="6" t="s">
        <v>117</v>
      </c>
      <c r="G850" s="3">
        <v>1920206590</v>
      </c>
      <c r="H850" s="3">
        <v>111</v>
      </c>
      <c r="I850" s="3">
        <v>11507</v>
      </c>
    </row>
    <row r="851" spans="3:9" ht="63.75" thickBot="1" x14ac:dyDescent="0.25">
      <c r="C851" s="37" t="s">
        <v>10</v>
      </c>
      <c r="D851" s="27" t="s">
        <v>155</v>
      </c>
      <c r="E851" s="6" t="s">
        <v>75</v>
      </c>
      <c r="F851" s="6" t="s">
        <v>117</v>
      </c>
      <c r="G851" s="3">
        <v>1920206590</v>
      </c>
      <c r="H851" s="3">
        <v>119</v>
      </c>
      <c r="I851" s="3">
        <v>3475.8020000000001</v>
      </c>
    </row>
    <row r="852" spans="3:9" ht="32.25" thickBot="1" x14ac:dyDescent="0.25">
      <c r="C852" s="37" t="s">
        <v>13</v>
      </c>
      <c r="D852" s="27" t="s">
        <v>155</v>
      </c>
      <c r="E852" s="6" t="s">
        <v>75</v>
      </c>
      <c r="F852" s="6" t="s">
        <v>117</v>
      </c>
      <c r="G852" s="3">
        <v>1920206590</v>
      </c>
      <c r="H852" s="3">
        <v>244</v>
      </c>
      <c r="I852" s="3">
        <v>228</v>
      </c>
    </row>
    <row r="853" spans="3:9" ht="79.5" thickBot="1" x14ac:dyDescent="0.25">
      <c r="C853" s="198" t="s">
        <v>363</v>
      </c>
      <c r="D853" s="139" t="s">
        <v>155</v>
      </c>
      <c r="E853" s="115" t="s">
        <v>75</v>
      </c>
      <c r="F853" s="115" t="s">
        <v>117</v>
      </c>
      <c r="G853" s="124" t="s">
        <v>367</v>
      </c>
      <c r="H853" s="114"/>
      <c r="I853" s="114">
        <f>SUM(I854:I855)</f>
        <v>859.31999999999994</v>
      </c>
    </row>
    <row r="854" spans="3:9" ht="48" thickBot="1" x14ac:dyDescent="0.25">
      <c r="C854" s="37" t="s">
        <v>230</v>
      </c>
      <c r="D854" s="27" t="s">
        <v>155</v>
      </c>
      <c r="E854" s="6" t="s">
        <v>75</v>
      </c>
      <c r="F854" s="6" t="s">
        <v>117</v>
      </c>
      <c r="G854" s="127" t="s">
        <v>367</v>
      </c>
      <c r="H854" s="3">
        <v>111</v>
      </c>
      <c r="I854" s="3">
        <v>660</v>
      </c>
    </row>
    <row r="855" spans="3:9" ht="63.75" thickBot="1" x14ac:dyDescent="0.25">
      <c r="C855" s="37" t="s">
        <v>10</v>
      </c>
      <c r="D855" s="27" t="s">
        <v>155</v>
      </c>
      <c r="E855" s="6" t="s">
        <v>75</v>
      </c>
      <c r="F855" s="6" t="s">
        <v>117</v>
      </c>
      <c r="G855" s="127" t="s">
        <v>367</v>
      </c>
      <c r="H855" s="3">
        <v>119</v>
      </c>
      <c r="I855" s="3">
        <v>199.32</v>
      </c>
    </row>
    <row r="856" spans="3:9" ht="79.5" thickBot="1" x14ac:dyDescent="0.25">
      <c r="C856" s="104" t="s">
        <v>365</v>
      </c>
      <c r="D856" s="199" t="s">
        <v>155</v>
      </c>
      <c r="E856" s="199" t="s">
        <v>75</v>
      </c>
      <c r="F856" s="199" t="s">
        <v>117</v>
      </c>
      <c r="G856" s="124" t="s">
        <v>366</v>
      </c>
      <c r="H856" s="200"/>
      <c r="I856" s="200">
        <v>894.51300000000003</v>
      </c>
    </row>
    <row r="857" spans="3:9" ht="32.25" thickBot="1" x14ac:dyDescent="0.25">
      <c r="C857" s="37" t="s">
        <v>13</v>
      </c>
      <c r="D857" s="27" t="s">
        <v>155</v>
      </c>
      <c r="E857" s="6" t="s">
        <v>75</v>
      </c>
      <c r="F857" s="6" t="s">
        <v>117</v>
      </c>
      <c r="G857" s="127" t="s">
        <v>366</v>
      </c>
      <c r="H857" s="3">
        <v>244</v>
      </c>
      <c r="I857" s="201">
        <v>894.51300000000003</v>
      </c>
    </row>
    <row r="858" spans="3:9" ht="16.5" thickBot="1" x14ac:dyDescent="0.25">
      <c r="C858" s="229" t="s">
        <v>410</v>
      </c>
      <c r="D858" s="139" t="s">
        <v>155</v>
      </c>
      <c r="E858" s="115" t="s">
        <v>75</v>
      </c>
      <c r="F858" s="115" t="s">
        <v>117</v>
      </c>
      <c r="G858" s="124">
        <v>9990020680</v>
      </c>
      <c r="H858" s="114"/>
      <c r="I858" s="215">
        <f>SUM(I859:I860)</f>
        <v>120</v>
      </c>
    </row>
    <row r="859" spans="3:9" ht="48" thickBot="1" x14ac:dyDescent="0.25">
      <c r="C859" s="37" t="s">
        <v>230</v>
      </c>
      <c r="D859" s="27" t="s">
        <v>155</v>
      </c>
      <c r="E859" s="6" t="s">
        <v>75</v>
      </c>
      <c r="F859" s="6" t="s">
        <v>117</v>
      </c>
      <c r="G859" s="127">
        <v>9990020680</v>
      </c>
      <c r="H859" s="3">
        <v>111</v>
      </c>
      <c r="I859" s="201">
        <v>92</v>
      </c>
    </row>
    <row r="860" spans="3:9" ht="63.75" thickBot="1" x14ac:dyDescent="0.25">
      <c r="C860" s="37" t="s">
        <v>10</v>
      </c>
      <c r="D860" s="27" t="s">
        <v>155</v>
      </c>
      <c r="E860" s="6" t="s">
        <v>75</v>
      </c>
      <c r="F860" s="6" t="s">
        <v>117</v>
      </c>
      <c r="G860" s="127">
        <v>9990020680</v>
      </c>
      <c r="H860" s="3">
        <v>119</v>
      </c>
      <c r="I860" s="201">
        <v>28</v>
      </c>
    </row>
    <row r="861" spans="3:9" ht="26.25" customHeight="1" thickBot="1" x14ac:dyDescent="0.25">
      <c r="C861" s="80" t="s">
        <v>156</v>
      </c>
      <c r="D861" s="78" t="s">
        <v>157</v>
      </c>
      <c r="E861" s="78" t="s">
        <v>75</v>
      </c>
      <c r="F861" s="78" t="s">
        <v>117</v>
      </c>
      <c r="G861" s="78"/>
      <c r="H861" s="78"/>
      <c r="I861" s="79">
        <f>SUM(I862+I868+I869+I873+I876+I878)</f>
        <v>17085.814000000002</v>
      </c>
    </row>
    <row r="862" spans="3:9" ht="16.5" thickBot="1" x14ac:dyDescent="0.25">
      <c r="C862" s="30"/>
      <c r="D862" s="25" t="s">
        <v>157</v>
      </c>
      <c r="E862" s="14" t="s">
        <v>75</v>
      </c>
      <c r="F862" s="14" t="s">
        <v>117</v>
      </c>
      <c r="G862" s="31">
        <v>1920202590</v>
      </c>
      <c r="H862" s="26"/>
      <c r="I862" s="47">
        <f>SUM(I863:I867)</f>
        <v>1267.2</v>
      </c>
    </row>
    <row r="863" spans="3:9" ht="48" thickBot="1" x14ac:dyDescent="0.25">
      <c r="C863" s="5" t="s">
        <v>56</v>
      </c>
      <c r="D863" s="27" t="s">
        <v>157</v>
      </c>
      <c r="E863" s="6" t="s">
        <v>75</v>
      </c>
      <c r="F863" s="6" t="s">
        <v>117</v>
      </c>
      <c r="G863" s="35">
        <v>1920202590</v>
      </c>
      <c r="H863" s="27" t="s">
        <v>80</v>
      </c>
      <c r="I863" s="81">
        <v>492</v>
      </c>
    </row>
    <row r="864" spans="3:9" ht="63.75" thickBot="1" x14ac:dyDescent="0.25">
      <c r="C864" s="37" t="s">
        <v>10</v>
      </c>
      <c r="D864" s="27" t="s">
        <v>157</v>
      </c>
      <c r="E864" s="6" t="s">
        <v>75</v>
      </c>
      <c r="F864" s="6" t="s">
        <v>117</v>
      </c>
      <c r="G864" s="35">
        <v>1920202590</v>
      </c>
      <c r="H864" s="27" t="s">
        <v>343</v>
      </c>
      <c r="I864" s="81">
        <v>149</v>
      </c>
    </row>
    <row r="865" spans="3:9" ht="32.25" thickBot="1" x14ac:dyDescent="0.25">
      <c r="C865" s="37" t="s">
        <v>13</v>
      </c>
      <c r="D865" s="27" t="s">
        <v>157</v>
      </c>
      <c r="E865" s="6" t="s">
        <v>75</v>
      </c>
      <c r="F865" s="6" t="s">
        <v>117</v>
      </c>
      <c r="G865" s="35">
        <v>1920202590</v>
      </c>
      <c r="H865" s="6" t="s">
        <v>121</v>
      </c>
      <c r="I865" s="3">
        <v>481.2</v>
      </c>
    </row>
    <row r="866" spans="3:9" ht="16.5" thickBot="1" x14ac:dyDescent="0.25">
      <c r="C866" s="37" t="s">
        <v>360</v>
      </c>
      <c r="D866" s="27" t="s">
        <v>157</v>
      </c>
      <c r="E866" s="6" t="s">
        <v>75</v>
      </c>
      <c r="F866" s="6" t="s">
        <v>117</v>
      </c>
      <c r="G866" s="35">
        <v>1920202590</v>
      </c>
      <c r="H866" s="6" t="s">
        <v>357</v>
      </c>
      <c r="I866" s="3">
        <v>111</v>
      </c>
    </row>
    <row r="867" spans="3:9" ht="16.5" thickBot="1" x14ac:dyDescent="0.25">
      <c r="C867" s="87" t="s">
        <v>48</v>
      </c>
      <c r="D867" s="27" t="s">
        <v>157</v>
      </c>
      <c r="E867" s="6" t="s">
        <v>75</v>
      </c>
      <c r="F867" s="6" t="s">
        <v>117</v>
      </c>
      <c r="G867" s="35">
        <v>1920202590</v>
      </c>
      <c r="H867" s="6" t="s">
        <v>120</v>
      </c>
      <c r="I867" s="3">
        <v>34</v>
      </c>
    </row>
    <row r="868" spans="3:9" ht="48" thickBot="1" x14ac:dyDescent="0.25">
      <c r="C868" s="100" t="s">
        <v>354</v>
      </c>
      <c r="D868" s="199" t="s">
        <v>157</v>
      </c>
      <c r="E868" s="101" t="s">
        <v>75</v>
      </c>
      <c r="F868" s="101" t="s">
        <v>117</v>
      </c>
      <c r="G868" s="116" t="s">
        <v>405</v>
      </c>
      <c r="H868" s="101" t="s">
        <v>355</v>
      </c>
      <c r="I868" s="106">
        <v>29.978000000000002</v>
      </c>
    </row>
    <row r="869" spans="3:9" ht="126.75" thickBot="1" x14ac:dyDescent="0.25">
      <c r="C869" s="89" t="s">
        <v>64</v>
      </c>
      <c r="D869" s="25" t="s">
        <v>157</v>
      </c>
      <c r="E869" s="7" t="s">
        <v>75</v>
      </c>
      <c r="F869" s="7" t="s">
        <v>117</v>
      </c>
      <c r="G869" s="4">
        <v>1920206590</v>
      </c>
      <c r="H869" s="2"/>
      <c r="I869" s="1">
        <f>SUM(I870:I872)</f>
        <v>14335.005999999999</v>
      </c>
    </row>
    <row r="870" spans="3:9" ht="48" thickBot="1" x14ac:dyDescent="0.25">
      <c r="C870" s="5" t="s">
        <v>56</v>
      </c>
      <c r="D870" s="27" t="s">
        <v>157</v>
      </c>
      <c r="E870" s="6" t="s">
        <v>75</v>
      </c>
      <c r="F870" s="6" t="s">
        <v>117</v>
      </c>
      <c r="G870" s="3">
        <v>1920206590</v>
      </c>
      <c r="H870" s="3">
        <v>111</v>
      </c>
      <c r="I870" s="3">
        <v>10904</v>
      </c>
    </row>
    <row r="871" spans="3:9" ht="63.75" thickBot="1" x14ac:dyDescent="0.25">
      <c r="C871" s="37" t="s">
        <v>10</v>
      </c>
      <c r="D871" s="27" t="s">
        <v>157</v>
      </c>
      <c r="E871" s="6" t="s">
        <v>75</v>
      </c>
      <c r="F871" s="6" t="s">
        <v>117</v>
      </c>
      <c r="G871" s="3">
        <v>1920206590</v>
      </c>
      <c r="H871" s="3">
        <v>119</v>
      </c>
      <c r="I871" s="3">
        <v>3304.0059999999999</v>
      </c>
    </row>
    <row r="872" spans="3:9" ht="32.25" thickBot="1" x14ac:dyDescent="0.25">
      <c r="C872" s="37" t="s">
        <v>13</v>
      </c>
      <c r="D872" s="27" t="s">
        <v>157</v>
      </c>
      <c r="E872" s="6" t="s">
        <v>75</v>
      </c>
      <c r="F872" s="6" t="s">
        <v>117</v>
      </c>
      <c r="G872" s="3">
        <v>1920206590</v>
      </c>
      <c r="H872" s="3">
        <v>244</v>
      </c>
      <c r="I872" s="3">
        <v>127</v>
      </c>
    </row>
    <row r="873" spans="3:9" ht="79.5" thickBot="1" x14ac:dyDescent="0.25">
      <c r="C873" s="198" t="s">
        <v>363</v>
      </c>
      <c r="D873" s="139" t="s">
        <v>157</v>
      </c>
      <c r="E873" s="115" t="s">
        <v>75</v>
      </c>
      <c r="F873" s="115" t="s">
        <v>117</v>
      </c>
      <c r="G873" s="124" t="s">
        <v>367</v>
      </c>
      <c r="H873" s="114"/>
      <c r="I873" s="114">
        <f>SUM(I874:I875)</f>
        <v>859.31999999999994</v>
      </c>
    </row>
    <row r="874" spans="3:9" ht="48" thickBot="1" x14ac:dyDescent="0.25">
      <c r="C874" s="37" t="s">
        <v>230</v>
      </c>
      <c r="D874" s="27" t="s">
        <v>157</v>
      </c>
      <c r="E874" s="6" t="s">
        <v>75</v>
      </c>
      <c r="F874" s="6" t="s">
        <v>117</v>
      </c>
      <c r="G874" s="127" t="s">
        <v>367</v>
      </c>
      <c r="H874" s="3">
        <v>111</v>
      </c>
      <c r="I874" s="3">
        <v>660</v>
      </c>
    </row>
    <row r="875" spans="3:9" ht="63.75" thickBot="1" x14ac:dyDescent="0.25">
      <c r="C875" s="37" t="s">
        <v>10</v>
      </c>
      <c r="D875" s="27" t="s">
        <v>157</v>
      </c>
      <c r="E875" s="6" t="s">
        <v>75</v>
      </c>
      <c r="F875" s="6" t="s">
        <v>117</v>
      </c>
      <c r="G875" s="127" t="s">
        <v>367</v>
      </c>
      <c r="H875" s="3">
        <v>119</v>
      </c>
      <c r="I875" s="3">
        <v>199.32</v>
      </c>
    </row>
    <row r="876" spans="3:9" ht="79.5" thickBot="1" x14ac:dyDescent="0.25">
      <c r="C876" s="104" t="s">
        <v>365</v>
      </c>
      <c r="D876" s="199" t="s">
        <v>157</v>
      </c>
      <c r="E876" s="199" t="s">
        <v>75</v>
      </c>
      <c r="F876" s="199" t="s">
        <v>117</v>
      </c>
      <c r="G876" s="124" t="s">
        <v>366</v>
      </c>
      <c r="H876" s="200"/>
      <c r="I876" s="200">
        <v>485.31</v>
      </c>
    </row>
    <row r="877" spans="3:9" ht="32.25" thickBot="1" x14ac:dyDescent="0.25">
      <c r="C877" s="37" t="s">
        <v>13</v>
      </c>
      <c r="D877" s="27" t="s">
        <v>157</v>
      </c>
      <c r="E877" s="6" t="s">
        <v>75</v>
      </c>
      <c r="F877" s="6" t="s">
        <v>117</v>
      </c>
      <c r="G877" s="127" t="s">
        <v>366</v>
      </c>
      <c r="H877" s="3">
        <v>244</v>
      </c>
      <c r="I877" s="201">
        <v>485.31</v>
      </c>
    </row>
    <row r="878" spans="3:9" ht="16.5" thickBot="1" x14ac:dyDescent="0.25">
      <c r="C878" s="229" t="s">
        <v>410</v>
      </c>
      <c r="D878" s="139" t="s">
        <v>157</v>
      </c>
      <c r="E878" s="115" t="s">
        <v>75</v>
      </c>
      <c r="F878" s="115" t="s">
        <v>117</v>
      </c>
      <c r="G878" s="124">
        <v>9990020680</v>
      </c>
      <c r="H878" s="114"/>
      <c r="I878" s="215">
        <f>SUM(I879:I880)</f>
        <v>109</v>
      </c>
    </row>
    <row r="879" spans="3:9" ht="48" thickBot="1" x14ac:dyDescent="0.25">
      <c r="C879" s="37" t="s">
        <v>230</v>
      </c>
      <c r="D879" s="27" t="s">
        <v>157</v>
      </c>
      <c r="E879" s="6" t="s">
        <v>75</v>
      </c>
      <c r="F879" s="6" t="s">
        <v>117</v>
      </c>
      <c r="G879" s="127">
        <v>9990020680</v>
      </c>
      <c r="H879" s="3">
        <v>111</v>
      </c>
      <c r="I879" s="201">
        <v>84</v>
      </c>
    </row>
    <row r="880" spans="3:9" ht="63.75" thickBot="1" x14ac:dyDescent="0.25">
      <c r="C880" s="37" t="s">
        <v>10</v>
      </c>
      <c r="D880" s="27" t="s">
        <v>157</v>
      </c>
      <c r="E880" s="6" t="s">
        <v>75</v>
      </c>
      <c r="F880" s="6" t="s">
        <v>117</v>
      </c>
      <c r="G880" s="127">
        <v>9990020680</v>
      </c>
      <c r="H880" s="3">
        <v>119</v>
      </c>
      <c r="I880" s="201">
        <v>25</v>
      </c>
    </row>
    <row r="881" spans="3:9" ht="26.25" customHeight="1" thickBot="1" x14ac:dyDescent="0.25">
      <c r="C881" s="80" t="s">
        <v>158</v>
      </c>
      <c r="D881" s="78" t="s">
        <v>159</v>
      </c>
      <c r="E881" s="78" t="s">
        <v>75</v>
      </c>
      <c r="F881" s="78" t="s">
        <v>117</v>
      </c>
      <c r="G881" s="78"/>
      <c r="H881" s="78"/>
      <c r="I881" s="245">
        <f>SUM(I882+I889+I890+I894+I897+I899)</f>
        <v>13987.174930000001</v>
      </c>
    </row>
    <row r="882" spans="3:9" ht="16.5" thickBot="1" x14ac:dyDescent="0.25">
      <c r="C882" s="30"/>
      <c r="D882" s="26"/>
      <c r="E882" s="26"/>
      <c r="F882" s="26"/>
      <c r="G882" s="26"/>
      <c r="H882" s="26"/>
      <c r="I882" s="246">
        <f>SUM(I883:I888)</f>
        <v>1458.2309300000002</v>
      </c>
    </row>
    <row r="883" spans="3:9" ht="48" thickBot="1" x14ac:dyDescent="0.25">
      <c r="C883" s="5" t="s">
        <v>56</v>
      </c>
      <c r="D883" s="27" t="s">
        <v>159</v>
      </c>
      <c r="E883" s="6" t="s">
        <v>75</v>
      </c>
      <c r="F883" s="6" t="s">
        <v>117</v>
      </c>
      <c r="G883" s="35">
        <v>1920202590</v>
      </c>
      <c r="H883" s="27" t="s">
        <v>80</v>
      </c>
      <c r="I883" s="81">
        <v>480</v>
      </c>
    </row>
    <row r="884" spans="3:9" ht="63.75" thickBot="1" x14ac:dyDescent="0.25">
      <c r="C884" s="37" t="s">
        <v>10</v>
      </c>
      <c r="D884" s="27" t="s">
        <v>159</v>
      </c>
      <c r="E884" s="6" t="s">
        <v>75</v>
      </c>
      <c r="F884" s="6" t="s">
        <v>117</v>
      </c>
      <c r="G884" s="35">
        <v>1920202590</v>
      </c>
      <c r="H884" s="27" t="s">
        <v>343</v>
      </c>
      <c r="I884" s="81">
        <v>145</v>
      </c>
    </row>
    <row r="885" spans="3:9" ht="48" thickBot="1" x14ac:dyDescent="0.25">
      <c r="C885" s="37" t="s">
        <v>420</v>
      </c>
      <c r="D885" s="27" t="s">
        <v>159</v>
      </c>
      <c r="E885" s="6" t="s">
        <v>75</v>
      </c>
      <c r="F885" s="6" t="s">
        <v>117</v>
      </c>
      <c r="G885" s="35">
        <v>1920202590</v>
      </c>
      <c r="H885" s="27" t="s">
        <v>432</v>
      </c>
      <c r="I885" s="247">
        <v>158.43092999999999</v>
      </c>
    </row>
    <row r="886" spans="3:9" ht="32.25" thickBot="1" x14ac:dyDescent="0.25">
      <c r="C886" s="37" t="s">
        <v>13</v>
      </c>
      <c r="D886" s="27" t="s">
        <v>159</v>
      </c>
      <c r="E886" s="6" t="s">
        <v>75</v>
      </c>
      <c r="F886" s="6" t="s">
        <v>117</v>
      </c>
      <c r="G886" s="35">
        <v>1920202590</v>
      </c>
      <c r="H886" s="6" t="s">
        <v>121</v>
      </c>
      <c r="I886" s="3">
        <v>398.9</v>
      </c>
    </row>
    <row r="887" spans="3:9" ht="16.5" thickBot="1" x14ac:dyDescent="0.25">
      <c r="C887" s="37" t="s">
        <v>360</v>
      </c>
      <c r="D887" s="27" t="s">
        <v>159</v>
      </c>
      <c r="E887" s="6" t="s">
        <v>75</v>
      </c>
      <c r="F887" s="6" t="s">
        <v>117</v>
      </c>
      <c r="G887" s="35">
        <v>1920202590</v>
      </c>
      <c r="H887" s="6" t="s">
        <v>357</v>
      </c>
      <c r="I887" s="3">
        <v>227</v>
      </c>
    </row>
    <row r="888" spans="3:9" ht="16.5" thickBot="1" x14ac:dyDescent="0.25">
      <c r="C888" s="87" t="s">
        <v>48</v>
      </c>
      <c r="D888" s="27" t="s">
        <v>159</v>
      </c>
      <c r="E888" s="6" t="s">
        <v>75</v>
      </c>
      <c r="F888" s="6" t="s">
        <v>117</v>
      </c>
      <c r="G888" s="35">
        <v>1920202590</v>
      </c>
      <c r="H888" s="6" t="s">
        <v>120</v>
      </c>
      <c r="I888" s="3">
        <v>48.9</v>
      </c>
    </row>
    <row r="889" spans="3:9" ht="48" thickBot="1" x14ac:dyDescent="0.25">
      <c r="C889" s="100" t="s">
        <v>354</v>
      </c>
      <c r="D889" s="199" t="s">
        <v>159</v>
      </c>
      <c r="E889" s="101" t="s">
        <v>75</v>
      </c>
      <c r="F889" s="101" t="s">
        <v>117</v>
      </c>
      <c r="G889" s="116" t="s">
        <v>405</v>
      </c>
      <c r="H889" s="101" t="s">
        <v>355</v>
      </c>
      <c r="I889" s="106">
        <v>30.978000000000002</v>
      </c>
    </row>
    <row r="890" spans="3:9" ht="126.75" thickBot="1" x14ac:dyDescent="0.25">
      <c r="C890" s="89" t="s">
        <v>64</v>
      </c>
      <c r="D890" s="25" t="s">
        <v>159</v>
      </c>
      <c r="E890" s="7" t="s">
        <v>75</v>
      </c>
      <c r="F890" s="7" t="s">
        <v>117</v>
      </c>
      <c r="G890" s="4">
        <v>1920206590</v>
      </c>
      <c r="H890" s="2"/>
      <c r="I890" s="1">
        <f>SUM(I891:I893)</f>
        <v>11531.32</v>
      </c>
    </row>
    <row r="891" spans="3:9" ht="48" thickBot="1" x14ac:dyDescent="0.25">
      <c r="C891" s="5" t="s">
        <v>56</v>
      </c>
      <c r="D891" s="27" t="s">
        <v>159</v>
      </c>
      <c r="E891" s="6" t="s">
        <v>75</v>
      </c>
      <c r="F891" s="6" t="s">
        <v>117</v>
      </c>
      <c r="G891" s="3">
        <v>1920206590</v>
      </c>
      <c r="H891" s="3">
        <v>111</v>
      </c>
      <c r="I891" s="3">
        <v>8803</v>
      </c>
    </row>
    <row r="892" spans="3:9" ht="63.75" thickBot="1" x14ac:dyDescent="0.25">
      <c r="C892" s="37" t="s">
        <v>10</v>
      </c>
      <c r="D892" s="27" t="s">
        <v>159</v>
      </c>
      <c r="E892" s="6" t="s">
        <v>75</v>
      </c>
      <c r="F892" s="6" t="s">
        <v>117</v>
      </c>
      <c r="G892" s="3">
        <v>1920206590</v>
      </c>
      <c r="H892" s="3">
        <v>119</v>
      </c>
      <c r="I892" s="3">
        <v>2653.32</v>
      </c>
    </row>
    <row r="893" spans="3:9" ht="32.25" thickBot="1" x14ac:dyDescent="0.25">
      <c r="C893" s="37" t="s">
        <v>13</v>
      </c>
      <c r="D893" s="27" t="s">
        <v>159</v>
      </c>
      <c r="E893" s="6" t="s">
        <v>75</v>
      </c>
      <c r="F893" s="6" t="s">
        <v>117</v>
      </c>
      <c r="G893" s="3">
        <v>1920206590</v>
      </c>
      <c r="H893" s="3">
        <v>244</v>
      </c>
      <c r="I893" s="3">
        <v>75</v>
      </c>
    </row>
    <row r="894" spans="3:9" ht="79.5" thickBot="1" x14ac:dyDescent="0.25">
      <c r="C894" s="198" t="s">
        <v>363</v>
      </c>
      <c r="D894" s="139" t="s">
        <v>159</v>
      </c>
      <c r="E894" s="115" t="s">
        <v>75</v>
      </c>
      <c r="F894" s="115" t="s">
        <v>117</v>
      </c>
      <c r="G894" s="124" t="s">
        <v>367</v>
      </c>
      <c r="H894" s="114"/>
      <c r="I894" s="114">
        <f>SUM(I895:I896)</f>
        <v>651</v>
      </c>
    </row>
    <row r="895" spans="3:9" ht="48" thickBot="1" x14ac:dyDescent="0.25">
      <c r="C895" s="37" t="s">
        <v>230</v>
      </c>
      <c r="D895" s="27" t="s">
        <v>159</v>
      </c>
      <c r="E895" s="6" t="s">
        <v>75</v>
      </c>
      <c r="F895" s="6" t="s">
        <v>117</v>
      </c>
      <c r="G895" s="127" t="s">
        <v>367</v>
      </c>
      <c r="H895" s="3">
        <v>111</v>
      </c>
      <c r="I895" s="3">
        <v>500</v>
      </c>
    </row>
    <row r="896" spans="3:9" ht="63.75" thickBot="1" x14ac:dyDescent="0.25">
      <c r="C896" s="37" t="s">
        <v>10</v>
      </c>
      <c r="D896" s="27" t="s">
        <v>159</v>
      </c>
      <c r="E896" s="6" t="s">
        <v>75</v>
      </c>
      <c r="F896" s="6" t="s">
        <v>117</v>
      </c>
      <c r="G896" s="127" t="s">
        <v>367</v>
      </c>
      <c r="H896" s="3">
        <v>119</v>
      </c>
      <c r="I896" s="3">
        <v>151</v>
      </c>
    </row>
    <row r="897" spans="3:9" ht="79.5" thickBot="1" x14ac:dyDescent="0.25">
      <c r="C897" s="104" t="s">
        <v>365</v>
      </c>
      <c r="D897" s="199" t="s">
        <v>159</v>
      </c>
      <c r="E897" s="199" t="s">
        <v>75</v>
      </c>
      <c r="F897" s="199" t="s">
        <v>117</v>
      </c>
      <c r="G897" s="124" t="s">
        <v>366</v>
      </c>
      <c r="H897" s="200"/>
      <c r="I897" s="200">
        <v>212.64599999999999</v>
      </c>
    </row>
    <row r="898" spans="3:9" ht="32.25" thickBot="1" x14ac:dyDescent="0.25">
      <c r="C898" s="37" t="s">
        <v>13</v>
      </c>
      <c r="D898" s="27" t="s">
        <v>159</v>
      </c>
      <c r="E898" s="6" t="s">
        <v>75</v>
      </c>
      <c r="F898" s="6" t="s">
        <v>117</v>
      </c>
      <c r="G898" s="127" t="s">
        <v>366</v>
      </c>
      <c r="H898" s="3">
        <v>244</v>
      </c>
      <c r="I898" s="201">
        <v>212.64599999999999</v>
      </c>
    </row>
    <row r="899" spans="3:9" ht="16.5" thickBot="1" x14ac:dyDescent="0.25">
      <c r="C899" s="229" t="s">
        <v>410</v>
      </c>
      <c r="D899" s="139" t="s">
        <v>159</v>
      </c>
      <c r="E899" s="115" t="s">
        <v>75</v>
      </c>
      <c r="F899" s="115" t="s">
        <v>117</v>
      </c>
      <c r="G899" s="124">
        <v>9990020680</v>
      </c>
      <c r="H899" s="114"/>
      <c r="I899" s="215">
        <f>SUM(I900:I901)</f>
        <v>103</v>
      </c>
    </row>
    <row r="900" spans="3:9" ht="48" thickBot="1" x14ac:dyDescent="0.25">
      <c r="C900" s="37" t="s">
        <v>230</v>
      </c>
      <c r="D900" s="27" t="s">
        <v>159</v>
      </c>
      <c r="E900" s="6" t="s">
        <v>75</v>
      </c>
      <c r="F900" s="6" t="s">
        <v>117</v>
      </c>
      <c r="G900" s="127">
        <v>9990020680</v>
      </c>
      <c r="H900" s="3">
        <v>111</v>
      </c>
      <c r="I900" s="201">
        <v>79</v>
      </c>
    </row>
    <row r="901" spans="3:9" ht="63.75" thickBot="1" x14ac:dyDescent="0.25">
      <c r="C901" s="37" t="s">
        <v>10</v>
      </c>
      <c r="D901" s="27" t="s">
        <v>159</v>
      </c>
      <c r="E901" s="6" t="s">
        <v>75</v>
      </c>
      <c r="F901" s="6" t="s">
        <v>117</v>
      </c>
      <c r="G901" s="127">
        <v>9990020680</v>
      </c>
      <c r="H901" s="3">
        <v>119</v>
      </c>
      <c r="I901" s="201">
        <v>24</v>
      </c>
    </row>
    <row r="902" spans="3:9" ht="16.5" thickBot="1" x14ac:dyDescent="0.25">
      <c r="C902" s="80" t="s">
        <v>160</v>
      </c>
      <c r="D902" s="78" t="s">
        <v>161</v>
      </c>
      <c r="E902" s="78" t="s">
        <v>75</v>
      </c>
      <c r="F902" s="78" t="s">
        <v>117</v>
      </c>
      <c r="G902" s="78"/>
      <c r="H902" s="78"/>
      <c r="I902" s="232">
        <f>SUM(I903+I911+I915+I921+I918+I923+I910)</f>
        <v>16420.2785</v>
      </c>
    </row>
    <row r="903" spans="3:9" ht="16.5" thickBot="1" x14ac:dyDescent="0.25">
      <c r="C903" s="30"/>
      <c r="D903" s="25" t="s">
        <v>161</v>
      </c>
      <c r="E903" s="14" t="s">
        <v>75</v>
      </c>
      <c r="F903" s="14" t="s">
        <v>117</v>
      </c>
      <c r="G903" s="31">
        <v>1920202590</v>
      </c>
      <c r="H903" s="26"/>
      <c r="I903" s="244">
        <f>SUM(I904:I909)</f>
        <v>1813.9224999999999</v>
      </c>
    </row>
    <row r="904" spans="3:9" ht="48" thickBot="1" x14ac:dyDescent="0.25">
      <c r="C904" s="5" t="s">
        <v>56</v>
      </c>
      <c r="D904" s="27" t="s">
        <v>161</v>
      </c>
      <c r="E904" s="6" t="s">
        <v>75</v>
      </c>
      <c r="F904" s="6" t="s">
        <v>117</v>
      </c>
      <c r="G904" s="35">
        <v>1920202590</v>
      </c>
      <c r="H904" s="27" t="s">
        <v>80</v>
      </c>
      <c r="I904" s="81">
        <v>576</v>
      </c>
    </row>
    <row r="905" spans="3:9" ht="63.75" thickBot="1" x14ac:dyDescent="0.25">
      <c r="C905" s="37" t="s">
        <v>10</v>
      </c>
      <c r="D905" s="27" t="s">
        <v>161</v>
      </c>
      <c r="E905" s="6" t="s">
        <v>75</v>
      </c>
      <c r="F905" s="6" t="s">
        <v>117</v>
      </c>
      <c r="G905" s="35">
        <v>1920202590</v>
      </c>
      <c r="H905" s="6" t="s">
        <v>343</v>
      </c>
      <c r="I905" s="3">
        <v>174</v>
      </c>
    </row>
    <row r="906" spans="3:9" ht="48" thickBot="1" x14ac:dyDescent="0.25">
      <c r="C906" s="37" t="s">
        <v>420</v>
      </c>
      <c r="D906" s="27" t="s">
        <v>161</v>
      </c>
      <c r="E906" s="6" t="s">
        <v>75</v>
      </c>
      <c r="F906" s="6" t="s">
        <v>117</v>
      </c>
      <c r="G906" s="35">
        <v>1920202590</v>
      </c>
      <c r="H906" s="6" t="s">
        <v>432</v>
      </c>
      <c r="I906" s="3">
        <v>172.6225</v>
      </c>
    </row>
    <row r="907" spans="3:9" ht="32.25" thickBot="1" x14ac:dyDescent="0.25">
      <c r="C907" s="37" t="s">
        <v>13</v>
      </c>
      <c r="D907" s="27" t="s">
        <v>161</v>
      </c>
      <c r="E907" s="6" t="s">
        <v>75</v>
      </c>
      <c r="F907" s="6" t="s">
        <v>117</v>
      </c>
      <c r="G907" s="35">
        <v>1920202590</v>
      </c>
      <c r="H907" s="6" t="s">
        <v>121</v>
      </c>
      <c r="I907" s="3">
        <v>371</v>
      </c>
    </row>
    <row r="908" spans="3:9" ht="16.5" thickBot="1" x14ac:dyDescent="0.25">
      <c r="C908" s="37" t="s">
        <v>360</v>
      </c>
      <c r="D908" s="27" t="s">
        <v>161</v>
      </c>
      <c r="E908" s="6" t="s">
        <v>75</v>
      </c>
      <c r="F908" s="6" t="s">
        <v>117</v>
      </c>
      <c r="G908" s="35">
        <v>1920202590</v>
      </c>
      <c r="H908" s="6" t="s">
        <v>357</v>
      </c>
      <c r="I908" s="3">
        <v>493</v>
      </c>
    </row>
    <row r="909" spans="3:9" ht="16.5" thickBot="1" x14ac:dyDescent="0.25">
      <c r="C909" s="87" t="s">
        <v>48</v>
      </c>
      <c r="D909" s="27" t="s">
        <v>161</v>
      </c>
      <c r="E909" s="6" t="s">
        <v>75</v>
      </c>
      <c r="F909" s="6" t="s">
        <v>117</v>
      </c>
      <c r="G909" s="35">
        <v>1920202590</v>
      </c>
      <c r="H909" s="6" t="s">
        <v>120</v>
      </c>
      <c r="I909" s="3">
        <v>27.3</v>
      </c>
    </row>
    <row r="910" spans="3:9" ht="48" thickBot="1" x14ac:dyDescent="0.25">
      <c r="C910" s="100" t="s">
        <v>354</v>
      </c>
      <c r="D910" s="199" t="s">
        <v>161</v>
      </c>
      <c r="E910" s="101" t="s">
        <v>75</v>
      </c>
      <c r="F910" s="101" t="s">
        <v>117</v>
      </c>
      <c r="G910" s="116" t="s">
        <v>405</v>
      </c>
      <c r="H910" s="101" t="s">
        <v>355</v>
      </c>
      <c r="I910" s="106">
        <v>13.121</v>
      </c>
    </row>
    <row r="911" spans="3:9" ht="126.75" thickBot="1" x14ac:dyDescent="0.25">
      <c r="C911" s="89" t="s">
        <v>64</v>
      </c>
      <c r="D911" s="25" t="s">
        <v>161</v>
      </c>
      <c r="E911" s="7" t="s">
        <v>75</v>
      </c>
      <c r="F911" s="7" t="s">
        <v>117</v>
      </c>
      <c r="G911" s="4">
        <v>1920206590</v>
      </c>
      <c r="H911" s="2"/>
      <c r="I911" s="1">
        <f>SUM(I912:I914)</f>
        <v>12839.887999999999</v>
      </c>
    </row>
    <row r="912" spans="3:9" ht="48" thickBot="1" x14ac:dyDescent="0.25">
      <c r="C912" s="5" t="s">
        <v>56</v>
      </c>
      <c r="D912" s="27" t="s">
        <v>161</v>
      </c>
      <c r="E912" s="6" t="s">
        <v>75</v>
      </c>
      <c r="F912" s="6" t="s">
        <v>117</v>
      </c>
      <c r="G912" s="3">
        <v>1920206590</v>
      </c>
      <c r="H912" s="3">
        <v>111</v>
      </c>
      <c r="I912" s="3">
        <v>9739</v>
      </c>
    </row>
    <row r="913" spans="3:9" ht="63.75" thickBot="1" x14ac:dyDescent="0.25">
      <c r="C913" s="37" t="s">
        <v>10</v>
      </c>
      <c r="D913" s="27" t="s">
        <v>161</v>
      </c>
      <c r="E913" s="6" t="s">
        <v>75</v>
      </c>
      <c r="F913" s="6" t="s">
        <v>117</v>
      </c>
      <c r="G913" s="3">
        <v>1920206590</v>
      </c>
      <c r="H913" s="3">
        <v>119</v>
      </c>
      <c r="I913" s="3">
        <v>2940.8879999999999</v>
      </c>
    </row>
    <row r="914" spans="3:9" ht="32.25" thickBot="1" x14ac:dyDescent="0.25">
      <c r="C914" s="37" t="s">
        <v>13</v>
      </c>
      <c r="D914" s="27" t="s">
        <v>161</v>
      </c>
      <c r="E914" s="6" t="s">
        <v>75</v>
      </c>
      <c r="F914" s="6" t="s">
        <v>117</v>
      </c>
      <c r="G914" s="3">
        <v>1920206590</v>
      </c>
      <c r="H914" s="3">
        <v>244</v>
      </c>
      <c r="I914" s="3">
        <v>160</v>
      </c>
    </row>
    <row r="915" spans="3:9" ht="79.5" thickBot="1" x14ac:dyDescent="0.25">
      <c r="C915" s="198" t="s">
        <v>363</v>
      </c>
      <c r="D915" s="139" t="s">
        <v>161</v>
      </c>
      <c r="E915" s="115" t="s">
        <v>75</v>
      </c>
      <c r="F915" s="115" t="s">
        <v>117</v>
      </c>
      <c r="G915" s="124" t="s">
        <v>367</v>
      </c>
      <c r="H915" s="114"/>
      <c r="I915" s="114">
        <f>SUM(I916:I917)</f>
        <v>859.31999999999994</v>
      </c>
    </row>
    <row r="916" spans="3:9" ht="48" thickBot="1" x14ac:dyDescent="0.25">
      <c r="C916" s="37" t="s">
        <v>230</v>
      </c>
      <c r="D916" s="27" t="s">
        <v>161</v>
      </c>
      <c r="E916" s="6" t="s">
        <v>75</v>
      </c>
      <c r="F916" s="6" t="s">
        <v>117</v>
      </c>
      <c r="G916" s="127" t="s">
        <v>367</v>
      </c>
      <c r="H916" s="3">
        <v>111</v>
      </c>
      <c r="I916" s="3">
        <v>660</v>
      </c>
    </row>
    <row r="917" spans="3:9" ht="63.75" thickBot="1" x14ac:dyDescent="0.25">
      <c r="C917" s="37" t="s">
        <v>10</v>
      </c>
      <c r="D917" s="27" t="s">
        <v>161</v>
      </c>
      <c r="E917" s="6" t="s">
        <v>75</v>
      </c>
      <c r="F917" s="6" t="s">
        <v>117</v>
      </c>
      <c r="G917" s="127" t="s">
        <v>367</v>
      </c>
      <c r="H917" s="3">
        <v>119</v>
      </c>
      <c r="I917" s="3">
        <v>199.32</v>
      </c>
    </row>
    <row r="918" spans="3:9" ht="48" thickBot="1" x14ac:dyDescent="0.3">
      <c r="C918" s="210" t="s">
        <v>382</v>
      </c>
      <c r="D918" s="139" t="s">
        <v>161</v>
      </c>
      <c r="E918" s="115" t="s">
        <v>75</v>
      </c>
      <c r="F918" s="115" t="s">
        <v>117</v>
      </c>
      <c r="G918" s="156" t="s">
        <v>388</v>
      </c>
      <c r="H918" s="114"/>
      <c r="I918" s="114">
        <f>SUM(I919:I920)</f>
        <v>100.39999999999999</v>
      </c>
    </row>
    <row r="919" spans="3:9" ht="48" thickBot="1" x14ac:dyDescent="0.25">
      <c r="C919" s="37" t="s">
        <v>230</v>
      </c>
      <c r="D919" s="27" t="s">
        <v>161</v>
      </c>
      <c r="E919" s="6" t="s">
        <v>75</v>
      </c>
      <c r="F919" s="6" t="s">
        <v>117</v>
      </c>
      <c r="G919" s="211" t="s">
        <v>401</v>
      </c>
      <c r="H919" s="3">
        <v>111</v>
      </c>
      <c r="I919" s="3">
        <v>77.099999999999994</v>
      </c>
    </row>
    <row r="920" spans="3:9" ht="63.75" thickBot="1" x14ac:dyDescent="0.25">
      <c r="C920" s="37" t="s">
        <v>10</v>
      </c>
      <c r="D920" s="27" t="s">
        <v>161</v>
      </c>
      <c r="E920" s="6" t="s">
        <v>75</v>
      </c>
      <c r="F920" s="6" t="s">
        <v>117</v>
      </c>
      <c r="G920" s="211" t="s">
        <v>401</v>
      </c>
      <c r="H920" s="3">
        <v>119</v>
      </c>
      <c r="I920" s="3">
        <v>23.3</v>
      </c>
    </row>
    <row r="921" spans="3:9" ht="79.5" thickBot="1" x14ac:dyDescent="0.25">
      <c r="C921" s="104" t="s">
        <v>365</v>
      </c>
      <c r="D921" s="199" t="s">
        <v>161</v>
      </c>
      <c r="E921" s="199" t="s">
        <v>75</v>
      </c>
      <c r="F921" s="199" t="s">
        <v>117</v>
      </c>
      <c r="G921" s="124" t="s">
        <v>366</v>
      </c>
      <c r="H921" s="200"/>
      <c r="I921" s="200">
        <v>684.62699999999995</v>
      </c>
    </row>
    <row r="922" spans="3:9" ht="32.25" thickBot="1" x14ac:dyDescent="0.25">
      <c r="C922" s="37" t="s">
        <v>13</v>
      </c>
      <c r="D922" s="27" t="s">
        <v>161</v>
      </c>
      <c r="E922" s="6" t="s">
        <v>75</v>
      </c>
      <c r="F922" s="6" t="s">
        <v>117</v>
      </c>
      <c r="G922" s="127" t="s">
        <v>366</v>
      </c>
      <c r="H922" s="3">
        <v>244</v>
      </c>
      <c r="I922" s="201">
        <v>684.62699999999995</v>
      </c>
    </row>
    <row r="923" spans="3:9" ht="16.5" thickBot="1" x14ac:dyDescent="0.25">
      <c r="C923" s="229" t="s">
        <v>410</v>
      </c>
      <c r="D923" s="139" t="s">
        <v>161</v>
      </c>
      <c r="E923" s="115" t="s">
        <v>75</v>
      </c>
      <c r="F923" s="115" t="s">
        <v>117</v>
      </c>
      <c r="G923" s="124">
        <v>9990020680</v>
      </c>
      <c r="H923" s="114"/>
      <c r="I923" s="215">
        <f>SUM(I924:I925)</f>
        <v>109</v>
      </c>
    </row>
    <row r="924" spans="3:9" ht="48" thickBot="1" x14ac:dyDescent="0.25">
      <c r="C924" s="37" t="s">
        <v>230</v>
      </c>
      <c r="D924" s="27" t="s">
        <v>161</v>
      </c>
      <c r="E924" s="6" t="s">
        <v>75</v>
      </c>
      <c r="F924" s="6" t="s">
        <v>117</v>
      </c>
      <c r="G924" s="127">
        <v>9990020680</v>
      </c>
      <c r="H924" s="3">
        <v>111</v>
      </c>
      <c r="I924" s="201">
        <v>84</v>
      </c>
    </row>
    <row r="925" spans="3:9" ht="63.75" thickBot="1" x14ac:dyDescent="0.25">
      <c r="C925" s="37" t="s">
        <v>10</v>
      </c>
      <c r="D925" s="27" t="s">
        <v>161</v>
      </c>
      <c r="E925" s="6" t="s">
        <v>75</v>
      </c>
      <c r="F925" s="6" t="s">
        <v>117</v>
      </c>
      <c r="G925" s="127">
        <v>9990020680</v>
      </c>
      <c r="H925" s="3">
        <v>119</v>
      </c>
      <c r="I925" s="201">
        <v>25</v>
      </c>
    </row>
    <row r="926" spans="3:9" ht="16.5" thickBot="1" x14ac:dyDescent="0.25">
      <c r="C926" s="80" t="s">
        <v>162</v>
      </c>
      <c r="D926" s="78" t="s">
        <v>164</v>
      </c>
      <c r="E926" s="78" t="s">
        <v>75</v>
      </c>
      <c r="F926" s="78" t="s">
        <v>117</v>
      </c>
      <c r="G926" s="78"/>
      <c r="H926" s="78"/>
      <c r="I926" s="193">
        <f>SUM(I940+I933+I927+I937+I942)</f>
        <v>15644.074000000001</v>
      </c>
    </row>
    <row r="927" spans="3:9" ht="16.5" thickBot="1" x14ac:dyDescent="0.25">
      <c r="C927" s="30"/>
      <c r="D927" s="25" t="s">
        <v>164</v>
      </c>
      <c r="E927" s="14" t="s">
        <v>75</v>
      </c>
      <c r="F927" s="14" t="s">
        <v>117</v>
      </c>
      <c r="G927" s="31">
        <v>1920202590</v>
      </c>
      <c r="H927" s="26"/>
      <c r="I927" s="189">
        <f>SUM(I928:I932)</f>
        <v>1151.2</v>
      </c>
    </row>
    <row r="928" spans="3:9" ht="48" thickBot="1" x14ac:dyDescent="0.25">
      <c r="C928" s="5" t="s">
        <v>56</v>
      </c>
      <c r="D928" s="27" t="s">
        <v>164</v>
      </c>
      <c r="E928" s="6" t="s">
        <v>75</v>
      </c>
      <c r="F928" s="6" t="s">
        <v>117</v>
      </c>
      <c r="G928" s="35">
        <v>1920202590</v>
      </c>
      <c r="H928" s="27" t="s">
        <v>80</v>
      </c>
      <c r="I928" s="81">
        <v>552</v>
      </c>
    </row>
    <row r="929" spans="3:9" ht="63.75" thickBot="1" x14ac:dyDescent="0.25">
      <c r="C929" s="37" t="s">
        <v>10</v>
      </c>
      <c r="D929" s="27" t="s">
        <v>164</v>
      </c>
      <c r="E929" s="6" t="s">
        <v>75</v>
      </c>
      <c r="F929" s="6" t="s">
        <v>117</v>
      </c>
      <c r="G929" s="35">
        <v>1920202590</v>
      </c>
      <c r="H929" s="27" t="s">
        <v>343</v>
      </c>
      <c r="I929" s="81">
        <v>167</v>
      </c>
    </row>
    <row r="930" spans="3:9" ht="32.25" thickBot="1" x14ac:dyDescent="0.25">
      <c r="C930" s="37" t="s">
        <v>13</v>
      </c>
      <c r="D930" s="27" t="s">
        <v>164</v>
      </c>
      <c r="E930" s="6" t="s">
        <v>75</v>
      </c>
      <c r="F930" s="6" t="s">
        <v>117</v>
      </c>
      <c r="G930" s="35">
        <v>1920202590</v>
      </c>
      <c r="H930" s="6" t="s">
        <v>121</v>
      </c>
      <c r="I930" s="3">
        <v>272.2</v>
      </c>
    </row>
    <row r="931" spans="3:9" ht="16.5" thickBot="1" x14ac:dyDescent="0.25">
      <c r="C931" s="37" t="s">
        <v>360</v>
      </c>
      <c r="D931" s="27" t="s">
        <v>164</v>
      </c>
      <c r="E931" s="6" t="s">
        <v>75</v>
      </c>
      <c r="F931" s="6" t="s">
        <v>117</v>
      </c>
      <c r="G931" s="35">
        <v>1920202590</v>
      </c>
      <c r="H931" s="6" t="s">
        <v>357</v>
      </c>
      <c r="I931" s="3">
        <v>150</v>
      </c>
    </row>
    <row r="932" spans="3:9" ht="16.5" thickBot="1" x14ac:dyDescent="0.25">
      <c r="C932" s="87" t="s">
        <v>48</v>
      </c>
      <c r="D932" s="27" t="s">
        <v>164</v>
      </c>
      <c r="E932" s="6" t="s">
        <v>75</v>
      </c>
      <c r="F932" s="6" t="s">
        <v>117</v>
      </c>
      <c r="G932" s="35">
        <v>1920202590</v>
      </c>
      <c r="H932" s="6" t="s">
        <v>120</v>
      </c>
      <c r="I932" s="3">
        <v>10</v>
      </c>
    </row>
    <row r="933" spans="3:9" ht="126.75" thickBot="1" x14ac:dyDescent="0.25">
      <c r="C933" s="89" t="s">
        <v>64</v>
      </c>
      <c r="D933" s="25" t="s">
        <v>164</v>
      </c>
      <c r="E933" s="7" t="s">
        <v>75</v>
      </c>
      <c r="F933" s="7" t="s">
        <v>117</v>
      </c>
      <c r="G933" s="4">
        <v>1920206590</v>
      </c>
      <c r="H933" s="2"/>
      <c r="I933" s="1">
        <f>SUM(I934:I936)</f>
        <v>12932.444</v>
      </c>
    </row>
    <row r="934" spans="3:9" ht="48" thickBot="1" x14ac:dyDescent="0.25">
      <c r="C934" s="5" t="s">
        <v>56</v>
      </c>
      <c r="D934" s="27" t="s">
        <v>164</v>
      </c>
      <c r="E934" s="6" t="s">
        <v>75</v>
      </c>
      <c r="F934" s="6" t="s">
        <v>117</v>
      </c>
      <c r="G934" s="3">
        <v>1920206590</v>
      </c>
      <c r="H934" s="3">
        <v>111</v>
      </c>
      <c r="I934" s="3">
        <v>9814</v>
      </c>
    </row>
    <row r="935" spans="3:9" ht="63.75" thickBot="1" x14ac:dyDescent="0.25">
      <c r="C935" s="37" t="s">
        <v>10</v>
      </c>
      <c r="D935" s="27" t="s">
        <v>164</v>
      </c>
      <c r="E935" s="6" t="s">
        <v>75</v>
      </c>
      <c r="F935" s="6" t="s">
        <v>117</v>
      </c>
      <c r="G935" s="3">
        <v>1920206590</v>
      </c>
      <c r="H935" s="3">
        <v>119</v>
      </c>
      <c r="I935" s="3">
        <v>2962.444</v>
      </c>
    </row>
    <row r="936" spans="3:9" ht="32.25" thickBot="1" x14ac:dyDescent="0.25">
      <c r="C936" s="37" t="s">
        <v>13</v>
      </c>
      <c r="D936" s="27" t="s">
        <v>164</v>
      </c>
      <c r="E936" s="6" t="s">
        <v>75</v>
      </c>
      <c r="F936" s="6" t="s">
        <v>117</v>
      </c>
      <c r="G936" s="3">
        <v>1920206590</v>
      </c>
      <c r="H936" s="3">
        <v>244</v>
      </c>
      <c r="I936" s="3">
        <v>156</v>
      </c>
    </row>
    <row r="937" spans="3:9" ht="79.5" thickBot="1" x14ac:dyDescent="0.25">
      <c r="C937" s="198" t="s">
        <v>363</v>
      </c>
      <c r="D937" s="139" t="s">
        <v>164</v>
      </c>
      <c r="E937" s="115" t="s">
        <v>75</v>
      </c>
      <c r="F937" s="115" t="s">
        <v>117</v>
      </c>
      <c r="G937" s="124" t="s">
        <v>367</v>
      </c>
      <c r="H937" s="114"/>
      <c r="I937" s="114">
        <f>SUM(I938:I939)</f>
        <v>859.31999999999994</v>
      </c>
    </row>
    <row r="938" spans="3:9" ht="48" thickBot="1" x14ac:dyDescent="0.25">
      <c r="C938" s="37" t="s">
        <v>230</v>
      </c>
      <c r="D938" s="27" t="s">
        <v>164</v>
      </c>
      <c r="E938" s="6" t="s">
        <v>75</v>
      </c>
      <c r="F938" s="6" t="s">
        <v>117</v>
      </c>
      <c r="G938" s="127" t="s">
        <v>367</v>
      </c>
      <c r="H938" s="3">
        <v>111</v>
      </c>
      <c r="I938" s="3">
        <v>660</v>
      </c>
    </row>
    <row r="939" spans="3:9" ht="63.75" thickBot="1" x14ac:dyDescent="0.25">
      <c r="C939" s="37" t="s">
        <v>10</v>
      </c>
      <c r="D939" s="27" t="s">
        <v>164</v>
      </c>
      <c r="E939" s="6" t="s">
        <v>75</v>
      </c>
      <c r="F939" s="6" t="s">
        <v>117</v>
      </c>
      <c r="G939" s="127" t="s">
        <v>367</v>
      </c>
      <c r="H939" s="3">
        <v>119</v>
      </c>
      <c r="I939" s="3">
        <v>199.32</v>
      </c>
    </row>
    <row r="940" spans="3:9" ht="79.5" thickBot="1" x14ac:dyDescent="0.25">
      <c r="C940" s="104" t="s">
        <v>365</v>
      </c>
      <c r="D940" s="199" t="s">
        <v>164</v>
      </c>
      <c r="E940" s="199" t="s">
        <v>75</v>
      </c>
      <c r="F940" s="199" t="s">
        <v>117</v>
      </c>
      <c r="G940" s="124" t="s">
        <v>366</v>
      </c>
      <c r="H940" s="200"/>
      <c r="I940" s="200">
        <v>596.11</v>
      </c>
    </row>
    <row r="941" spans="3:9" ht="32.25" thickBot="1" x14ac:dyDescent="0.25">
      <c r="C941" s="37" t="s">
        <v>13</v>
      </c>
      <c r="D941" s="27" t="s">
        <v>164</v>
      </c>
      <c r="E941" s="6" t="s">
        <v>75</v>
      </c>
      <c r="F941" s="6" t="s">
        <v>117</v>
      </c>
      <c r="G941" s="127" t="s">
        <v>366</v>
      </c>
      <c r="H941" s="3">
        <v>244</v>
      </c>
      <c r="I941" s="201">
        <v>596.11</v>
      </c>
    </row>
    <row r="942" spans="3:9" ht="16.5" thickBot="1" x14ac:dyDescent="0.25">
      <c r="C942" s="229" t="s">
        <v>410</v>
      </c>
      <c r="D942" s="139" t="s">
        <v>164</v>
      </c>
      <c r="E942" s="115" t="s">
        <v>75</v>
      </c>
      <c r="F942" s="115" t="s">
        <v>117</v>
      </c>
      <c r="G942" s="124">
        <v>9990020680</v>
      </c>
      <c r="H942" s="114"/>
      <c r="I942" s="215">
        <f>SUM(I943:I944)</f>
        <v>105</v>
      </c>
    </row>
    <row r="943" spans="3:9" ht="48" thickBot="1" x14ac:dyDescent="0.25">
      <c r="C943" s="37" t="s">
        <v>230</v>
      </c>
      <c r="D943" s="27" t="s">
        <v>164</v>
      </c>
      <c r="E943" s="6" t="s">
        <v>75</v>
      </c>
      <c r="F943" s="6" t="s">
        <v>117</v>
      </c>
      <c r="G943" s="127">
        <v>9990020680</v>
      </c>
      <c r="H943" s="3">
        <v>111</v>
      </c>
      <c r="I943" s="201">
        <v>81</v>
      </c>
    </row>
    <row r="944" spans="3:9" ht="63.75" thickBot="1" x14ac:dyDescent="0.25">
      <c r="C944" s="37" t="s">
        <v>10</v>
      </c>
      <c r="D944" s="27" t="s">
        <v>164</v>
      </c>
      <c r="E944" s="6" t="s">
        <v>75</v>
      </c>
      <c r="F944" s="6" t="s">
        <v>117</v>
      </c>
      <c r="G944" s="127">
        <v>9990020680</v>
      </c>
      <c r="H944" s="3">
        <v>119</v>
      </c>
      <c r="I944" s="201">
        <v>24</v>
      </c>
    </row>
    <row r="945" spans="3:9" ht="32.25" thickBot="1" x14ac:dyDescent="0.25">
      <c r="C945" s="22" t="s">
        <v>66</v>
      </c>
      <c r="D945" s="28" t="s">
        <v>178</v>
      </c>
      <c r="E945" s="23" t="s">
        <v>75</v>
      </c>
      <c r="F945" s="23" t="s">
        <v>111</v>
      </c>
      <c r="G945" s="29">
        <v>1930606590</v>
      </c>
      <c r="H945" s="29"/>
      <c r="I945" s="24">
        <f>SUM(I947:I951)</f>
        <v>7972.6</v>
      </c>
    </row>
    <row r="946" spans="3:9" ht="16.5" thickBot="1" x14ac:dyDescent="0.25">
      <c r="C946" s="140" t="s">
        <v>169</v>
      </c>
      <c r="D946" s="141" t="s">
        <v>168</v>
      </c>
      <c r="E946" s="141" t="s">
        <v>75</v>
      </c>
      <c r="F946" s="141" t="s">
        <v>111</v>
      </c>
      <c r="G946" s="142"/>
      <c r="H946" s="142"/>
      <c r="I946" s="143">
        <f>SUM(I947:I951)</f>
        <v>7972.6</v>
      </c>
    </row>
    <row r="947" spans="3:9" ht="48" thickBot="1" x14ac:dyDescent="0.25">
      <c r="C947" s="5" t="s">
        <v>56</v>
      </c>
      <c r="D947" s="27" t="s">
        <v>168</v>
      </c>
      <c r="E947" s="6" t="s">
        <v>75</v>
      </c>
      <c r="F947" s="6" t="s">
        <v>111</v>
      </c>
      <c r="G947" s="3">
        <v>1930606590</v>
      </c>
      <c r="H947" s="3">
        <v>111</v>
      </c>
      <c r="I947" s="3">
        <v>5746</v>
      </c>
    </row>
    <row r="948" spans="3:9" ht="63.75" thickBot="1" x14ac:dyDescent="0.25">
      <c r="C948" s="37" t="s">
        <v>10</v>
      </c>
      <c r="D948" s="27" t="s">
        <v>168</v>
      </c>
      <c r="E948" s="6" t="s">
        <v>75</v>
      </c>
      <c r="F948" s="6" t="s">
        <v>111</v>
      </c>
      <c r="G948" s="3">
        <v>1930606590</v>
      </c>
      <c r="H948" s="3">
        <v>119</v>
      </c>
      <c r="I948" s="3">
        <v>1734</v>
      </c>
    </row>
    <row r="949" spans="3:9" ht="32.25" thickBot="1" x14ac:dyDescent="0.25">
      <c r="C949" s="37" t="s">
        <v>13</v>
      </c>
      <c r="D949" s="27" t="s">
        <v>168</v>
      </c>
      <c r="E949" s="6" t="s">
        <v>75</v>
      </c>
      <c r="F949" s="6" t="s">
        <v>111</v>
      </c>
      <c r="G949" s="3">
        <v>1930606590</v>
      </c>
      <c r="H949" s="3">
        <v>244</v>
      </c>
      <c r="I949" s="3">
        <v>317.60000000000002</v>
      </c>
    </row>
    <row r="950" spans="3:9" ht="16.5" thickBot="1" x14ac:dyDescent="0.25">
      <c r="C950" s="37" t="s">
        <v>360</v>
      </c>
      <c r="D950" s="27" t="s">
        <v>168</v>
      </c>
      <c r="E950" s="6" t="s">
        <v>75</v>
      </c>
      <c r="F950" s="6" t="s">
        <v>111</v>
      </c>
      <c r="G950" s="3">
        <v>1930606590</v>
      </c>
      <c r="H950" s="3">
        <v>247</v>
      </c>
      <c r="I950" s="3">
        <v>175</v>
      </c>
    </row>
    <row r="951" spans="3:9" ht="16.5" thickBot="1" x14ac:dyDescent="0.25">
      <c r="C951" s="87" t="s">
        <v>48</v>
      </c>
      <c r="D951" s="27" t="s">
        <v>168</v>
      </c>
      <c r="E951" s="6" t="s">
        <v>75</v>
      </c>
      <c r="F951" s="6" t="s">
        <v>111</v>
      </c>
      <c r="G951" s="3">
        <v>1930606590</v>
      </c>
      <c r="H951" s="3">
        <v>850</v>
      </c>
      <c r="I951" s="3"/>
    </row>
    <row r="952" spans="3:9" ht="16.5" thickBot="1" x14ac:dyDescent="0.25">
      <c r="C952" s="72" t="s">
        <v>28</v>
      </c>
      <c r="D952" s="75">
        <v>101</v>
      </c>
      <c r="E952" s="73" t="s">
        <v>75</v>
      </c>
      <c r="F952" s="73" t="s">
        <v>112</v>
      </c>
      <c r="G952" s="82"/>
      <c r="H952" s="82"/>
      <c r="I952" s="75">
        <f>SUM(I954:I959)</f>
        <v>8809</v>
      </c>
    </row>
    <row r="953" spans="3:9" ht="16.5" thickBot="1" x14ac:dyDescent="0.25">
      <c r="C953" s="72" t="s">
        <v>171</v>
      </c>
      <c r="D953" s="75">
        <v>101</v>
      </c>
      <c r="E953" s="73" t="s">
        <v>75</v>
      </c>
      <c r="F953" s="73" t="s">
        <v>112</v>
      </c>
      <c r="G953" s="75">
        <v>1921110590</v>
      </c>
      <c r="H953" s="82"/>
      <c r="I953" s="75">
        <f>SUM(I954:I959)</f>
        <v>8809</v>
      </c>
    </row>
    <row r="954" spans="3:9" ht="48" thickBot="1" x14ac:dyDescent="0.25">
      <c r="C954" s="5" t="s">
        <v>56</v>
      </c>
      <c r="D954" s="3">
        <v>101</v>
      </c>
      <c r="E954" s="6" t="s">
        <v>75</v>
      </c>
      <c r="F954" s="6" t="s">
        <v>112</v>
      </c>
      <c r="G954" s="3">
        <v>1921110590</v>
      </c>
      <c r="H954" s="3">
        <v>111</v>
      </c>
      <c r="I954" s="3">
        <v>5457</v>
      </c>
    </row>
    <row r="955" spans="3:9" ht="32.25" thickBot="1" x14ac:dyDescent="0.25">
      <c r="C955" s="5" t="s">
        <v>47</v>
      </c>
      <c r="D955" s="3">
        <v>101</v>
      </c>
      <c r="E955" s="6" t="s">
        <v>75</v>
      </c>
      <c r="F955" s="6" t="s">
        <v>112</v>
      </c>
      <c r="G955" s="3">
        <v>1921110590</v>
      </c>
      <c r="H955" s="3">
        <v>112</v>
      </c>
      <c r="I955" s="3">
        <v>33</v>
      </c>
    </row>
    <row r="956" spans="3:9" ht="63.75" thickBot="1" x14ac:dyDescent="0.25">
      <c r="C956" s="37" t="s">
        <v>10</v>
      </c>
      <c r="D956" s="3">
        <v>101</v>
      </c>
      <c r="E956" s="6" t="s">
        <v>75</v>
      </c>
      <c r="F956" s="6" t="s">
        <v>112</v>
      </c>
      <c r="G956" s="3">
        <v>1921110590</v>
      </c>
      <c r="H956" s="3">
        <v>119</v>
      </c>
      <c r="I956" s="3">
        <v>1648</v>
      </c>
    </row>
    <row r="957" spans="3:9" ht="32.25" thickBot="1" x14ac:dyDescent="0.25">
      <c r="C957" s="37" t="s">
        <v>13</v>
      </c>
      <c r="D957" s="3">
        <v>101</v>
      </c>
      <c r="E957" s="6" t="s">
        <v>75</v>
      </c>
      <c r="F957" s="6" t="s">
        <v>112</v>
      </c>
      <c r="G957" s="3">
        <v>1921110590</v>
      </c>
      <c r="H957" s="3">
        <v>244</v>
      </c>
      <c r="I957" s="3">
        <v>1069</v>
      </c>
    </row>
    <row r="958" spans="3:9" ht="16.5" thickBot="1" x14ac:dyDescent="0.25">
      <c r="C958" s="37" t="s">
        <v>360</v>
      </c>
      <c r="D958" s="3">
        <v>101</v>
      </c>
      <c r="E958" s="6" t="s">
        <v>75</v>
      </c>
      <c r="F958" s="6" t="s">
        <v>112</v>
      </c>
      <c r="G958" s="3">
        <v>1921110590</v>
      </c>
      <c r="H958" s="3">
        <v>247</v>
      </c>
      <c r="I958" s="3">
        <v>602</v>
      </c>
    </row>
    <row r="959" spans="3:9" ht="16.5" thickBot="1" x14ac:dyDescent="0.25">
      <c r="C959" s="87" t="s">
        <v>48</v>
      </c>
      <c r="D959" s="27" t="s">
        <v>170</v>
      </c>
      <c r="E959" s="6" t="s">
        <v>75</v>
      </c>
      <c r="F959" s="6" t="s">
        <v>112</v>
      </c>
      <c r="G959" s="3">
        <v>1921110590</v>
      </c>
      <c r="H959" s="3">
        <v>850</v>
      </c>
      <c r="I959" s="3"/>
    </row>
    <row r="960" spans="3:9" ht="16.5" thickBot="1" x14ac:dyDescent="0.25">
      <c r="C960" s="72" t="s">
        <v>61</v>
      </c>
      <c r="D960" s="77" t="s">
        <v>178</v>
      </c>
      <c r="E960" s="73" t="s">
        <v>172</v>
      </c>
      <c r="F960" s="73"/>
      <c r="G960" s="74"/>
      <c r="H960" s="74"/>
      <c r="I960" s="75">
        <f>SUM(I961+I971+I981)</f>
        <v>41238.135829999999</v>
      </c>
    </row>
    <row r="961" spans="3:9" ht="16.5" thickBot="1" x14ac:dyDescent="0.25">
      <c r="C961" s="72" t="s">
        <v>259</v>
      </c>
      <c r="D961" s="77" t="s">
        <v>173</v>
      </c>
      <c r="E961" s="73" t="s">
        <v>172</v>
      </c>
      <c r="F961" s="73" t="s">
        <v>76</v>
      </c>
      <c r="G961" s="74"/>
      <c r="H961" s="74"/>
      <c r="I961" s="75">
        <f>SUM(I962+I964+I965+I966+I967+I968+I969)</f>
        <v>23152.946309999999</v>
      </c>
    </row>
    <row r="962" spans="3:9" ht="48" thickBot="1" x14ac:dyDescent="0.25">
      <c r="C962" s="100" t="s">
        <v>398</v>
      </c>
      <c r="D962" s="199" t="s">
        <v>173</v>
      </c>
      <c r="E962" s="101" t="s">
        <v>172</v>
      </c>
      <c r="F962" s="101" t="s">
        <v>76</v>
      </c>
      <c r="G962" s="156" t="s">
        <v>415</v>
      </c>
      <c r="H962" s="114"/>
      <c r="I962" s="106">
        <v>2770.0830999999998</v>
      </c>
    </row>
    <row r="963" spans="3:9" ht="32.25" thickBot="1" x14ac:dyDescent="0.25">
      <c r="C963" s="37" t="s">
        <v>13</v>
      </c>
      <c r="D963" s="27" t="s">
        <v>173</v>
      </c>
      <c r="E963" s="18" t="s">
        <v>172</v>
      </c>
      <c r="F963" s="18" t="s">
        <v>76</v>
      </c>
      <c r="G963" s="127" t="s">
        <v>415</v>
      </c>
      <c r="H963" s="19">
        <v>244</v>
      </c>
      <c r="I963" s="19">
        <v>2770.0830999999998</v>
      </c>
    </row>
    <row r="964" spans="3:9" ht="48" thickBot="1" x14ac:dyDescent="0.25">
      <c r="C964" s="5" t="s">
        <v>30</v>
      </c>
      <c r="D964" s="27" t="s">
        <v>173</v>
      </c>
      <c r="E964" s="6" t="s">
        <v>172</v>
      </c>
      <c r="F964" s="6" t="s">
        <v>76</v>
      </c>
      <c r="G964" s="3">
        <v>2020100590</v>
      </c>
      <c r="H964" s="3">
        <v>111</v>
      </c>
      <c r="I964" s="3">
        <v>14328</v>
      </c>
    </row>
    <row r="965" spans="3:9" ht="63.75" thickBot="1" x14ac:dyDescent="0.25">
      <c r="C965" s="37" t="s">
        <v>10</v>
      </c>
      <c r="D965" s="27" t="s">
        <v>173</v>
      </c>
      <c r="E965" s="6" t="s">
        <v>172</v>
      </c>
      <c r="F965" s="6" t="s">
        <v>76</v>
      </c>
      <c r="G965" s="3">
        <v>2020100590</v>
      </c>
      <c r="H965" s="3">
        <v>119</v>
      </c>
      <c r="I965" s="3">
        <v>4327</v>
      </c>
    </row>
    <row r="966" spans="3:9" ht="32.25" thickBot="1" x14ac:dyDescent="0.25">
      <c r="C966" s="37" t="s">
        <v>13</v>
      </c>
      <c r="D966" s="27" t="s">
        <v>173</v>
      </c>
      <c r="E966" s="6" t="s">
        <v>172</v>
      </c>
      <c r="F966" s="6" t="s">
        <v>76</v>
      </c>
      <c r="G966" s="3">
        <v>2020100590</v>
      </c>
      <c r="H966" s="3">
        <v>244</v>
      </c>
      <c r="I966" s="3">
        <v>1328.7</v>
      </c>
    </row>
    <row r="967" spans="3:9" ht="16.5" thickBot="1" x14ac:dyDescent="0.25">
      <c r="C967" s="37" t="s">
        <v>360</v>
      </c>
      <c r="D967" s="27" t="s">
        <v>173</v>
      </c>
      <c r="E967" s="6" t="s">
        <v>172</v>
      </c>
      <c r="F967" s="6" t="s">
        <v>76</v>
      </c>
      <c r="G967" s="3">
        <v>2020100590</v>
      </c>
      <c r="H967" s="3">
        <v>247</v>
      </c>
      <c r="I967" s="3">
        <v>185</v>
      </c>
    </row>
    <row r="968" spans="3:9" ht="16.5" thickBot="1" x14ac:dyDescent="0.25">
      <c r="C968" s="87" t="s">
        <v>48</v>
      </c>
      <c r="D968" s="27" t="s">
        <v>173</v>
      </c>
      <c r="E968" s="6" t="s">
        <v>172</v>
      </c>
      <c r="F968" s="6" t="s">
        <v>76</v>
      </c>
      <c r="G968" s="3">
        <v>2020100590</v>
      </c>
      <c r="H968" s="3">
        <v>850</v>
      </c>
      <c r="I968" s="3">
        <v>161</v>
      </c>
    </row>
    <row r="969" spans="3:9" ht="16.5" thickBot="1" x14ac:dyDescent="0.25">
      <c r="C969" s="224" t="s">
        <v>416</v>
      </c>
      <c r="D969" s="25" t="s">
        <v>173</v>
      </c>
      <c r="E969" s="7" t="s">
        <v>172</v>
      </c>
      <c r="F969" s="7" t="s">
        <v>76</v>
      </c>
      <c r="G969" s="15" t="s">
        <v>414</v>
      </c>
      <c r="H969" s="1"/>
      <c r="I969" s="1">
        <v>53.163209999999999</v>
      </c>
    </row>
    <row r="970" spans="3:9" ht="32.25" thickBot="1" x14ac:dyDescent="0.25">
      <c r="C970" s="5" t="s">
        <v>47</v>
      </c>
      <c r="D970" s="27" t="s">
        <v>173</v>
      </c>
      <c r="E970" s="6" t="s">
        <v>172</v>
      </c>
      <c r="F970" s="6" t="s">
        <v>76</v>
      </c>
      <c r="G970" s="19" t="s">
        <v>414</v>
      </c>
      <c r="H970" s="3">
        <v>112</v>
      </c>
      <c r="I970" s="3">
        <v>53.163209999999999</v>
      </c>
    </row>
    <row r="971" spans="3:9" ht="16.5" thickBot="1" x14ac:dyDescent="0.25">
      <c r="C971" s="72" t="s">
        <v>174</v>
      </c>
      <c r="D971" s="77" t="s">
        <v>175</v>
      </c>
      <c r="E971" s="73" t="s">
        <v>172</v>
      </c>
      <c r="F971" s="73" t="s">
        <v>76</v>
      </c>
      <c r="G971" s="74"/>
      <c r="H971" s="74"/>
      <c r="I971" s="75">
        <f>SUM(I972+I974+I975+I976+I977+I978+I979)</f>
        <v>13274.18952</v>
      </c>
    </row>
    <row r="972" spans="3:9" ht="32.25" thickBot="1" x14ac:dyDescent="0.25">
      <c r="C972" s="100" t="s">
        <v>393</v>
      </c>
      <c r="D972" s="199" t="s">
        <v>175</v>
      </c>
      <c r="E972" s="101" t="s">
        <v>172</v>
      </c>
      <c r="F972" s="101" t="s">
        <v>76</v>
      </c>
      <c r="G972" s="106" t="s">
        <v>334</v>
      </c>
      <c r="H972" s="114"/>
      <c r="I972" s="106">
        <v>210.52631</v>
      </c>
    </row>
    <row r="973" spans="3:9" ht="32.25" thickBot="1" x14ac:dyDescent="0.25">
      <c r="C973" s="37" t="s">
        <v>13</v>
      </c>
      <c r="D973" s="27" t="s">
        <v>175</v>
      </c>
      <c r="E973" s="6" t="s">
        <v>172</v>
      </c>
      <c r="F973" s="6" t="s">
        <v>76</v>
      </c>
      <c r="G973" s="19" t="s">
        <v>334</v>
      </c>
      <c r="H973" s="19">
        <v>244</v>
      </c>
      <c r="I973" s="19">
        <v>210.52631</v>
      </c>
    </row>
    <row r="974" spans="3:9" ht="48" thickBot="1" x14ac:dyDescent="0.25">
      <c r="C974" s="5" t="s">
        <v>30</v>
      </c>
      <c r="D974" s="27" t="s">
        <v>175</v>
      </c>
      <c r="E974" s="6" t="s">
        <v>172</v>
      </c>
      <c r="F974" s="6" t="s">
        <v>76</v>
      </c>
      <c r="G974" s="3">
        <v>2020500590</v>
      </c>
      <c r="H974" s="3">
        <v>111</v>
      </c>
      <c r="I974" s="3">
        <v>9470</v>
      </c>
    </row>
    <row r="975" spans="3:9" ht="63.75" thickBot="1" x14ac:dyDescent="0.25">
      <c r="C975" s="37" t="s">
        <v>10</v>
      </c>
      <c r="D975" s="27" t="s">
        <v>175</v>
      </c>
      <c r="E975" s="6" t="s">
        <v>172</v>
      </c>
      <c r="F975" s="6" t="s">
        <v>76</v>
      </c>
      <c r="G975" s="3">
        <v>2020500590</v>
      </c>
      <c r="H975" s="3">
        <v>119</v>
      </c>
      <c r="I975" s="3">
        <v>2860</v>
      </c>
    </row>
    <row r="976" spans="3:9" ht="32.25" thickBot="1" x14ac:dyDescent="0.25">
      <c r="C976" s="37" t="s">
        <v>13</v>
      </c>
      <c r="D976" s="27" t="s">
        <v>175</v>
      </c>
      <c r="E976" s="6" t="s">
        <v>172</v>
      </c>
      <c r="F976" s="6" t="s">
        <v>76</v>
      </c>
      <c r="G976" s="3">
        <v>2020500590</v>
      </c>
      <c r="H976" s="3">
        <v>244</v>
      </c>
      <c r="I976" s="3">
        <v>237.5</v>
      </c>
    </row>
    <row r="977" spans="3:9" ht="16.5" thickBot="1" x14ac:dyDescent="0.25">
      <c r="C977" s="37" t="s">
        <v>360</v>
      </c>
      <c r="D977" s="27" t="s">
        <v>175</v>
      </c>
      <c r="E977" s="6" t="s">
        <v>172</v>
      </c>
      <c r="F977" s="6" t="s">
        <v>76</v>
      </c>
      <c r="G977" s="3">
        <v>2020500590</v>
      </c>
      <c r="H977" s="3">
        <v>247</v>
      </c>
      <c r="I977" s="3">
        <v>441</v>
      </c>
    </row>
    <row r="978" spans="3:9" ht="16.5" thickBot="1" x14ac:dyDescent="0.25">
      <c r="C978" s="87" t="s">
        <v>48</v>
      </c>
      <c r="D978" s="27" t="s">
        <v>175</v>
      </c>
      <c r="E978" s="6" t="s">
        <v>172</v>
      </c>
      <c r="F978" s="6" t="s">
        <v>76</v>
      </c>
      <c r="G978" s="3">
        <v>2020500590</v>
      </c>
      <c r="H978" s="3">
        <v>850</v>
      </c>
      <c r="I978" s="3">
        <v>2</v>
      </c>
    </row>
    <row r="979" spans="3:9" ht="32.25" thickBot="1" x14ac:dyDescent="0.25">
      <c r="C979" s="224" t="s">
        <v>413</v>
      </c>
      <c r="D979" s="25" t="s">
        <v>175</v>
      </c>
      <c r="E979" s="7" t="s">
        <v>172</v>
      </c>
      <c r="F979" s="7" t="s">
        <v>76</v>
      </c>
      <c r="G979" s="15" t="s">
        <v>414</v>
      </c>
      <c r="H979" s="1"/>
      <c r="I979" s="1">
        <v>53.163209999999999</v>
      </c>
    </row>
    <row r="980" spans="3:9" ht="30.75" customHeight="1" thickBot="1" x14ac:dyDescent="0.25">
      <c r="C980" s="5" t="s">
        <v>47</v>
      </c>
      <c r="D980" s="27" t="s">
        <v>175</v>
      </c>
      <c r="E980" s="6" t="s">
        <v>172</v>
      </c>
      <c r="F980" s="6" t="s">
        <v>76</v>
      </c>
      <c r="G980" s="19" t="s">
        <v>414</v>
      </c>
      <c r="H980" s="3">
        <v>112</v>
      </c>
      <c r="I980" s="3">
        <v>53.163209999999999</v>
      </c>
    </row>
    <row r="981" spans="3:9" ht="16.5" thickBot="1" x14ac:dyDescent="0.25">
      <c r="C981" s="83" t="s">
        <v>176</v>
      </c>
      <c r="D981" s="77" t="s">
        <v>177</v>
      </c>
      <c r="E981" s="73" t="s">
        <v>172</v>
      </c>
      <c r="F981" s="73" t="s">
        <v>73</v>
      </c>
      <c r="G981" s="74"/>
      <c r="H981" s="74"/>
      <c r="I981" s="75">
        <f>SUM(I982:I986)</f>
        <v>4811</v>
      </c>
    </row>
    <row r="982" spans="3:9" ht="48" thickBot="1" x14ac:dyDescent="0.25">
      <c r="C982" s="5" t="s">
        <v>30</v>
      </c>
      <c r="D982" s="27" t="s">
        <v>177</v>
      </c>
      <c r="E982" s="6" t="s">
        <v>172</v>
      </c>
      <c r="F982" s="6" t="s">
        <v>73</v>
      </c>
      <c r="G982" s="3">
        <v>2030120000</v>
      </c>
      <c r="H982" s="3">
        <v>111</v>
      </c>
      <c r="I982" s="3">
        <v>3505</v>
      </c>
    </row>
    <row r="983" spans="3:9" ht="32.25" thickBot="1" x14ac:dyDescent="0.25">
      <c r="C983" s="5" t="s">
        <v>47</v>
      </c>
      <c r="D983" s="27" t="s">
        <v>177</v>
      </c>
      <c r="E983" s="6" t="s">
        <v>172</v>
      </c>
      <c r="F983" s="6" t="s">
        <v>73</v>
      </c>
      <c r="G983" s="3">
        <v>2030120000</v>
      </c>
      <c r="H983" s="3">
        <v>112</v>
      </c>
      <c r="I983" s="3">
        <v>29</v>
      </c>
    </row>
    <row r="984" spans="3:9" ht="63.75" thickBot="1" x14ac:dyDescent="0.25">
      <c r="C984" s="37" t="s">
        <v>10</v>
      </c>
      <c r="D984" s="27" t="s">
        <v>177</v>
      </c>
      <c r="E984" s="6" t="s">
        <v>172</v>
      </c>
      <c r="F984" s="6" t="s">
        <v>73</v>
      </c>
      <c r="G984" s="3">
        <v>2030120000</v>
      </c>
      <c r="H984" s="3">
        <v>119</v>
      </c>
      <c r="I984" s="3">
        <v>1059</v>
      </c>
    </row>
    <row r="985" spans="3:9" ht="32.25" thickBot="1" x14ac:dyDescent="0.25">
      <c r="C985" s="37" t="s">
        <v>13</v>
      </c>
      <c r="D985" s="27" t="s">
        <v>177</v>
      </c>
      <c r="E985" s="6" t="s">
        <v>172</v>
      </c>
      <c r="F985" s="6" t="s">
        <v>73</v>
      </c>
      <c r="G985" s="3">
        <v>2030120000</v>
      </c>
      <c r="H985" s="3">
        <v>244</v>
      </c>
      <c r="I985" s="3">
        <v>218</v>
      </c>
    </row>
    <row r="986" spans="3:9" ht="16.5" thickBot="1" x14ac:dyDescent="0.25">
      <c r="C986" s="87" t="s">
        <v>48</v>
      </c>
      <c r="D986" s="27" t="s">
        <v>177</v>
      </c>
      <c r="E986" s="6" t="s">
        <v>172</v>
      </c>
      <c r="F986" s="6" t="s">
        <v>73</v>
      </c>
      <c r="G986" s="3">
        <v>2030120000</v>
      </c>
      <c r="H986" s="3">
        <v>850</v>
      </c>
      <c r="I986" s="3"/>
    </row>
    <row r="987" spans="3:9" ht="27.75" customHeight="1" thickBot="1" x14ac:dyDescent="0.25">
      <c r="C987" s="104" t="s">
        <v>402</v>
      </c>
      <c r="D987" s="220"/>
      <c r="E987" s="221" t="s">
        <v>305</v>
      </c>
      <c r="F987" s="221" t="s">
        <v>111</v>
      </c>
      <c r="G987" s="220"/>
      <c r="H987" s="220"/>
      <c r="I987" s="222">
        <f>SUM(I988+I995)</f>
        <v>21761.9</v>
      </c>
    </row>
    <row r="988" spans="3:9" ht="32.25" thickBot="1" x14ac:dyDescent="0.25">
      <c r="C988" s="140" t="s">
        <v>163</v>
      </c>
      <c r="D988" s="141" t="s">
        <v>165</v>
      </c>
      <c r="E988" s="141" t="s">
        <v>305</v>
      </c>
      <c r="F988" s="141" t="s">
        <v>111</v>
      </c>
      <c r="G988" s="142"/>
      <c r="H988" s="142"/>
      <c r="I988" s="143">
        <f>SUM(I989:I994)</f>
        <v>13474.9</v>
      </c>
    </row>
    <row r="989" spans="3:9" ht="48" thickBot="1" x14ac:dyDescent="0.25">
      <c r="C989" s="5" t="s">
        <v>56</v>
      </c>
      <c r="D989" s="27" t="s">
        <v>165</v>
      </c>
      <c r="E989" s="6" t="s">
        <v>305</v>
      </c>
      <c r="F989" s="6" t="s">
        <v>111</v>
      </c>
      <c r="G989" s="3">
        <v>1930606590</v>
      </c>
      <c r="H989" s="3">
        <v>111</v>
      </c>
      <c r="I989" s="3">
        <v>9920</v>
      </c>
    </row>
    <row r="990" spans="3:9" ht="32.25" thickBot="1" x14ac:dyDescent="0.25">
      <c r="C990" s="5" t="s">
        <v>47</v>
      </c>
      <c r="D990" s="27" t="s">
        <v>165</v>
      </c>
      <c r="E990" s="6" t="s">
        <v>305</v>
      </c>
      <c r="F990" s="6" t="s">
        <v>111</v>
      </c>
      <c r="G990" s="3">
        <v>1930606590</v>
      </c>
      <c r="H990" s="3">
        <v>112</v>
      </c>
      <c r="I990" s="3">
        <v>105.6</v>
      </c>
    </row>
    <row r="991" spans="3:9" ht="63.75" thickBot="1" x14ac:dyDescent="0.25">
      <c r="C991" s="37" t="s">
        <v>10</v>
      </c>
      <c r="D991" s="27" t="s">
        <v>165</v>
      </c>
      <c r="E991" s="6" t="s">
        <v>305</v>
      </c>
      <c r="F991" s="6" t="s">
        <v>111</v>
      </c>
      <c r="G991" s="3">
        <v>1930606590</v>
      </c>
      <c r="H991" s="3">
        <v>119</v>
      </c>
      <c r="I991" s="3">
        <v>2998</v>
      </c>
    </row>
    <row r="992" spans="3:9" ht="32.25" thickBot="1" x14ac:dyDescent="0.25">
      <c r="C992" s="37" t="s">
        <v>13</v>
      </c>
      <c r="D992" s="27" t="s">
        <v>165</v>
      </c>
      <c r="E992" s="6" t="s">
        <v>305</v>
      </c>
      <c r="F992" s="6" t="s">
        <v>111</v>
      </c>
      <c r="G992" s="3">
        <v>1930606590</v>
      </c>
      <c r="H992" s="3">
        <v>244</v>
      </c>
      <c r="I992" s="3">
        <v>180.3</v>
      </c>
    </row>
    <row r="993" spans="3:9" ht="16.5" thickBot="1" x14ac:dyDescent="0.25">
      <c r="C993" s="37" t="s">
        <v>360</v>
      </c>
      <c r="D993" s="27" t="s">
        <v>165</v>
      </c>
      <c r="E993" s="6" t="s">
        <v>305</v>
      </c>
      <c r="F993" s="6" t="s">
        <v>111</v>
      </c>
      <c r="G993" s="3">
        <v>1930606590</v>
      </c>
      <c r="H993" s="3">
        <v>247</v>
      </c>
      <c r="I993" s="3">
        <v>261</v>
      </c>
    </row>
    <row r="994" spans="3:9" ht="16.5" thickBot="1" x14ac:dyDescent="0.25">
      <c r="C994" s="87" t="s">
        <v>48</v>
      </c>
      <c r="D994" s="27" t="s">
        <v>165</v>
      </c>
      <c r="E994" s="6" t="s">
        <v>305</v>
      </c>
      <c r="F994" s="6" t="s">
        <v>111</v>
      </c>
      <c r="G994" s="3">
        <v>1930606590</v>
      </c>
      <c r="H994" s="3">
        <v>850</v>
      </c>
      <c r="I994" s="3">
        <v>10</v>
      </c>
    </row>
    <row r="995" spans="3:9" ht="16.5" thickBot="1" x14ac:dyDescent="0.25">
      <c r="C995" s="140" t="s">
        <v>167</v>
      </c>
      <c r="D995" s="141" t="s">
        <v>166</v>
      </c>
      <c r="E995" s="141" t="s">
        <v>305</v>
      </c>
      <c r="F995" s="141" t="s">
        <v>111</v>
      </c>
      <c r="G995" s="142"/>
      <c r="H995" s="142"/>
      <c r="I995" s="144">
        <f>SUM(I996:I1000)</f>
        <v>8287</v>
      </c>
    </row>
    <row r="996" spans="3:9" ht="48" thickBot="1" x14ac:dyDescent="0.25">
      <c r="C996" s="5" t="s">
        <v>56</v>
      </c>
      <c r="D996" s="27" t="s">
        <v>166</v>
      </c>
      <c r="E996" s="6" t="s">
        <v>305</v>
      </c>
      <c r="F996" s="6" t="s">
        <v>111</v>
      </c>
      <c r="G996" s="3">
        <v>1930606590</v>
      </c>
      <c r="H996" s="3">
        <v>111</v>
      </c>
      <c r="I996" s="3">
        <v>5883</v>
      </c>
    </row>
    <row r="997" spans="3:9" ht="63.75" thickBot="1" x14ac:dyDescent="0.25">
      <c r="C997" s="37" t="s">
        <v>10</v>
      </c>
      <c r="D997" s="27" t="s">
        <v>166</v>
      </c>
      <c r="E997" s="6" t="s">
        <v>305</v>
      </c>
      <c r="F997" s="6" t="s">
        <v>111</v>
      </c>
      <c r="G997" s="3">
        <v>1930606590</v>
      </c>
      <c r="H997" s="3">
        <v>119</v>
      </c>
      <c r="I997" s="3">
        <v>1777</v>
      </c>
    </row>
    <row r="998" spans="3:9" ht="32.25" thickBot="1" x14ac:dyDescent="0.25">
      <c r="C998" s="37" t="s">
        <v>13</v>
      </c>
      <c r="D998" s="27" t="s">
        <v>166</v>
      </c>
      <c r="E998" s="6" t="s">
        <v>305</v>
      </c>
      <c r="F998" s="6" t="s">
        <v>111</v>
      </c>
      <c r="G998" s="3">
        <v>1930606590</v>
      </c>
      <c r="H998" s="3">
        <v>244</v>
      </c>
      <c r="I998" s="3">
        <v>161</v>
      </c>
    </row>
    <row r="999" spans="3:9" ht="16.5" thickBot="1" x14ac:dyDescent="0.25">
      <c r="C999" s="37" t="s">
        <v>360</v>
      </c>
      <c r="D999" s="27" t="s">
        <v>166</v>
      </c>
      <c r="E999" s="6" t="s">
        <v>305</v>
      </c>
      <c r="F999" s="6" t="s">
        <v>111</v>
      </c>
      <c r="G999" s="3">
        <v>1930606590</v>
      </c>
      <c r="H999" s="3">
        <v>247</v>
      </c>
      <c r="I999" s="3">
        <v>96</v>
      </c>
    </row>
    <row r="1000" spans="3:9" ht="16.5" thickBot="1" x14ac:dyDescent="0.25">
      <c r="C1000" s="87" t="s">
        <v>48</v>
      </c>
      <c r="D1000" s="27" t="s">
        <v>166</v>
      </c>
      <c r="E1000" s="6" t="s">
        <v>305</v>
      </c>
      <c r="F1000" s="6" t="s">
        <v>111</v>
      </c>
      <c r="G1000" s="3">
        <v>1930606590</v>
      </c>
      <c r="H1000" s="3">
        <v>850</v>
      </c>
      <c r="I1000" s="3">
        <v>370</v>
      </c>
    </row>
    <row r="1001" spans="3:9" ht="16.5" thickBot="1" x14ac:dyDescent="0.25">
      <c r="C1001" s="100" t="s">
        <v>67</v>
      </c>
      <c r="D1001" s="102"/>
      <c r="E1001" s="102"/>
      <c r="F1001" s="102"/>
      <c r="G1001" s="106"/>
      <c r="H1001" s="102"/>
      <c r="I1001" s="218">
        <f>SUM(I12+I130+I137+I144+I151+I960+I987+I127)</f>
        <v>917492.04230000009</v>
      </c>
    </row>
  </sheetData>
  <mergeCells count="13">
    <mergeCell ref="H9:H10"/>
    <mergeCell ref="I9:I10"/>
    <mergeCell ref="C9:C10"/>
    <mergeCell ref="D9:D10"/>
    <mergeCell ref="E9:E10"/>
    <mergeCell ref="F9:F10"/>
    <mergeCell ref="G9:G10"/>
    <mergeCell ref="C5:H5"/>
    <mergeCell ref="C6:I6"/>
    <mergeCell ref="C1:I1"/>
    <mergeCell ref="C2:I2"/>
    <mergeCell ref="C3:I3"/>
    <mergeCell ref="C4:I4"/>
  </mergeCells>
  <pageMargins left="0.31496062992125984" right="0.11811023622047245" top="0.55118110236220474" bottom="0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65"/>
  <sheetViews>
    <sheetView topLeftCell="A257" zoomScaleNormal="100" workbookViewId="0">
      <selection activeCell="B214" sqref="B214"/>
    </sheetView>
  </sheetViews>
  <sheetFormatPr defaultRowHeight="12.75" x14ac:dyDescent="0.2"/>
  <cols>
    <col min="2" max="2" width="41.5703125" customWidth="1"/>
    <col min="3" max="3" width="6.42578125" customWidth="1"/>
    <col min="4" max="4" width="5.85546875" customWidth="1"/>
    <col min="5" max="5" width="15.42578125" customWidth="1"/>
    <col min="6" max="6" width="7.5703125" customWidth="1"/>
    <col min="7" max="7" width="17.140625" customWidth="1"/>
    <col min="9" max="9" width="10.42578125" bestFit="1" customWidth="1"/>
    <col min="10" max="10" width="22" customWidth="1"/>
  </cols>
  <sheetData>
    <row r="2" spans="2:7" ht="18.75" x14ac:dyDescent="0.2">
      <c r="B2" s="303" t="s">
        <v>368</v>
      </c>
      <c r="C2" s="303"/>
      <c r="D2" s="303"/>
      <c r="E2" s="303"/>
      <c r="F2" s="303"/>
      <c r="G2" s="303"/>
    </row>
    <row r="3" spans="2:7" ht="15.75" x14ac:dyDescent="0.2">
      <c r="B3" s="304" t="s">
        <v>179</v>
      </c>
      <c r="C3" s="304"/>
      <c r="D3" s="304"/>
      <c r="E3" s="304"/>
      <c r="F3" s="304"/>
      <c r="G3" s="304"/>
    </row>
    <row r="4" spans="2:7" ht="15.75" x14ac:dyDescent="0.2">
      <c r="B4" s="304" t="s">
        <v>180</v>
      </c>
      <c r="C4" s="304"/>
      <c r="D4" s="304"/>
      <c r="E4" s="304"/>
      <c r="F4" s="304"/>
      <c r="G4" s="304"/>
    </row>
    <row r="5" spans="2:7" ht="15.75" x14ac:dyDescent="0.2">
      <c r="B5" s="304" t="s">
        <v>525</v>
      </c>
      <c r="C5" s="304"/>
      <c r="D5" s="304"/>
      <c r="E5" s="304"/>
      <c r="F5" s="304"/>
      <c r="G5" s="304"/>
    </row>
    <row r="6" spans="2:7" ht="18" x14ac:dyDescent="0.2">
      <c r="B6" s="305" t="s">
        <v>181</v>
      </c>
      <c r="C6" s="305"/>
      <c r="D6" s="305"/>
      <c r="E6" s="305"/>
      <c r="F6" s="305"/>
      <c r="G6" s="305"/>
    </row>
    <row r="7" spans="2:7" ht="55.5" customHeight="1" x14ac:dyDescent="0.2">
      <c r="B7" s="307" t="s">
        <v>371</v>
      </c>
      <c r="C7" s="307"/>
      <c r="D7" s="307"/>
      <c r="E7" s="307"/>
      <c r="F7" s="307"/>
      <c r="G7" s="307"/>
    </row>
    <row r="9" spans="2:7" ht="16.5" thickBot="1" x14ac:dyDescent="0.25">
      <c r="B9" s="319" t="s">
        <v>182</v>
      </c>
      <c r="C9" s="319"/>
      <c r="D9" s="319"/>
      <c r="E9" s="319"/>
      <c r="F9" s="319"/>
      <c r="G9" s="319"/>
    </row>
    <row r="10" spans="2:7" ht="15.75" x14ac:dyDescent="0.2">
      <c r="B10" s="91" t="s">
        <v>183</v>
      </c>
      <c r="C10" s="308" t="s">
        <v>1</v>
      </c>
      <c r="D10" s="308" t="s">
        <v>2</v>
      </c>
      <c r="E10" s="308" t="s">
        <v>3</v>
      </c>
      <c r="F10" s="308" t="s">
        <v>4</v>
      </c>
      <c r="G10" s="308" t="s">
        <v>260</v>
      </c>
    </row>
    <row r="11" spans="2:7" ht="16.5" thickBot="1" x14ac:dyDescent="0.25">
      <c r="B11" s="92" t="s">
        <v>184</v>
      </c>
      <c r="C11" s="309"/>
      <c r="D11" s="309"/>
      <c r="E11" s="309"/>
      <c r="F11" s="309"/>
      <c r="G11" s="309"/>
    </row>
    <row r="12" spans="2:7" ht="16.5" thickBot="1" x14ac:dyDescent="0.25">
      <c r="B12" s="92">
        <v>1</v>
      </c>
      <c r="C12" s="1">
        <v>2</v>
      </c>
      <c r="D12" s="1">
        <v>3</v>
      </c>
      <c r="E12" s="1">
        <v>4</v>
      </c>
      <c r="F12" s="1">
        <v>5</v>
      </c>
      <c r="G12" s="1">
        <v>8</v>
      </c>
    </row>
    <row r="13" spans="2:7" ht="30.75" thickBot="1" x14ac:dyDescent="0.25">
      <c r="B13" s="147" t="s">
        <v>6</v>
      </c>
      <c r="C13" s="148" t="s">
        <v>76</v>
      </c>
      <c r="D13" s="149"/>
      <c r="E13" s="150"/>
      <c r="F13" s="150"/>
      <c r="G13" s="241">
        <f>SUM(G14+G23+G46+G62+G64+G42+G20)</f>
        <v>26967.309659999999</v>
      </c>
    </row>
    <row r="14" spans="2:7" ht="32.25" customHeight="1" thickBot="1" x14ac:dyDescent="0.25">
      <c r="B14" s="151" t="s">
        <v>185</v>
      </c>
      <c r="C14" s="148" t="s">
        <v>76</v>
      </c>
      <c r="D14" s="152" t="s">
        <v>117</v>
      </c>
      <c r="E14" s="150"/>
      <c r="F14" s="150"/>
      <c r="G14" s="106">
        <f>SUM(G18:G19)</f>
        <v>1434.8</v>
      </c>
    </row>
    <row r="15" spans="2:7" ht="32.25" thickBot="1" x14ac:dyDescent="0.25">
      <c r="B15" s="37" t="s">
        <v>186</v>
      </c>
      <c r="C15" s="42" t="s">
        <v>76</v>
      </c>
      <c r="D15" s="42" t="s">
        <v>117</v>
      </c>
      <c r="E15" s="90">
        <v>88</v>
      </c>
      <c r="F15" s="43"/>
      <c r="G15" s="3">
        <f>SUM(G18:G19)</f>
        <v>1434.8</v>
      </c>
    </row>
    <row r="16" spans="2:7" ht="16.5" thickBot="1" x14ac:dyDescent="0.25">
      <c r="B16" s="153" t="s">
        <v>8</v>
      </c>
      <c r="C16" s="148" t="s">
        <v>76</v>
      </c>
      <c r="D16" s="152" t="s">
        <v>117</v>
      </c>
      <c r="E16" s="124" t="s">
        <v>187</v>
      </c>
      <c r="F16" s="150"/>
      <c r="G16" s="114">
        <f>SUM(G18:G19)</f>
        <v>1434.8</v>
      </c>
    </row>
    <row r="17" spans="2:7" ht="30.75" thickBot="1" x14ac:dyDescent="0.25">
      <c r="B17" s="112" t="s">
        <v>188</v>
      </c>
      <c r="C17" s="42" t="s">
        <v>76</v>
      </c>
      <c r="D17" s="42" t="s">
        <v>117</v>
      </c>
      <c r="E17" s="90" t="s">
        <v>189</v>
      </c>
      <c r="F17" s="43"/>
      <c r="G17" s="3">
        <f>SUM(G18:G19)</f>
        <v>1434.8</v>
      </c>
    </row>
    <row r="18" spans="2:7" ht="30.75" thickBot="1" x14ac:dyDescent="0.25">
      <c r="B18" s="154" t="s">
        <v>337</v>
      </c>
      <c r="C18" s="42" t="s">
        <v>76</v>
      </c>
      <c r="D18" s="42" t="s">
        <v>117</v>
      </c>
      <c r="E18" s="90" t="s">
        <v>189</v>
      </c>
      <c r="F18" s="90">
        <v>121</v>
      </c>
      <c r="G18" s="3">
        <v>1103</v>
      </c>
    </row>
    <row r="19" spans="2:7" ht="45.75" thickBot="1" x14ac:dyDescent="0.25">
      <c r="B19" s="112" t="s">
        <v>338</v>
      </c>
      <c r="C19" s="42" t="s">
        <v>76</v>
      </c>
      <c r="D19" s="42" t="s">
        <v>117</v>
      </c>
      <c r="E19" s="90" t="s">
        <v>189</v>
      </c>
      <c r="F19" s="90">
        <v>129</v>
      </c>
      <c r="G19" s="3">
        <v>331.8</v>
      </c>
    </row>
    <row r="20" spans="2:7" ht="29.25" thickBot="1" x14ac:dyDescent="0.25">
      <c r="B20" s="240" t="s">
        <v>429</v>
      </c>
      <c r="C20" s="152" t="s">
        <v>76</v>
      </c>
      <c r="D20" s="152" t="s">
        <v>111</v>
      </c>
      <c r="E20" s="156"/>
      <c r="F20" s="156"/>
      <c r="G20" s="106">
        <v>30</v>
      </c>
    </row>
    <row r="21" spans="2:7" ht="30.75" thickBot="1" x14ac:dyDescent="0.25">
      <c r="B21" s="112" t="s">
        <v>430</v>
      </c>
      <c r="C21" s="42" t="s">
        <v>76</v>
      </c>
      <c r="D21" s="42" t="s">
        <v>111</v>
      </c>
      <c r="E21" s="228" t="s">
        <v>428</v>
      </c>
      <c r="F21" s="228"/>
      <c r="G21" s="3">
        <v>30</v>
      </c>
    </row>
    <row r="22" spans="2:7" ht="30.75" thickBot="1" x14ac:dyDescent="0.25">
      <c r="B22" s="112" t="s">
        <v>13</v>
      </c>
      <c r="C22" s="42" t="s">
        <v>76</v>
      </c>
      <c r="D22" s="42" t="s">
        <v>111</v>
      </c>
      <c r="E22" s="228" t="s">
        <v>428</v>
      </c>
      <c r="F22" s="228">
        <v>244</v>
      </c>
      <c r="G22" s="3">
        <v>30</v>
      </c>
    </row>
    <row r="23" spans="2:7" ht="22.5" customHeight="1" thickBot="1" x14ac:dyDescent="0.25">
      <c r="B23" s="151" t="s">
        <v>11</v>
      </c>
      <c r="C23" s="148" t="s">
        <v>76</v>
      </c>
      <c r="D23" s="148" t="s">
        <v>73</v>
      </c>
      <c r="E23" s="150"/>
      <c r="F23" s="150"/>
      <c r="G23" s="166">
        <f>SUM(G24+G32)</f>
        <v>17438.3</v>
      </c>
    </row>
    <row r="24" spans="2:7" ht="32.25" thickBot="1" x14ac:dyDescent="0.25">
      <c r="B24" s="155" t="s">
        <v>190</v>
      </c>
      <c r="C24" s="148" t="s">
        <v>76</v>
      </c>
      <c r="D24" s="148" t="s">
        <v>73</v>
      </c>
      <c r="E24" s="156" t="s">
        <v>191</v>
      </c>
      <c r="F24" s="157"/>
      <c r="G24" s="166">
        <f>SUM(G26:G31)</f>
        <v>16662.3</v>
      </c>
    </row>
    <row r="25" spans="2:7" ht="30.75" thickBot="1" x14ac:dyDescent="0.25">
      <c r="B25" s="112" t="s">
        <v>188</v>
      </c>
      <c r="C25" s="42" t="s">
        <v>76</v>
      </c>
      <c r="D25" s="42" t="s">
        <v>73</v>
      </c>
      <c r="E25" s="90" t="s">
        <v>192</v>
      </c>
      <c r="F25" s="43"/>
      <c r="G25" s="56">
        <f>SUM(G26:G31)</f>
        <v>16662.3</v>
      </c>
    </row>
    <row r="26" spans="2:7" ht="45.75" thickBot="1" x14ac:dyDescent="0.25">
      <c r="B26" s="112" t="s">
        <v>193</v>
      </c>
      <c r="C26" s="42" t="s">
        <v>76</v>
      </c>
      <c r="D26" s="42" t="s">
        <v>73</v>
      </c>
      <c r="E26" s="90" t="s">
        <v>192</v>
      </c>
      <c r="F26" s="90">
        <v>121</v>
      </c>
      <c r="G26" s="56">
        <v>9298</v>
      </c>
    </row>
    <row r="27" spans="2:7" ht="30.75" thickBot="1" x14ac:dyDescent="0.25">
      <c r="B27" s="111" t="s">
        <v>206</v>
      </c>
      <c r="C27" s="42" t="s">
        <v>76</v>
      </c>
      <c r="D27" s="42" t="s">
        <v>73</v>
      </c>
      <c r="E27" s="90" t="s">
        <v>192</v>
      </c>
      <c r="F27" s="90">
        <v>122</v>
      </c>
      <c r="G27" s="56">
        <v>334.8</v>
      </c>
    </row>
    <row r="28" spans="2:7" ht="30.75" thickBot="1" x14ac:dyDescent="0.25">
      <c r="B28" s="112" t="s">
        <v>339</v>
      </c>
      <c r="C28" s="42" t="s">
        <v>76</v>
      </c>
      <c r="D28" s="42" t="s">
        <v>73</v>
      </c>
      <c r="E28" s="90" t="s">
        <v>192</v>
      </c>
      <c r="F28" s="90">
        <v>129</v>
      </c>
      <c r="G28" s="56">
        <v>2809.6</v>
      </c>
    </row>
    <row r="29" spans="2:7" ht="30.75" thickBot="1" x14ac:dyDescent="0.25">
      <c r="B29" s="112" t="s">
        <v>13</v>
      </c>
      <c r="C29" s="42" t="s">
        <v>76</v>
      </c>
      <c r="D29" s="42" t="s">
        <v>73</v>
      </c>
      <c r="E29" s="90" t="s">
        <v>192</v>
      </c>
      <c r="F29" s="90">
        <v>244</v>
      </c>
      <c r="G29" s="56">
        <v>3457.8</v>
      </c>
    </row>
    <row r="30" spans="2:7" ht="16.5" thickBot="1" x14ac:dyDescent="0.25">
      <c r="B30" s="37" t="s">
        <v>360</v>
      </c>
      <c r="C30" s="42" t="s">
        <v>76</v>
      </c>
      <c r="D30" s="42" t="s">
        <v>73</v>
      </c>
      <c r="E30" s="195" t="s">
        <v>192</v>
      </c>
      <c r="F30" s="195">
        <v>247</v>
      </c>
      <c r="G30" s="56">
        <v>300</v>
      </c>
    </row>
    <row r="31" spans="2:7" ht="32.25" thickBot="1" x14ac:dyDescent="0.25">
      <c r="B31" s="97" t="s">
        <v>48</v>
      </c>
      <c r="C31" s="42" t="s">
        <v>76</v>
      </c>
      <c r="D31" s="42" t="s">
        <v>73</v>
      </c>
      <c r="E31" s="90" t="s">
        <v>192</v>
      </c>
      <c r="F31" s="90">
        <v>850</v>
      </c>
      <c r="G31" s="56">
        <v>462.1</v>
      </c>
    </row>
    <row r="32" spans="2:7" ht="48" thickBot="1" x14ac:dyDescent="0.25">
      <c r="B32" s="104" t="s">
        <v>194</v>
      </c>
      <c r="C32" s="148" t="s">
        <v>76</v>
      </c>
      <c r="D32" s="148" t="s">
        <v>73</v>
      </c>
      <c r="E32" s="124">
        <v>99</v>
      </c>
      <c r="F32" s="150"/>
      <c r="G32" s="173">
        <f>SUM(G33+G37)</f>
        <v>776</v>
      </c>
    </row>
    <row r="33" spans="2:7" ht="95.25" thickBot="1" x14ac:dyDescent="0.25">
      <c r="B33" s="104" t="s">
        <v>195</v>
      </c>
      <c r="C33" s="148" t="s">
        <v>76</v>
      </c>
      <c r="D33" s="148" t="s">
        <v>73</v>
      </c>
      <c r="E33" s="156" t="s">
        <v>196</v>
      </c>
      <c r="F33" s="150"/>
      <c r="G33" s="103">
        <f>SUM(G34:G36)</f>
        <v>388</v>
      </c>
    </row>
    <row r="34" spans="2:7" ht="48" thickBot="1" x14ac:dyDescent="0.25">
      <c r="B34" s="37" t="s">
        <v>15</v>
      </c>
      <c r="C34" s="42" t="s">
        <v>76</v>
      </c>
      <c r="D34" s="42" t="s">
        <v>73</v>
      </c>
      <c r="E34" s="90" t="s">
        <v>196</v>
      </c>
      <c r="F34" s="90">
        <v>121</v>
      </c>
      <c r="G34" s="60">
        <v>200.38300000000001</v>
      </c>
    </row>
    <row r="35" spans="2:7" ht="63.75" thickBot="1" x14ac:dyDescent="0.25">
      <c r="B35" s="37" t="s">
        <v>10</v>
      </c>
      <c r="C35" s="42" t="s">
        <v>76</v>
      </c>
      <c r="D35" s="42" t="s">
        <v>73</v>
      </c>
      <c r="E35" s="90" t="s">
        <v>196</v>
      </c>
      <c r="F35" s="90">
        <v>129</v>
      </c>
      <c r="G35" s="60">
        <v>60.517000000000003</v>
      </c>
    </row>
    <row r="36" spans="2:7" ht="30.75" thickBot="1" x14ac:dyDescent="0.25">
      <c r="B36" s="112" t="s">
        <v>13</v>
      </c>
      <c r="C36" s="42" t="s">
        <v>76</v>
      </c>
      <c r="D36" s="42" t="s">
        <v>73</v>
      </c>
      <c r="E36" s="206" t="s">
        <v>196</v>
      </c>
      <c r="F36" s="216">
        <v>244</v>
      </c>
      <c r="G36" s="249">
        <v>127.1</v>
      </c>
    </row>
    <row r="37" spans="2:7" ht="78.75" x14ac:dyDescent="0.2">
      <c r="B37" s="158" t="s">
        <v>261</v>
      </c>
      <c r="C37" s="311" t="s">
        <v>76</v>
      </c>
      <c r="D37" s="311" t="s">
        <v>73</v>
      </c>
      <c r="E37" s="313" t="s">
        <v>197</v>
      </c>
      <c r="F37" s="315"/>
      <c r="G37" s="317">
        <f>SUM(G39:G41)</f>
        <v>388</v>
      </c>
    </row>
    <row r="38" spans="2:7" ht="32.25" thickBot="1" x14ac:dyDescent="0.25">
      <c r="B38" s="104" t="s">
        <v>262</v>
      </c>
      <c r="C38" s="312"/>
      <c r="D38" s="312"/>
      <c r="E38" s="314"/>
      <c r="F38" s="316"/>
      <c r="G38" s="318"/>
    </row>
    <row r="39" spans="2:7" ht="48" thickBot="1" x14ac:dyDescent="0.25">
      <c r="B39" s="37" t="s">
        <v>15</v>
      </c>
      <c r="C39" s="42" t="s">
        <v>76</v>
      </c>
      <c r="D39" s="42" t="s">
        <v>73</v>
      </c>
      <c r="E39" s="90" t="s">
        <v>197</v>
      </c>
      <c r="F39" s="90">
        <v>121</v>
      </c>
      <c r="G39" s="250">
        <v>240.58199999999999</v>
      </c>
    </row>
    <row r="40" spans="2:7" ht="63.75" thickBot="1" x14ac:dyDescent="0.25">
      <c r="B40" s="37" t="s">
        <v>10</v>
      </c>
      <c r="C40" s="42" t="s">
        <v>76</v>
      </c>
      <c r="D40" s="42" t="s">
        <v>73</v>
      </c>
      <c r="E40" s="90" t="s">
        <v>197</v>
      </c>
      <c r="F40" s="90">
        <v>129</v>
      </c>
      <c r="G40" s="250">
        <v>72.658000000000001</v>
      </c>
    </row>
    <row r="41" spans="2:7" ht="30.75" thickBot="1" x14ac:dyDescent="0.25">
      <c r="B41" s="112" t="s">
        <v>13</v>
      </c>
      <c r="C41" s="42" t="s">
        <v>76</v>
      </c>
      <c r="D41" s="42" t="s">
        <v>73</v>
      </c>
      <c r="E41" s="206" t="s">
        <v>197</v>
      </c>
      <c r="F41" s="206">
        <v>244</v>
      </c>
      <c r="G41" s="250">
        <v>74.760000000000005</v>
      </c>
    </row>
    <row r="42" spans="2:7" ht="16.5" thickBot="1" x14ac:dyDescent="0.3">
      <c r="B42" s="113" t="s">
        <v>299</v>
      </c>
      <c r="C42" s="148" t="s">
        <v>76</v>
      </c>
      <c r="D42" s="148" t="s">
        <v>74</v>
      </c>
      <c r="E42" s="124"/>
      <c r="F42" s="124"/>
      <c r="G42" s="175">
        <v>1.07</v>
      </c>
    </row>
    <row r="43" spans="2:7" ht="48" thickBot="1" x14ac:dyDescent="0.3">
      <c r="B43" s="45" t="s">
        <v>194</v>
      </c>
      <c r="C43" s="42" t="s">
        <v>76</v>
      </c>
      <c r="D43" s="42" t="s">
        <v>74</v>
      </c>
      <c r="E43" s="90">
        <v>99</v>
      </c>
      <c r="F43" s="90"/>
      <c r="G43" s="174">
        <v>1.07</v>
      </c>
    </row>
    <row r="44" spans="2:7" ht="95.25" thickBot="1" x14ac:dyDescent="0.3">
      <c r="B44" s="64" t="s">
        <v>300</v>
      </c>
      <c r="C44" s="42" t="s">
        <v>76</v>
      </c>
      <c r="D44" s="42" t="s">
        <v>74</v>
      </c>
      <c r="E44" s="90" t="s">
        <v>301</v>
      </c>
      <c r="F44" s="90"/>
      <c r="G44" s="174">
        <v>1.07</v>
      </c>
    </row>
    <row r="45" spans="2:7" ht="32.25" thickBot="1" x14ac:dyDescent="0.3">
      <c r="B45" s="45" t="s">
        <v>13</v>
      </c>
      <c r="C45" s="42" t="s">
        <v>76</v>
      </c>
      <c r="D45" s="42" t="s">
        <v>74</v>
      </c>
      <c r="E45" s="90" t="s">
        <v>301</v>
      </c>
      <c r="F45" s="90">
        <v>244</v>
      </c>
      <c r="G45" s="174">
        <v>1.07</v>
      </c>
    </row>
    <row r="46" spans="2:7" ht="48" thickBot="1" x14ac:dyDescent="0.25">
      <c r="B46" s="104" t="s">
        <v>198</v>
      </c>
      <c r="C46" s="148" t="s">
        <v>76</v>
      </c>
      <c r="D46" s="148" t="s">
        <v>114</v>
      </c>
      <c r="E46" s="150"/>
      <c r="F46" s="150"/>
      <c r="G46" s="116">
        <f>SUM(G47+G54)</f>
        <v>5442.3</v>
      </c>
    </row>
    <row r="47" spans="2:7" ht="32.25" thickBot="1" x14ac:dyDescent="0.25">
      <c r="B47" s="104" t="s">
        <v>18</v>
      </c>
      <c r="C47" s="148" t="s">
        <v>76</v>
      </c>
      <c r="D47" s="148" t="s">
        <v>114</v>
      </c>
      <c r="E47" s="156">
        <v>93</v>
      </c>
      <c r="F47" s="157"/>
      <c r="G47" s="106">
        <f>SUM(G50:G53)</f>
        <v>723.6</v>
      </c>
    </row>
    <row r="48" spans="2:7" ht="32.25" thickBot="1" x14ac:dyDescent="0.25">
      <c r="B48" s="97" t="s">
        <v>199</v>
      </c>
      <c r="C48" s="42" t="s">
        <v>76</v>
      </c>
      <c r="D48" s="42" t="s">
        <v>114</v>
      </c>
      <c r="E48" s="90" t="s">
        <v>200</v>
      </c>
      <c r="F48" s="43"/>
      <c r="G48" s="3">
        <f>SUM(G50:G53)</f>
        <v>723.6</v>
      </c>
    </row>
    <row r="49" spans="2:7" ht="32.25" thickBot="1" x14ac:dyDescent="0.25">
      <c r="B49" s="37" t="s">
        <v>188</v>
      </c>
      <c r="C49" s="42" t="s">
        <v>76</v>
      </c>
      <c r="D49" s="42" t="s">
        <v>114</v>
      </c>
      <c r="E49" s="90" t="s">
        <v>201</v>
      </c>
      <c r="F49" s="43"/>
      <c r="G49" s="3">
        <f>SUM(G50:G53)</f>
        <v>723.6</v>
      </c>
    </row>
    <row r="50" spans="2:7" ht="48" thickBot="1" x14ac:dyDescent="0.25">
      <c r="B50" s="37" t="s">
        <v>9</v>
      </c>
      <c r="C50" s="42" t="s">
        <v>76</v>
      </c>
      <c r="D50" s="42" t="s">
        <v>114</v>
      </c>
      <c r="E50" s="90" t="s">
        <v>201</v>
      </c>
      <c r="F50" s="90">
        <v>121</v>
      </c>
      <c r="G50" s="3">
        <v>502</v>
      </c>
    </row>
    <row r="51" spans="2:7" ht="30.75" thickBot="1" x14ac:dyDescent="0.25">
      <c r="B51" s="111" t="s">
        <v>206</v>
      </c>
      <c r="C51" s="42" t="s">
        <v>76</v>
      </c>
      <c r="D51" s="42" t="s">
        <v>114</v>
      </c>
      <c r="E51" s="187" t="s">
        <v>201</v>
      </c>
      <c r="F51" s="187">
        <v>122</v>
      </c>
      <c r="G51" s="3">
        <v>24</v>
      </c>
    </row>
    <row r="52" spans="2:7" ht="63.75" thickBot="1" x14ac:dyDescent="0.25">
      <c r="B52" s="37" t="s">
        <v>10</v>
      </c>
      <c r="C52" s="42" t="s">
        <v>76</v>
      </c>
      <c r="D52" s="42" t="s">
        <v>114</v>
      </c>
      <c r="E52" s="90" t="s">
        <v>201</v>
      </c>
      <c r="F52" s="90">
        <v>129</v>
      </c>
      <c r="G52" s="3">
        <v>147.6</v>
      </c>
    </row>
    <row r="53" spans="2:7" ht="32.25" thickBot="1" x14ac:dyDescent="0.3">
      <c r="B53" s="45" t="s">
        <v>13</v>
      </c>
      <c r="C53" s="42" t="s">
        <v>76</v>
      </c>
      <c r="D53" s="42" t="s">
        <v>114</v>
      </c>
      <c r="E53" s="90" t="s">
        <v>201</v>
      </c>
      <c r="F53" s="90">
        <v>244</v>
      </c>
      <c r="G53" s="3">
        <v>50</v>
      </c>
    </row>
    <row r="54" spans="2:7" ht="32.25" thickBot="1" x14ac:dyDescent="0.25">
      <c r="B54" s="104" t="s">
        <v>202</v>
      </c>
      <c r="C54" s="148" t="s">
        <v>76</v>
      </c>
      <c r="D54" s="148" t="s">
        <v>114</v>
      </c>
      <c r="E54" s="156">
        <v>99</v>
      </c>
      <c r="F54" s="150"/>
      <c r="G54" s="106">
        <f>SUM(G56:G61)</f>
        <v>4718.7</v>
      </c>
    </row>
    <row r="55" spans="2:7" ht="32.25" thickBot="1" x14ac:dyDescent="0.25">
      <c r="B55" s="37" t="s">
        <v>203</v>
      </c>
      <c r="C55" s="42" t="s">
        <v>76</v>
      </c>
      <c r="D55" s="42" t="s">
        <v>114</v>
      </c>
      <c r="E55" s="90" t="s">
        <v>204</v>
      </c>
      <c r="F55" s="43"/>
      <c r="G55" s="3">
        <f>SUM(G56:G61)</f>
        <v>4718.7</v>
      </c>
    </row>
    <row r="56" spans="2:7" ht="48" thickBot="1" x14ac:dyDescent="0.25">
      <c r="B56" s="37" t="s">
        <v>9</v>
      </c>
      <c r="C56" s="42" t="s">
        <v>76</v>
      </c>
      <c r="D56" s="42" t="s">
        <v>114</v>
      </c>
      <c r="E56" s="90" t="s">
        <v>205</v>
      </c>
      <c r="F56" s="90">
        <v>121</v>
      </c>
      <c r="G56" s="3">
        <v>3020</v>
      </c>
    </row>
    <row r="57" spans="2:7" ht="63.75" thickBot="1" x14ac:dyDescent="0.25">
      <c r="B57" s="37" t="s">
        <v>10</v>
      </c>
      <c r="C57" s="42" t="s">
        <v>76</v>
      </c>
      <c r="D57" s="42" t="s">
        <v>114</v>
      </c>
      <c r="E57" s="90" t="s">
        <v>205</v>
      </c>
      <c r="F57" s="90">
        <v>129</v>
      </c>
      <c r="G57" s="3">
        <v>912.1</v>
      </c>
    </row>
    <row r="58" spans="2:7" ht="48" thickBot="1" x14ac:dyDescent="0.25">
      <c r="B58" s="37" t="s">
        <v>420</v>
      </c>
      <c r="C58" s="42" t="s">
        <v>76</v>
      </c>
      <c r="D58" s="42" t="s">
        <v>114</v>
      </c>
      <c r="E58" s="228" t="s">
        <v>205</v>
      </c>
      <c r="F58" s="228">
        <v>243</v>
      </c>
      <c r="G58" s="3">
        <v>85</v>
      </c>
    </row>
    <row r="59" spans="2:7" ht="32.25" thickBot="1" x14ac:dyDescent="0.25">
      <c r="B59" s="37" t="s">
        <v>207</v>
      </c>
      <c r="C59" s="42" t="s">
        <v>76</v>
      </c>
      <c r="D59" s="42" t="s">
        <v>114</v>
      </c>
      <c r="E59" s="90" t="s">
        <v>205</v>
      </c>
      <c r="F59" s="90">
        <v>244</v>
      </c>
      <c r="G59" s="3">
        <v>586.6</v>
      </c>
    </row>
    <row r="60" spans="2:7" ht="16.5" thickBot="1" x14ac:dyDescent="0.25">
      <c r="B60" s="37" t="s">
        <v>360</v>
      </c>
      <c r="C60" s="42" t="s">
        <v>76</v>
      </c>
      <c r="D60" s="42" t="s">
        <v>114</v>
      </c>
      <c r="E60" s="195" t="s">
        <v>205</v>
      </c>
      <c r="F60" s="195">
        <v>247</v>
      </c>
      <c r="G60" s="3">
        <v>110</v>
      </c>
    </row>
    <row r="61" spans="2:7" ht="30" customHeight="1" thickBot="1" x14ac:dyDescent="0.25">
      <c r="B61" s="97" t="s">
        <v>48</v>
      </c>
      <c r="C61" s="42" t="s">
        <v>76</v>
      </c>
      <c r="D61" s="42" t="s">
        <v>114</v>
      </c>
      <c r="E61" s="90" t="s">
        <v>205</v>
      </c>
      <c r="F61" s="90">
        <v>850</v>
      </c>
      <c r="G61" s="3">
        <v>5</v>
      </c>
    </row>
    <row r="62" spans="2:7" ht="16.5" hidden="1" thickBot="1" x14ac:dyDescent="0.25">
      <c r="B62" s="97" t="s">
        <v>290</v>
      </c>
      <c r="C62" s="44" t="s">
        <v>76</v>
      </c>
      <c r="D62" s="44" t="s">
        <v>305</v>
      </c>
      <c r="E62" s="90"/>
      <c r="F62" s="90"/>
      <c r="G62" s="3"/>
    </row>
    <row r="63" spans="2:7" ht="16.5" hidden="1" thickBot="1" x14ac:dyDescent="0.25">
      <c r="B63" s="97" t="s">
        <v>307</v>
      </c>
      <c r="C63" s="44" t="s">
        <v>76</v>
      </c>
      <c r="D63" s="44" t="s">
        <v>305</v>
      </c>
      <c r="E63" s="90" t="s">
        <v>306</v>
      </c>
      <c r="F63" s="90">
        <v>870</v>
      </c>
      <c r="G63" s="3"/>
    </row>
    <row r="64" spans="2:7" ht="16.5" thickBot="1" x14ac:dyDescent="0.25">
      <c r="B64" s="104" t="s">
        <v>19</v>
      </c>
      <c r="C64" s="148" t="s">
        <v>76</v>
      </c>
      <c r="D64" s="148">
        <v>13</v>
      </c>
      <c r="E64" s="150"/>
      <c r="F64" s="150"/>
      <c r="G64" s="116">
        <f>SUM(G69+G76+G73+G67+G65)</f>
        <v>2620.8396600000001</v>
      </c>
    </row>
    <row r="65" spans="2:7" ht="16.5" thickBot="1" x14ac:dyDescent="0.25">
      <c r="B65" s="100" t="s">
        <v>407</v>
      </c>
      <c r="C65" s="152" t="s">
        <v>76</v>
      </c>
      <c r="D65" s="152" t="s">
        <v>311</v>
      </c>
      <c r="E65" s="106" t="s">
        <v>408</v>
      </c>
      <c r="F65" s="106"/>
      <c r="G65" s="116">
        <v>85.939660000000003</v>
      </c>
    </row>
    <row r="66" spans="2:7" ht="32.25" thickBot="1" x14ac:dyDescent="0.25">
      <c r="B66" s="37" t="s">
        <v>207</v>
      </c>
      <c r="C66" s="185" t="s">
        <v>76</v>
      </c>
      <c r="D66" s="185" t="s">
        <v>311</v>
      </c>
      <c r="E66" s="19" t="s">
        <v>408</v>
      </c>
      <c r="F66" s="19">
        <v>244</v>
      </c>
      <c r="G66" s="31">
        <v>85.939660000000003</v>
      </c>
    </row>
    <row r="67" spans="2:7" ht="16.5" thickBot="1" x14ac:dyDescent="0.25">
      <c r="B67" s="13" t="s">
        <v>345</v>
      </c>
      <c r="C67" s="185" t="s">
        <v>76</v>
      </c>
      <c r="D67" s="185" t="s">
        <v>311</v>
      </c>
      <c r="E67" s="184" t="s">
        <v>344</v>
      </c>
      <c r="F67" s="186"/>
      <c r="G67" s="31">
        <v>1300</v>
      </c>
    </row>
    <row r="68" spans="2:7" ht="32.25" thickBot="1" x14ac:dyDescent="0.25">
      <c r="B68" s="17" t="s">
        <v>43</v>
      </c>
      <c r="C68" s="185" t="s">
        <v>76</v>
      </c>
      <c r="D68" s="185" t="s">
        <v>311</v>
      </c>
      <c r="E68" s="184" t="s">
        <v>344</v>
      </c>
      <c r="F68" s="186">
        <v>611</v>
      </c>
      <c r="G68" s="31">
        <v>1300</v>
      </c>
    </row>
    <row r="69" spans="2:7" ht="63.75" thickBot="1" x14ac:dyDescent="0.25">
      <c r="B69" s="104" t="s">
        <v>335</v>
      </c>
      <c r="C69" s="148" t="s">
        <v>76</v>
      </c>
      <c r="D69" s="148">
        <v>13</v>
      </c>
      <c r="E69" s="114">
        <v>42</v>
      </c>
      <c r="F69" s="150"/>
      <c r="G69" s="116">
        <v>300</v>
      </c>
    </row>
    <row r="70" spans="2:7" ht="48" thickBot="1" x14ac:dyDescent="0.25">
      <c r="B70" s="46" t="s">
        <v>309</v>
      </c>
      <c r="C70" s="42" t="s">
        <v>76</v>
      </c>
      <c r="D70" s="42">
        <v>13</v>
      </c>
      <c r="E70" s="3" t="s">
        <v>313</v>
      </c>
      <c r="F70" s="43"/>
      <c r="G70" s="3">
        <v>300</v>
      </c>
    </row>
    <row r="71" spans="2:7" ht="48" thickBot="1" x14ac:dyDescent="0.25">
      <c r="B71" s="46" t="s">
        <v>310</v>
      </c>
      <c r="C71" s="42" t="s">
        <v>76</v>
      </c>
      <c r="D71" s="42">
        <v>13</v>
      </c>
      <c r="E71" s="3" t="s">
        <v>312</v>
      </c>
      <c r="F71" s="43"/>
      <c r="G71" s="3">
        <v>300</v>
      </c>
    </row>
    <row r="72" spans="2:7" ht="32.25" thickBot="1" x14ac:dyDescent="0.25">
      <c r="B72" s="46" t="s">
        <v>13</v>
      </c>
      <c r="C72" s="42" t="s">
        <v>76</v>
      </c>
      <c r="D72" s="42">
        <v>13</v>
      </c>
      <c r="E72" s="3" t="s">
        <v>312</v>
      </c>
      <c r="F72" s="3">
        <v>244</v>
      </c>
      <c r="G72" s="3">
        <v>300</v>
      </c>
    </row>
    <row r="73" spans="2:7" ht="32.25" thickBot="1" x14ac:dyDescent="0.25">
      <c r="B73" s="21" t="s">
        <v>328</v>
      </c>
      <c r="C73" s="10" t="s">
        <v>76</v>
      </c>
      <c r="D73" s="10" t="s">
        <v>311</v>
      </c>
      <c r="E73" s="1" t="s">
        <v>192</v>
      </c>
      <c r="F73" s="1"/>
      <c r="G73" s="1">
        <v>700</v>
      </c>
    </row>
    <row r="74" spans="2:7" ht="48" thickBot="1" x14ac:dyDescent="0.25">
      <c r="B74" s="37" t="s">
        <v>420</v>
      </c>
      <c r="C74" s="42" t="s">
        <v>76</v>
      </c>
      <c r="D74" s="42" t="s">
        <v>311</v>
      </c>
      <c r="E74" s="3" t="s">
        <v>192</v>
      </c>
      <c r="F74" s="3">
        <v>243</v>
      </c>
      <c r="G74" s="1">
        <v>600</v>
      </c>
    </row>
    <row r="75" spans="2:7" ht="32.25" thickBot="1" x14ac:dyDescent="0.25">
      <c r="B75" s="37" t="s">
        <v>207</v>
      </c>
      <c r="C75" s="42" t="s">
        <v>76</v>
      </c>
      <c r="D75" s="42" t="s">
        <v>311</v>
      </c>
      <c r="E75" s="3" t="s">
        <v>192</v>
      </c>
      <c r="F75" s="3">
        <v>244</v>
      </c>
      <c r="G75" s="3">
        <v>100</v>
      </c>
    </row>
    <row r="76" spans="2:7" ht="16.5" thickBot="1" x14ac:dyDescent="0.25">
      <c r="B76" s="118" t="s">
        <v>20</v>
      </c>
      <c r="C76" s="148" t="s">
        <v>76</v>
      </c>
      <c r="D76" s="159">
        <v>13</v>
      </c>
      <c r="E76" s="124">
        <v>99</v>
      </c>
      <c r="F76" s="150"/>
      <c r="G76" s="116">
        <v>234.9</v>
      </c>
    </row>
    <row r="77" spans="2:7" ht="142.5" thickBot="1" x14ac:dyDescent="0.25">
      <c r="B77" s="98" t="s">
        <v>21</v>
      </c>
      <c r="C77" s="42" t="s">
        <v>76</v>
      </c>
      <c r="D77" s="42">
        <v>13</v>
      </c>
      <c r="E77" s="90" t="s">
        <v>208</v>
      </c>
      <c r="F77" s="43"/>
      <c r="G77" s="3">
        <v>234.9</v>
      </c>
    </row>
    <row r="78" spans="2:7" ht="32.25" thickBot="1" x14ac:dyDescent="0.25">
      <c r="B78" s="37" t="s">
        <v>207</v>
      </c>
      <c r="C78" s="42" t="s">
        <v>76</v>
      </c>
      <c r="D78" s="42">
        <v>13</v>
      </c>
      <c r="E78" s="90" t="s">
        <v>208</v>
      </c>
      <c r="F78" s="90">
        <v>244</v>
      </c>
      <c r="G78" s="3">
        <v>234.9</v>
      </c>
    </row>
    <row r="79" spans="2:7" ht="16.5" thickBot="1" x14ac:dyDescent="0.25">
      <c r="B79" s="104" t="s">
        <v>294</v>
      </c>
      <c r="C79" s="148" t="s">
        <v>117</v>
      </c>
      <c r="D79" s="159"/>
      <c r="E79" s="124"/>
      <c r="F79" s="124"/>
      <c r="G79" s="116">
        <v>2027.8</v>
      </c>
    </row>
    <row r="80" spans="2:7" ht="32.25" thickBot="1" x14ac:dyDescent="0.25">
      <c r="B80" s="37" t="s">
        <v>295</v>
      </c>
      <c r="C80" s="42" t="s">
        <v>117</v>
      </c>
      <c r="D80" s="42" t="s">
        <v>111</v>
      </c>
      <c r="E80" s="90"/>
      <c r="F80" s="90"/>
      <c r="G80" s="3">
        <v>2027.8</v>
      </c>
    </row>
    <row r="81" spans="2:7" ht="63.75" thickBot="1" x14ac:dyDescent="0.25">
      <c r="B81" s="37" t="s">
        <v>69</v>
      </c>
      <c r="C81" s="42" t="s">
        <v>117</v>
      </c>
      <c r="D81" s="42" t="s">
        <v>111</v>
      </c>
      <c r="E81" s="90" t="s">
        <v>257</v>
      </c>
      <c r="F81" s="90"/>
      <c r="G81" s="3">
        <v>2027.8</v>
      </c>
    </row>
    <row r="82" spans="2:7" ht="16.5" thickBot="1" x14ac:dyDescent="0.25">
      <c r="B82" s="37" t="s">
        <v>293</v>
      </c>
      <c r="C82" s="42" t="s">
        <v>117</v>
      </c>
      <c r="D82" s="42" t="s">
        <v>111</v>
      </c>
      <c r="E82" s="90" t="s">
        <v>257</v>
      </c>
      <c r="F82" s="90">
        <v>530</v>
      </c>
      <c r="G82" s="3">
        <v>2027.8</v>
      </c>
    </row>
    <row r="83" spans="2:7" ht="48" thickBot="1" x14ac:dyDescent="0.25">
      <c r="B83" s="104" t="s">
        <v>22</v>
      </c>
      <c r="C83" s="117" t="s">
        <v>111</v>
      </c>
      <c r="D83" s="149"/>
      <c r="E83" s="150"/>
      <c r="F83" s="150"/>
      <c r="G83" s="116">
        <f>SUM(G84+G90)</f>
        <v>6791.8</v>
      </c>
    </row>
    <row r="84" spans="2:7" ht="63.75" thickBot="1" x14ac:dyDescent="0.25">
      <c r="B84" s="104" t="s">
        <v>49</v>
      </c>
      <c r="C84" s="148" t="s">
        <v>111</v>
      </c>
      <c r="D84" s="148" t="s">
        <v>258</v>
      </c>
      <c r="E84" s="150"/>
      <c r="F84" s="150"/>
      <c r="G84" s="116">
        <f>SUM(G85:G89)</f>
        <v>6791.8</v>
      </c>
    </row>
    <row r="85" spans="2:7" ht="48" thickBot="1" x14ac:dyDescent="0.25">
      <c r="B85" s="37" t="s">
        <v>30</v>
      </c>
      <c r="C85" s="71" t="s">
        <v>111</v>
      </c>
      <c r="D85" s="71" t="s">
        <v>258</v>
      </c>
      <c r="E85" s="90" t="s">
        <v>209</v>
      </c>
      <c r="F85" s="90">
        <v>111</v>
      </c>
      <c r="G85" s="3">
        <v>4000</v>
      </c>
    </row>
    <row r="86" spans="2:7" ht="16.5" thickBot="1" x14ac:dyDescent="0.25">
      <c r="B86" s="37" t="s">
        <v>298</v>
      </c>
      <c r="C86" s="71" t="s">
        <v>111</v>
      </c>
      <c r="D86" s="71" t="s">
        <v>258</v>
      </c>
      <c r="E86" s="90" t="s">
        <v>209</v>
      </c>
      <c r="F86" s="90">
        <v>112</v>
      </c>
      <c r="G86" s="3">
        <v>28.8</v>
      </c>
    </row>
    <row r="87" spans="2:7" ht="63.75" thickBot="1" x14ac:dyDescent="0.25">
      <c r="B87" s="37" t="s">
        <v>10</v>
      </c>
      <c r="C87" s="71" t="s">
        <v>111</v>
      </c>
      <c r="D87" s="71" t="s">
        <v>258</v>
      </c>
      <c r="E87" s="90" t="s">
        <v>209</v>
      </c>
      <c r="F87" s="90">
        <v>119</v>
      </c>
      <c r="G87" s="3">
        <v>1208</v>
      </c>
    </row>
    <row r="88" spans="2:7" ht="34.5" customHeight="1" thickBot="1" x14ac:dyDescent="0.25">
      <c r="B88" s="37" t="s">
        <v>207</v>
      </c>
      <c r="C88" s="71" t="s">
        <v>111</v>
      </c>
      <c r="D88" s="71" t="s">
        <v>258</v>
      </c>
      <c r="E88" s="90" t="s">
        <v>209</v>
      </c>
      <c r="F88" s="90">
        <v>244</v>
      </c>
      <c r="G88" s="3">
        <v>1555</v>
      </c>
    </row>
    <row r="89" spans="2:7" ht="32.25" hidden="1" thickBot="1" x14ac:dyDescent="0.25">
      <c r="B89" s="234" t="s">
        <v>48</v>
      </c>
      <c r="C89" s="71" t="s">
        <v>111</v>
      </c>
      <c r="D89" s="71" t="s">
        <v>258</v>
      </c>
      <c r="E89" s="90" t="s">
        <v>209</v>
      </c>
      <c r="F89" s="90">
        <v>850</v>
      </c>
      <c r="G89" s="3"/>
    </row>
    <row r="90" spans="2:7" ht="1.5" hidden="1" customHeight="1" thickBot="1" x14ac:dyDescent="0.25">
      <c r="B90" s="235" t="s">
        <v>418</v>
      </c>
      <c r="C90" s="233" t="s">
        <v>111</v>
      </c>
      <c r="D90" s="233" t="s">
        <v>302</v>
      </c>
      <c r="E90" s="124"/>
      <c r="F90" s="124"/>
      <c r="G90" s="114"/>
    </row>
    <row r="91" spans="2:7" ht="79.5" hidden="1" thickBot="1" x14ac:dyDescent="0.25">
      <c r="B91" s="37" t="s">
        <v>419</v>
      </c>
      <c r="C91" s="71" t="s">
        <v>111</v>
      </c>
      <c r="D91" s="71" t="s">
        <v>302</v>
      </c>
      <c r="E91" s="228" t="s">
        <v>192</v>
      </c>
      <c r="F91" s="228">
        <v>244</v>
      </c>
      <c r="G91" s="3"/>
    </row>
    <row r="92" spans="2:7" ht="16.5" thickBot="1" x14ac:dyDescent="0.25">
      <c r="B92" s="104" t="s">
        <v>23</v>
      </c>
      <c r="C92" s="148" t="s">
        <v>73</v>
      </c>
      <c r="D92" s="149"/>
      <c r="E92" s="150"/>
      <c r="F92" s="150"/>
      <c r="G92" s="116">
        <f>SUM(G93+G99+G106)</f>
        <v>57159.207459999998</v>
      </c>
    </row>
    <row r="93" spans="2:7" ht="16.5" thickBot="1" x14ac:dyDescent="0.25">
      <c r="B93" s="100" t="s">
        <v>50</v>
      </c>
      <c r="C93" s="152" t="s">
        <v>73</v>
      </c>
      <c r="D93" s="152" t="s">
        <v>74</v>
      </c>
      <c r="E93" s="150"/>
      <c r="F93" s="150"/>
      <c r="G93" s="106">
        <f>SUM(G95:G98)</f>
        <v>1947</v>
      </c>
    </row>
    <row r="94" spans="2:7" ht="48" thickBot="1" x14ac:dyDescent="0.25">
      <c r="B94" s="37" t="s">
        <v>210</v>
      </c>
      <c r="C94" s="42" t="s">
        <v>73</v>
      </c>
      <c r="D94" s="42" t="s">
        <v>74</v>
      </c>
      <c r="E94" s="90" t="s">
        <v>211</v>
      </c>
      <c r="F94" s="43"/>
      <c r="G94" s="3">
        <f>SUM(G95:G98)</f>
        <v>1947</v>
      </c>
    </row>
    <row r="95" spans="2:7" ht="48" thickBot="1" x14ac:dyDescent="0.25">
      <c r="B95" s="37" t="s">
        <v>193</v>
      </c>
      <c r="C95" s="42" t="s">
        <v>73</v>
      </c>
      <c r="D95" s="42" t="s">
        <v>74</v>
      </c>
      <c r="E95" s="90" t="s">
        <v>211</v>
      </c>
      <c r="F95" s="90">
        <v>121</v>
      </c>
      <c r="G95" s="3">
        <v>1230</v>
      </c>
    </row>
    <row r="96" spans="2:7" ht="63.75" thickBot="1" x14ac:dyDescent="0.25">
      <c r="B96" s="37" t="s">
        <v>10</v>
      </c>
      <c r="C96" s="42" t="s">
        <v>73</v>
      </c>
      <c r="D96" s="42" t="s">
        <v>74</v>
      </c>
      <c r="E96" s="90" t="s">
        <v>211</v>
      </c>
      <c r="F96" s="90">
        <v>129</v>
      </c>
      <c r="G96" s="3">
        <v>371</v>
      </c>
    </row>
    <row r="97" spans="2:7" ht="33.75" customHeight="1" x14ac:dyDescent="0.2">
      <c r="B97" s="36" t="s">
        <v>207</v>
      </c>
      <c r="C97" s="95" t="s">
        <v>73</v>
      </c>
      <c r="D97" s="95" t="s">
        <v>74</v>
      </c>
      <c r="E97" s="93" t="s">
        <v>211</v>
      </c>
      <c r="F97" s="93">
        <v>244</v>
      </c>
      <c r="G97" s="96">
        <v>346</v>
      </c>
    </row>
    <row r="98" spans="2:7" ht="32.25" hidden="1" thickBot="1" x14ac:dyDescent="0.25">
      <c r="B98" s="39" t="s">
        <v>48</v>
      </c>
      <c r="C98" s="40" t="s">
        <v>73</v>
      </c>
      <c r="D98" s="40" t="s">
        <v>74</v>
      </c>
      <c r="E98" s="38" t="s">
        <v>211</v>
      </c>
      <c r="F98" s="38">
        <v>850</v>
      </c>
      <c r="G98" s="39"/>
    </row>
    <row r="99" spans="2:7" ht="24" customHeight="1" thickBot="1" x14ac:dyDescent="0.25">
      <c r="B99" s="104" t="s">
        <v>292</v>
      </c>
      <c r="C99" s="148" t="s">
        <v>73</v>
      </c>
      <c r="D99" s="148" t="s">
        <v>112</v>
      </c>
      <c r="E99" s="160"/>
      <c r="F99" s="160"/>
      <c r="G99" s="116">
        <f>SUM(G102+G104+G101)</f>
        <v>51016</v>
      </c>
    </row>
    <row r="100" spans="2:7" ht="16.5" thickBot="1" x14ac:dyDescent="0.25">
      <c r="B100" s="104"/>
      <c r="C100" s="148"/>
      <c r="D100" s="148"/>
      <c r="E100" s="160"/>
      <c r="F100" s="160"/>
      <c r="G100" s="116"/>
    </row>
    <row r="101" spans="2:7" ht="32.25" thickBot="1" x14ac:dyDescent="0.25">
      <c r="B101" s="37" t="s">
        <v>13</v>
      </c>
      <c r="C101" s="185" t="s">
        <v>73</v>
      </c>
      <c r="D101" s="185" t="s">
        <v>112</v>
      </c>
      <c r="E101" s="231" t="s">
        <v>297</v>
      </c>
      <c r="F101" s="231">
        <v>244</v>
      </c>
      <c r="G101" s="31">
        <v>500</v>
      </c>
    </row>
    <row r="102" spans="2:7" ht="16.5" thickBot="1" x14ac:dyDescent="0.25">
      <c r="B102" s="100" t="s">
        <v>293</v>
      </c>
      <c r="C102" s="152" t="s">
        <v>73</v>
      </c>
      <c r="D102" s="152" t="s">
        <v>112</v>
      </c>
      <c r="E102" s="156" t="s">
        <v>297</v>
      </c>
      <c r="F102" s="156"/>
      <c r="G102" s="106">
        <v>20216</v>
      </c>
    </row>
    <row r="103" spans="2:7" ht="16.5" thickBot="1" x14ac:dyDescent="0.25">
      <c r="B103" s="97" t="s">
        <v>315</v>
      </c>
      <c r="C103" s="42" t="s">
        <v>73</v>
      </c>
      <c r="D103" s="42" t="s">
        <v>112</v>
      </c>
      <c r="E103" s="90" t="s">
        <v>297</v>
      </c>
      <c r="F103" s="90">
        <v>540</v>
      </c>
      <c r="G103" s="3">
        <v>20216</v>
      </c>
    </row>
    <row r="104" spans="2:7" ht="32.25" thickBot="1" x14ac:dyDescent="0.25">
      <c r="B104" s="104" t="s">
        <v>377</v>
      </c>
      <c r="C104" s="159" t="s">
        <v>73</v>
      </c>
      <c r="D104" s="159" t="s">
        <v>112</v>
      </c>
      <c r="E104" s="124" t="s">
        <v>378</v>
      </c>
      <c r="F104" s="124"/>
      <c r="G104" s="114">
        <v>30300</v>
      </c>
    </row>
    <row r="105" spans="2:7" ht="16.5" thickBot="1" x14ac:dyDescent="0.25">
      <c r="B105" s="207" t="s">
        <v>315</v>
      </c>
      <c r="C105" s="42" t="s">
        <v>73</v>
      </c>
      <c r="D105" s="42" t="s">
        <v>112</v>
      </c>
      <c r="E105" s="206" t="s">
        <v>378</v>
      </c>
      <c r="F105" s="206">
        <v>540</v>
      </c>
      <c r="G105" s="3">
        <v>30300</v>
      </c>
    </row>
    <row r="106" spans="2:7" ht="32.25" thickBot="1" x14ac:dyDescent="0.25">
      <c r="B106" s="100" t="s">
        <v>329</v>
      </c>
      <c r="C106" s="159" t="s">
        <v>73</v>
      </c>
      <c r="D106" s="159" t="s">
        <v>330</v>
      </c>
      <c r="E106" s="124"/>
      <c r="F106" s="124"/>
      <c r="G106" s="106">
        <f>SUM(G107:G108)</f>
        <v>4196.2074600000005</v>
      </c>
    </row>
    <row r="107" spans="2:7" ht="16.5" thickBot="1" x14ac:dyDescent="0.25">
      <c r="B107" s="239" t="s">
        <v>315</v>
      </c>
      <c r="C107" s="42" t="s">
        <v>73</v>
      </c>
      <c r="D107" s="42" t="s">
        <v>330</v>
      </c>
      <c r="E107" s="127" t="s">
        <v>427</v>
      </c>
      <c r="F107" s="127">
        <v>540</v>
      </c>
      <c r="G107" s="15">
        <v>3195.3</v>
      </c>
    </row>
    <row r="108" spans="2:7" ht="79.5" thickBot="1" x14ac:dyDescent="0.25">
      <c r="B108" s="97" t="s">
        <v>331</v>
      </c>
      <c r="C108" s="42" t="s">
        <v>73</v>
      </c>
      <c r="D108" s="42" t="s">
        <v>330</v>
      </c>
      <c r="E108" s="90" t="s">
        <v>340</v>
      </c>
      <c r="F108" s="90">
        <v>245</v>
      </c>
      <c r="G108" s="3">
        <v>1000.90746</v>
      </c>
    </row>
    <row r="109" spans="2:7" ht="32.25" thickBot="1" x14ac:dyDescent="0.25">
      <c r="B109" s="104" t="s">
        <v>24</v>
      </c>
      <c r="C109" s="148" t="s">
        <v>74</v>
      </c>
      <c r="D109" s="149"/>
      <c r="E109" s="150"/>
      <c r="F109" s="150"/>
      <c r="G109" s="116">
        <f>SUM(G110+G112)</f>
        <v>13997.904</v>
      </c>
    </row>
    <row r="110" spans="2:7" ht="32.25" thickBot="1" x14ac:dyDescent="0.25">
      <c r="B110" s="122" t="s">
        <v>332</v>
      </c>
      <c r="C110" s="161" t="s">
        <v>74</v>
      </c>
      <c r="D110" s="119" t="s">
        <v>111</v>
      </c>
      <c r="E110" s="120" t="s">
        <v>341</v>
      </c>
      <c r="F110" s="162"/>
      <c r="G110" s="120">
        <v>12304.904</v>
      </c>
    </row>
    <row r="111" spans="2:7" ht="68.25" customHeight="1" thickBot="1" x14ac:dyDescent="0.25">
      <c r="B111" s="97" t="s">
        <v>316</v>
      </c>
      <c r="C111" s="163" t="s">
        <v>74</v>
      </c>
      <c r="D111" s="164" t="s">
        <v>111</v>
      </c>
      <c r="E111" s="19" t="s">
        <v>341</v>
      </c>
      <c r="F111" s="19">
        <v>244</v>
      </c>
      <c r="G111" s="19">
        <v>12304.904</v>
      </c>
    </row>
    <row r="112" spans="2:7" ht="19.5" customHeight="1" thickBot="1" x14ac:dyDescent="0.25">
      <c r="B112" s="118" t="s">
        <v>296</v>
      </c>
      <c r="C112" s="152" t="s">
        <v>74</v>
      </c>
      <c r="D112" s="152" t="s">
        <v>111</v>
      </c>
      <c r="E112" s="106"/>
      <c r="F112" s="106"/>
      <c r="G112" s="114">
        <v>1693</v>
      </c>
    </row>
    <row r="113" spans="2:7" ht="25.5" customHeight="1" thickBot="1" x14ac:dyDescent="0.25">
      <c r="B113" s="97" t="s">
        <v>293</v>
      </c>
      <c r="C113" s="42" t="s">
        <v>74</v>
      </c>
      <c r="D113" s="42" t="s">
        <v>111</v>
      </c>
      <c r="E113" s="3" t="s">
        <v>212</v>
      </c>
      <c r="F113" s="3"/>
      <c r="G113" s="3">
        <v>1693</v>
      </c>
    </row>
    <row r="114" spans="2:7" ht="20.25" customHeight="1" thickBot="1" x14ac:dyDescent="0.25">
      <c r="B114" s="97" t="s">
        <v>315</v>
      </c>
      <c r="C114" s="42" t="s">
        <v>74</v>
      </c>
      <c r="D114" s="42" t="s">
        <v>111</v>
      </c>
      <c r="E114" s="3" t="s">
        <v>212</v>
      </c>
      <c r="F114" s="3">
        <v>540</v>
      </c>
      <c r="G114" s="3">
        <v>1693</v>
      </c>
    </row>
    <row r="115" spans="2:7" ht="16.5" thickBot="1" x14ac:dyDescent="0.25">
      <c r="B115" s="104" t="s">
        <v>25</v>
      </c>
      <c r="C115" s="148" t="s">
        <v>75</v>
      </c>
      <c r="D115" s="149"/>
      <c r="E115" s="150"/>
      <c r="F115" s="150"/>
      <c r="G115" s="241">
        <f>SUM(G116+G132+G162+G175+G184)</f>
        <v>684886.65934999986</v>
      </c>
    </row>
    <row r="116" spans="2:7" ht="16.5" thickBot="1" x14ac:dyDescent="0.25">
      <c r="B116" s="118" t="s">
        <v>52</v>
      </c>
      <c r="C116" s="148" t="s">
        <v>75</v>
      </c>
      <c r="D116" s="148" t="s">
        <v>76</v>
      </c>
      <c r="E116" s="150"/>
      <c r="F116" s="150"/>
      <c r="G116" s="103">
        <f>SUM(G119+G123+G129)</f>
        <v>151288.70199999999</v>
      </c>
    </row>
    <row r="117" spans="2:7" ht="63.75" thickBot="1" x14ac:dyDescent="0.25">
      <c r="B117" s="165" t="s">
        <v>213</v>
      </c>
      <c r="C117" s="152" t="s">
        <v>75</v>
      </c>
      <c r="D117" s="152" t="s">
        <v>76</v>
      </c>
      <c r="E117" s="156">
        <v>19</v>
      </c>
      <c r="F117" s="150"/>
      <c r="G117" s="106">
        <f>SUM(G120:G122)</f>
        <v>87294</v>
      </c>
    </row>
    <row r="118" spans="2:7" ht="32.25" thickBot="1" x14ac:dyDescent="0.25">
      <c r="B118" s="94" t="s">
        <v>214</v>
      </c>
      <c r="C118" s="42" t="s">
        <v>75</v>
      </c>
      <c r="D118" s="42" t="s">
        <v>76</v>
      </c>
      <c r="E118" s="90" t="s">
        <v>215</v>
      </c>
      <c r="F118" s="43"/>
      <c r="G118" s="3">
        <f>SUM(G120:G122)</f>
        <v>87294</v>
      </c>
    </row>
    <row r="119" spans="2:7" ht="174" thickBot="1" x14ac:dyDescent="0.25">
      <c r="B119" s="94" t="s">
        <v>216</v>
      </c>
      <c r="C119" s="42" t="s">
        <v>75</v>
      </c>
      <c r="D119" s="42" t="s">
        <v>76</v>
      </c>
      <c r="E119" s="90" t="s">
        <v>217</v>
      </c>
      <c r="F119" s="43"/>
      <c r="G119" s="3">
        <f>SUM(G120:G122)</f>
        <v>87294</v>
      </c>
    </row>
    <row r="120" spans="2:7" ht="48" thickBot="1" x14ac:dyDescent="0.25">
      <c r="B120" s="37" t="s">
        <v>30</v>
      </c>
      <c r="C120" s="42" t="s">
        <v>75</v>
      </c>
      <c r="D120" s="42" t="s">
        <v>76</v>
      </c>
      <c r="E120" s="90" t="s">
        <v>217</v>
      </c>
      <c r="F120" s="90">
        <v>111</v>
      </c>
      <c r="G120" s="3">
        <v>65879</v>
      </c>
    </row>
    <row r="121" spans="2:7" ht="63.75" thickBot="1" x14ac:dyDescent="0.25">
      <c r="B121" s="37" t="s">
        <v>10</v>
      </c>
      <c r="C121" s="42" t="s">
        <v>75</v>
      </c>
      <c r="D121" s="42" t="s">
        <v>76</v>
      </c>
      <c r="E121" s="90" t="s">
        <v>217</v>
      </c>
      <c r="F121" s="90">
        <v>119</v>
      </c>
      <c r="G121" s="3">
        <v>19888</v>
      </c>
    </row>
    <row r="122" spans="2:7" ht="32.25" thickBot="1" x14ac:dyDescent="0.25">
      <c r="B122" s="37" t="s">
        <v>13</v>
      </c>
      <c r="C122" s="42" t="s">
        <v>75</v>
      </c>
      <c r="D122" s="42" t="s">
        <v>76</v>
      </c>
      <c r="E122" s="90" t="s">
        <v>217</v>
      </c>
      <c r="F122" s="90">
        <v>244</v>
      </c>
      <c r="G122" s="3">
        <v>1527</v>
      </c>
    </row>
    <row r="123" spans="2:7" ht="48" thickBot="1" x14ac:dyDescent="0.25">
      <c r="B123" s="104" t="s">
        <v>218</v>
      </c>
      <c r="C123" s="152" t="s">
        <v>75</v>
      </c>
      <c r="D123" s="152" t="s">
        <v>76</v>
      </c>
      <c r="E123" s="156" t="s">
        <v>219</v>
      </c>
      <c r="F123" s="150"/>
      <c r="G123" s="106">
        <f>SUM(G124:G128)</f>
        <v>63708.499999999993</v>
      </c>
    </row>
    <row r="124" spans="2:7" ht="48" thickBot="1" x14ac:dyDescent="0.25">
      <c r="B124" s="37" t="s">
        <v>30</v>
      </c>
      <c r="C124" s="42" t="s">
        <v>75</v>
      </c>
      <c r="D124" s="42" t="s">
        <v>76</v>
      </c>
      <c r="E124" s="90" t="s">
        <v>219</v>
      </c>
      <c r="F124" s="90">
        <v>111</v>
      </c>
      <c r="G124" s="3">
        <v>25670</v>
      </c>
    </row>
    <row r="125" spans="2:7" ht="63.75" thickBot="1" x14ac:dyDescent="0.25">
      <c r="B125" s="37" t="s">
        <v>10</v>
      </c>
      <c r="C125" s="42" t="s">
        <v>75</v>
      </c>
      <c r="D125" s="42" t="s">
        <v>76</v>
      </c>
      <c r="E125" s="90" t="s">
        <v>219</v>
      </c>
      <c r="F125" s="90">
        <v>119</v>
      </c>
      <c r="G125" s="3">
        <v>7759.7</v>
      </c>
    </row>
    <row r="126" spans="2:7" ht="32.25" thickBot="1" x14ac:dyDescent="0.25">
      <c r="B126" s="37" t="s">
        <v>13</v>
      </c>
      <c r="C126" s="42" t="s">
        <v>75</v>
      </c>
      <c r="D126" s="42" t="s">
        <v>76</v>
      </c>
      <c r="E126" s="90" t="s">
        <v>219</v>
      </c>
      <c r="F126" s="90">
        <v>244</v>
      </c>
      <c r="G126" s="3">
        <v>23735.599999999999</v>
      </c>
    </row>
    <row r="127" spans="2:7" ht="16.5" thickBot="1" x14ac:dyDescent="0.25">
      <c r="B127" s="37" t="s">
        <v>360</v>
      </c>
      <c r="C127" s="42" t="s">
        <v>75</v>
      </c>
      <c r="D127" s="42" t="s">
        <v>76</v>
      </c>
      <c r="E127" s="195" t="s">
        <v>219</v>
      </c>
      <c r="F127" s="195">
        <v>247</v>
      </c>
      <c r="G127" s="3">
        <v>4948</v>
      </c>
    </row>
    <row r="128" spans="2:7" ht="32.25" thickBot="1" x14ac:dyDescent="0.25">
      <c r="B128" s="50" t="s">
        <v>48</v>
      </c>
      <c r="C128" s="42" t="s">
        <v>75</v>
      </c>
      <c r="D128" s="42" t="s">
        <v>76</v>
      </c>
      <c r="E128" s="90" t="s">
        <v>219</v>
      </c>
      <c r="F128" s="90">
        <v>850</v>
      </c>
      <c r="G128" s="3">
        <v>1595.2</v>
      </c>
    </row>
    <row r="129" spans="2:7" ht="34.5" customHeight="1" thickBot="1" x14ac:dyDescent="0.25">
      <c r="B129" s="100" t="s">
        <v>417</v>
      </c>
      <c r="C129" s="152" t="s">
        <v>75</v>
      </c>
      <c r="D129" s="152" t="s">
        <v>76</v>
      </c>
      <c r="E129" s="156" t="s">
        <v>422</v>
      </c>
      <c r="F129" s="156"/>
      <c r="G129" s="106">
        <f>SUM(G130:G131)</f>
        <v>286.202</v>
      </c>
    </row>
    <row r="130" spans="2:7" ht="48" thickBot="1" x14ac:dyDescent="0.25">
      <c r="B130" s="37" t="s">
        <v>30</v>
      </c>
      <c r="C130" s="42" t="s">
        <v>75</v>
      </c>
      <c r="D130" s="42" t="s">
        <v>76</v>
      </c>
      <c r="E130" s="127" t="s">
        <v>422</v>
      </c>
      <c r="F130" s="223">
        <v>111</v>
      </c>
      <c r="G130" s="3">
        <v>177.90199999999999</v>
      </c>
    </row>
    <row r="131" spans="2:7" ht="63.75" thickBot="1" x14ac:dyDescent="0.25">
      <c r="B131" s="37" t="s">
        <v>10</v>
      </c>
      <c r="C131" s="42" t="s">
        <v>75</v>
      </c>
      <c r="D131" s="42" t="s">
        <v>76</v>
      </c>
      <c r="E131" s="127" t="s">
        <v>422</v>
      </c>
      <c r="F131" s="223">
        <v>119</v>
      </c>
      <c r="G131" s="3">
        <v>108.3</v>
      </c>
    </row>
    <row r="132" spans="2:7" ht="16.5" thickBot="1" x14ac:dyDescent="0.25">
      <c r="B132" s="100" t="s">
        <v>63</v>
      </c>
      <c r="C132" s="152" t="s">
        <v>75</v>
      </c>
      <c r="D132" s="152" t="s">
        <v>117</v>
      </c>
      <c r="E132" s="150"/>
      <c r="F132" s="150"/>
      <c r="G132" s="218">
        <f>SUM(G133+G140+G148+G149+G152+G155+G157+G159)</f>
        <v>509739.99335</v>
      </c>
    </row>
    <row r="133" spans="2:7" ht="63.75" thickBot="1" x14ac:dyDescent="0.25">
      <c r="B133" s="118" t="s">
        <v>213</v>
      </c>
      <c r="C133" s="152" t="s">
        <v>75</v>
      </c>
      <c r="D133" s="152" t="s">
        <v>117</v>
      </c>
      <c r="E133" s="106">
        <v>19</v>
      </c>
      <c r="F133" s="157"/>
      <c r="G133" s="106">
        <f>SUM(G137:G139)</f>
        <v>378131</v>
      </c>
    </row>
    <row r="134" spans="2:7" ht="32.25" thickBot="1" x14ac:dyDescent="0.25">
      <c r="B134" s="94" t="s">
        <v>220</v>
      </c>
      <c r="C134" s="42" t="s">
        <v>75</v>
      </c>
      <c r="D134" s="42" t="s">
        <v>117</v>
      </c>
      <c r="E134" s="3" t="s">
        <v>221</v>
      </c>
      <c r="F134" s="43"/>
      <c r="G134" s="3">
        <f>SUM(G137:G139)</f>
        <v>378131</v>
      </c>
    </row>
    <row r="135" spans="2:7" ht="48" thickBot="1" x14ac:dyDescent="0.25">
      <c r="B135" s="94" t="s">
        <v>222</v>
      </c>
      <c r="C135" s="42" t="s">
        <v>75</v>
      </c>
      <c r="D135" s="42" t="s">
        <v>117</v>
      </c>
      <c r="E135" s="3" t="s">
        <v>223</v>
      </c>
      <c r="F135" s="43"/>
      <c r="G135" s="3">
        <f>SUM(G137:G139)</f>
        <v>378131</v>
      </c>
    </row>
    <row r="136" spans="2:7" ht="284.25" thickBot="1" x14ac:dyDescent="0.25">
      <c r="B136" s="94" t="s">
        <v>224</v>
      </c>
      <c r="C136" s="42" t="s">
        <v>75</v>
      </c>
      <c r="D136" s="42" t="s">
        <v>117</v>
      </c>
      <c r="E136" s="90" t="s">
        <v>225</v>
      </c>
      <c r="F136" s="43"/>
      <c r="G136" s="90">
        <f>SUM(G137:G139)</f>
        <v>378131</v>
      </c>
    </row>
    <row r="137" spans="2:7" ht="48" thickBot="1" x14ac:dyDescent="0.25">
      <c r="B137" s="49" t="s">
        <v>30</v>
      </c>
      <c r="C137" s="42" t="s">
        <v>75</v>
      </c>
      <c r="D137" s="42" t="s">
        <v>117</v>
      </c>
      <c r="E137" s="90" t="s">
        <v>225</v>
      </c>
      <c r="F137" s="90">
        <v>111</v>
      </c>
      <c r="G137" s="90">
        <v>286260</v>
      </c>
    </row>
    <row r="138" spans="2:7" ht="63.75" thickBot="1" x14ac:dyDescent="0.25">
      <c r="B138" s="37" t="s">
        <v>10</v>
      </c>
      <c r="C138" s="42" t="s">
        <v>75</v>
      </c>
      <c r="D138" s="42" t="s">
        <v>117</v>
      </c>
      <c r="E138" s="90" t="s">
        <v>225</v>
      </c>
      <c r="F138" s="90">
        <v>119</v>
      </c>
      <c r="G138" s="90">
        <v>86447</v>
      </c>
    </row>
    <row r="139" spans="2:7" ht="32.25" thickBot="1" x14ac:dyDescent="0.25">
      <c r="B139" s="37" t="s">
        <v>13</v>
      </c>
      <c r="C139" s="42" t="s">
        <v>75</v>
      </c>
      <c r="D139" s="42" t="s">
        <v>117</v>
      </c>
      <c r="E139" s="90" t="s">
        <v>225</v>
      </c>
      <c r="F139" s="90">
        <v>244</v>
      </c>
      <c r="G139" s="90">
        <v>5424</v>
      </c>
    </row>
    <row r="140" spans="2:7" ht="48" thickBot="1" x14ac:dyDescent="0.25">
      <c r="B140" s="104" t="s">
        <v>65</v>
      </c>
      <c r="C140" s="152" t="s">
        <v>75</v>
      </c>
      <c r="D140" s="152" t="s">
        <v>117</v>
      </c>
      <c r="E140" s="156" t="s">
        <v>226</v>
      </c>
      <c r="F140" s="150"/>
      <c r="G140" s="218">
        <f>SUM(G141:G147)</f>
        <v>48905.188549999992</v>
      </c>
    </row>
    <row r="141" spans="2:7" ht="48" thickBot="1" x14ac:dyDescent="0.25">
      <c r="B141" s="49" t="s">
        <v>30</v>
      </c>
      <c r="C141" s="42" t="s">
        <v>75</v>
      </c>
      <c r="D141" s="42" t="s">
        <v>117</v>
      </c>
      <c r="E141" s="181" t="s">
        <v>226</v>
      </c>
      <c r="F141" s="19">
        <v>111</v>
      </c>
      <c r="G141" s="183">
        <v>14804</v>
      </c>
    </row>
    <row r="142" spans="2:7" ht="16.5" thickBot="1" x14ac:dyDescent="0.25">
      <c r="B142" s="49" t="s">
        <v>298</v>
      </c>
      <c r="C142" s="42" t="s">
        <v>75</v>
      </c>
      <c r="D142" s="42" t="s">
        <v>117</v>
      </c>
      <c r="E142" s="228" t="s">
        <v>226</v>
      </c>
      <c r="F142" s="19">
        <v>112</v>
      </c>
      <c r="G142" s="183">
        <v>44.81</v>
      </c>
    </row>
    <row r="143" spans="2:7" ht="63.75" thickBot="1" x14ac:dyDescent="0.25">
      <c r="B143" s="37" t="s">
        <v>10</v>
      </c>
      <c r="C143" s="42" t="s">
        <v>75</v>
      </c>
      <c r="D143" s="42" t="s">
        <v>117</v>
      </c>
      <c r="E143" s="90" t="s">
        <v>226</v>
      </c>
      <c r="F143" s="3">
        <v>119</v>
      </c>
      <c r="G143" s="3">
        <v>4474</v>
      </c>
    </row>
    <row r="144" spans="2:7" ht="48" thickBot="1" x14ac:dyDescent="0.25">
      <c r="B144" s="37" t="s">
        <v>420</v>
      </c>
      <c r="C144" s="42" t="s">
        <v>75</v>
      </c>
      <c r="D144" s="42" t="s">
        <v>117</v>
      </c>
      <c r="E144" s="228" t="s">
        <v>226</v>
      </c>
      <c r="F144" s="3">
        <v>243</v>
      </c>
      <c r="G144" s="3">
        <v>802.67854999999997</v>
      </c>
    </row>
    <row r="145" spans="2:7" ht="48" thickBot="1" x14ac:dyDescent="0.25">
      <c r="B145" s="37" t="s">
        <v>227</v>
      </c>
      <c r="C145" s="42" t="s">
        <v>75</v>
      </c>
      <c r="D145" s="42" t="s">
        <v>117</v>
      </c>
      <c r="E145" s="90" t="s">
        <v>226</v>
      </c>
      <c r="F145" s="90">
        <v>244</v>
      </c>
      <c r="G145" s="3">
        <v>20068</v>
      </c>
    </row>
    <row r="146" spans="2:7" ht="16.5" thickBot="1" x14ac:dyDescent="0.25">
      <c r="B146" s="37" t="s">
        <v>360</v>
      </c>
      <c r="C146" s="42" t="s">
        <v>75</v>
      </c>
      <c r="D146" s="42" t="s">
        <v>117</v>
      </c>
      <c r="E146" s="195" t="s">
        <v>226</v>
      </c>
      <c r="F146" s="195">
        <v>247</v>
      </c>
      <c r="G146" s="3">
        <v>7289</v>
      </c>
    </row>
    <row r="147" spans="2:7" ht="32.25" thickBot="1" x14ac:dyDescent="0.25">
      <c r="B147" s="50" t="s">
        <v>48</v>
      </c>
      <c r="C147" s="42" t="s">
        <v>75</v>
      </c>
      <c r="D147" s="42" t="s">
        <v>117</v>
      </c>
      <c r="E147" s="90" t="s">
        <v>226</v>
      </c>
      <c r="F147" s="90">
        <v>850</v>
      </c>
      <c r="G147" s="3">
        <v>1422.7</v>
      </c>
    </row>
    <row r="148" spans="2:7" ht="48" thickBot="1" x14ac:dyDescent="0.25">
      <c r="B148" s="100" t="s">
        <v>354</v>
      </c>
      <c r="C148" s="152" t="s">
        <v>75</v>
      </c>
      <c r="D148" s="152" t="s">
        <v>117</v>
      </c>
      <c r="E148" s="156" t="s">
        <v>406</v>
      </c>
      <c r="F148" s="156">
        <v>321</v>
      </c>
      <c r="G148" s="106">
        <v>1019.0038</v>
      </c>
    </row>
    <row r="149" spans="2:7" ht="79.5" thickBot="1" x14ac:dyDescent="0.25">
      <c r="B149" s="198" t="s">
        <v>363</v>
      </c>
      <c r="C149" s="159" t="s">
        <v>75</v>
      </c>
      <c r="D149" s="159" t="s">
        <v>117</v>
      </c>
      <c r="E149" s="124" t="s">
        <v>364</v>
      </c>
      <c r="F149" s="124"/>
      <c r="G149" s="114">
        <f>SUM(G150:G151)</f>
        <v>22472.52</v>
      </c>
    </row>
    <row r="150" spans="2:7" ht="48" thickBot="1" x14ac:dyDescent="0.25">
      <c r="B150" s="37" t="s">
        <v>230</v>
      </c>
      <c r="C150" s="42" t="s">
        <v>75</v>
      </c>
      <c r="D150" s="42" t="s">
        <v>117</v>
      </c>
      <c r="E150" s="197" t="s">
        <v>364</v>
      </c>
      <c r="F150" s="197">
        <v>111</v>
      </c>
      <c r="G150" s="3">
        <v>17260</v>
      </c>
    </row>
    <row r="151" spans="2:7" ht="63.75" thickBot="1" x14ac:dyDescent="0.25">
      <c r="B151" s="37" t="s">
        <v>10</v>
      </c>
      <c r="C151" s="42" t="s">
        <v>75</v>
      </c>
      <c r="D151" s="42" t="s">
        <v>117</v>
      </c>
      <c r="E151" s="197" t="s">
        <v>364</v>
      </c>
      <c r="F151" s="197">
        <v>119</v>
      </c>
      <c r="G151" s="3">
        <v>5212.5200000000004</v>
      </c>
    </row>
    <row r="152" spans="2:7" ht="48" thickBot="1" x14ac:dyDescent="0.3">
      <c r="B152" s="210" t="s">
        <v>382</v>
      </c>
      <c r="C152" s="152" t="s">
        <v>75</v>
      </c>
      <c r="D152" s="152" t="s">
        <v>117</v>
      </c>
      <c r="E152" s="156" t="s">
        <v>383</v>
      </c>
      <c r="F152" s="156"/>
      <c r="G152" s="106">
        <f>SUM(G153:G154)</f>
        <v>1304.3400000000001</v>
      </c>
    </row>
    <row r="153" spans="2:7" ht="48" thickBot="1" x14ac:dyDescent="0.25">
      <c r="B153" s="37" t="s">
        <v>230</v>
      </c>
      <c r="C153" s="42" t="s">
        <v>75</v>
      </c>
      <c r="D153" s="42" t="s">
        <v>117</v>
      </c>
      <c r="E153" s="206" t="s">
        <v>384</v>
      </c>
      <c r="F153" s="206">
        <v>111</v>
      </c>
      <c r="G153" s="3">
        <v>1001.7</v>
      </c>
    </row>
    <row r="154" spans="2:7" ht="63.75" thickBot="1" x14ac:dyDescent="0.25">
      <c r="B154" s="37" t="s">
        <v>10</v>
      </c>
      <c r="C154" s="42" t="s">
        <v>75</v>
      </c>
      <c r="D154" s="42" t="s">
        <v>117</v>
      </c>
      <c r="E154" s="206" t="s">
        <v>384</v>
      </c>
      <c r="F154" s="206">
        <v>119</v>
      </c>
      <c r="G154" s="3">
        <v>302.64</v>
      </c>
    </row>
    <row r="155" spans="2:7" ht="79.5" thickBot="1" x14ac:dyDescent="0.25">
      <c r="B155" s="104" t="s">
        <v>365</v>
      </c>
      <c r="C155" s="152" t="s">
        <v>75</v>
      </c>
      <c r="D155" s="152" t="s">
        <v>117</v>
      </c>
      <c r="E155" s="156" t="s">
        <v>424</v>
      </c>
      <c r="F155" s="156"/>
      <c r="G155" s="106">
        <v>21462.940999999999</v>
      </c>
    </row>
    <row r="156" spans="2:7" ht="32.25" thickBot="1" x14ac:dyDescent="0.25">
      <c r="B156" s="37" t="s">
        <v>13</v>
      </c>
      <c r="C156" s="42" t="s">
        <v>75</v>
      </c>
      <c r="D156" s="42" t="s">
        <v>117</v>
      </c>
      <c r="E156" s="197" t="s">
        <v>424</v>
      </c>
      <c r="F156" s="197">
        <v>244</v>
      </c>
      <c r="G156" s="3">
        <v>21462.940999999999</v>
      </c>
    </row>
    <row r="157" spans="2:7" ht="32.25" thickBot="1" x14ac:dyDescent="0.25">
      <c r="B157" s="208" t="s">
        <v>399</v>
      </c>
      <c r="C157" s="152" t="s">
        <v>75</v>
      </c>
      <c r="D157" s="152" t="s">
        <v>117</v>
      </c>
      <c r="E157" s="156" t="s">
        <v>423</v>
      </c>
      <c r="F157" s="156"/>
      <c r="G157" s="106">
        <v>32525</v>
      </c>
    </row>
    <row r="158" spans="2:7" ht="48" thickBot="1" x14ac:dyDescent="0.25">
      <c r="B158" s="37" t="s">
        <v>420</v>
      </c>
      <c r="C158" s="42" t="s">
        <v>75</v>
      </c>
      <c r="D158" s="42" t="s">
        <v>117</v>
      </c>
      <c r="E158" s="127" t="s">
        <v>423</v>
      </c>
      <c r="F158" s="206">
        <v>243</v>
      </c>
      <c r="G158" s="3">
        <v>32525</v>
      </c>
    </row>
    <row r="159" spans="2:7" ht="16.5" thickBot="1" x14ac:dyDescent="0.25">
      <c r="B159" s="229" t="s">
        <v>410</v>
      </c>
      <c r="C159" s="152" t="s">
        <v>75</v>
      </c>
      <c r="D159" s="152" t="s">
        <v>117</v>
      </c>
      <c r="E159" s="156" t="s">
        <v>422</v>
      </c>
      <c r="F159" s="156"/>
      <c r="G159" s="106">
        <f>SUM(G160:G161)</f>
        <v>3920</v>
      </c>
    </row>
    <row r="160" spans="2:7" ht="48" thickBot="1" x14ac:dyDescent="0.25">
      <c r="B160" s="37" t="s">
        <v>230</v>
      </c>
      <c r="C160" s="42" t="s">
        <v>75</v>
      </c>
      <c r="D160" s="42" t="s">
        <v>117</v>
      </c>
      <c r="E160" s="127" t="s">
        <v>422</v>
      </c>
      <c r="F160" s="223">
        <v>111</v>
      </c>
      <c r="G160" s="3">
        <v>3011</v>
      </c>
    </row>
    <row r="161" spans="2:7" ht="63.75" thickBot="1" x14ac:dyDescent="0.25">
      <c r="B161" s="37" t="s">
        <v>10</v>
      </c>
      <c r="C161" s="42" t="s">
        <v>75</v>
      </c>
      <c r="D161" s="42" t="s">
        <v>117</v>
      </c>
      <c r="E161" s="127" t="s">
        <v>422</v>
      </c>
      <c r="F161" s="223">
        <v>119</v>
      </c>
      <c r="G161" s="3">
        <v>909</v>
      </c>
    </row>
    <row r="162" spans="2:7" ht="16.5" thickBot="1" x14ac:dyDescent="0.25">
      <c r="B162" s="37"/>
      <c r="C162" s="152" t="s">
        <v>75</v>
      </c>
      <c r="D162" s="152" t="s">
        <v>111</v>
      </c>
      <c r="E162" s="156" t="s">
        <v>228</v>
      </c>
      <c r="F162" s="150"/>
      <c r="G162" s="103">
        <f>SUM(G164:G174)</f>
        <v>14230.6</v>
      </c>
    </row>
    <row r="163" spans="2:7" ht="32.25" thickBot="1" x14ac:dyDescent="0.25">
      <c r="B163" s="104" t="s">
        <v>66</v>
      </c>
      <c r="C163" s="42" t="s">
        <v>75</v>
      </c>
      <c r="D163" s="42" t="s">
        <v>111</v>
      </c>
      <c r="E163" s="90" t="s">
        <v>228</v>
      </c>
      <c r="F163" s="43"/>
      <c r="G163" s="3">
        <f>SUM(G164+G165+G166+G167+G168+G169+G170+G171+G172+G173+G174)</f>
        <v>14230.6</v>
      </c>
    </row>
    <row r="164" spans="2:7" ht="48" thickBot="1" x14ac:dyDescent="0.25">
      <c r="B164" s="37" t="s">
        <v>230</v>
      </c>
      <c r="C164" s="42" t="s">
        <v>75</v>
      </c>
      <c r="D164" s="42" t="s">
        <v>111</v>
      </c>
      <c r="E164" s="90" t="s">
        <v>228</v>
      </c>
      <c r="F164" s="90">
        <v>111</v>
      </c>
      <c r="G164" s="3">
        <v>5746</v>
      </c>
    </row>
    <row r="165" spans="2:7" ht="63.75" thickBot="1" x14ac:dyDescent="0.25">
      <c r="B165" s="37" t="s">
        <v>10</v>
      </c>
      <c r="C165" s="42" t="s">
        <v>75</v>
      </c>
      <c r="D165" s="42" t="s">
        <v>111</v>
      </c>
      <c r="E165" s="90" t="s">
        <v>228</v>
      </c>
      <c r="F165" s="90">
        <v>119</v>
      </c>
      <c r="G165" s="3">
        <v>1734</v>
      </c>
    </row>
    <row r="166" spans="2:7" ht="32.25" thickBot="1" x14ac:dyDescent="0.25">
      <c r="B166" s="37" t="s">
        <v>13</v>
      </c>
      <c r="C166" s="42" t="s">
        <v>75</v>
      </c>
      <c r="D166" s="42" t="s">
        <v>111</v>
      </c>
      <c r="E166" s="90" t="s">
        <v>228</v>
      </c>
      <c r="F166" s="90">
        <v>244</v>
      </c>
      <c r="G166" s="3">
        <v>317.60000000000002</v>
      </c>
    </row>
    <row r="167" spans="2:7" ht="16.5" thickBot="1" x14ac:dyDescent="0.25">
      <c r="B167" s="37" t="s">
        <v>360</v>
      </c>
      <c r="C167" s="42" t="s">
        <v>75</v>
      </c>
      <c r="D167" s="42" t="s">
        <v>111</v>
      </c>
      <c r="E167" s="195" t="s">
        <v>228</v>
      </c>
      <c r="F167" s="195">
        <v>247</v>
      </c>
      <c r="G167" s="3">
        <v>175</v>
      </c>
    </row>
    <row r="168" spans="2:7" ht="16.5" thickBot="1" x14ac:dyDescent="0.25">
      <c r="B168" s="46" t="s">
        <v>351</v>
      </c>
      <c r="C168" s="42" t="s">
        <v>75</v>
      </c>
      <c r="D168" s="42" t="s">
        <v>111</v>
      </c>
      <c r="E168" s="187" t="s">
        <v>228</v>
      </c>
      <c r="F168" s="187">
        <v>611</v>
      </c>
      <c r="G168" s="3">
        <v>2709</v>
      </c>
    </row>
    <row r="169" spans="2:7" ht="32.25" thickBot="1" x14ac:dyDescent="0.25">
      <c r="B169" s="46" t="s">
        <v>352</v>
      </c>
      <c r="C169" s="42" t="s">
        <v>75</v>
      </c>
      <c r="D169" s="42" t="s">
        <v>111</v>
      </c>
      <c r="E169" s="188" t="s">
        <v>350</v>
      </c>
      <c r="F169" s="188">
        <v>611</v>
      </c>
      <c r="G169" s="3">
        <v>3474.0479999999998</v>
      </c>
    </row>
    <row r="170" spans="2:7" ht="32.25" thickBot="1" x14ac:dyDescent="0.25">
      <c r="B170" s="46" t="s">
        <v>352</v>
      </c>
      <c r="C170" s="42" t="s">
        <v>75</v>
      </c>
      <c r="D170" s="42" t="s">
        <v>111</v>
      </c>
      <c r="E170" s="188" t="s">
        <v>350</v>
      </c>
      <c r="F170" s="187">
        <v>613</v>
      </c>
      <c r="G170" s="3">
        <v>21</v>
      </c>
    </row>
    <row r="171" spans="2:7" ht="32.25" thickBot="1" x14ac:dyDescent="0.25">
      <c r="B171" s="46" t="s">
        <v>352</v>
      </c>
      <c r="C171" s="42" t="s">
        <v>75</v>
      </c>
      <c r="D171" s="42" t="s">
        <v>111</v>
      </c>
      <c r="E171" s="188" t="s">
        <v>350</v>
      </c>
      <c r="F171" s="187">
        <v>623</v>
      </c>
      <c r="G171" s="3">
        <v>21</v>
      </c>
    </row>
    <row r="172" spans="2:7" ht="32.25" thickBot="1" x14ac:dyDescent="0.25">
      <c r="B172" s="46" t="s">
        <v>352</v>
      </c>
      <c r="C172" s="42" t="s">
        <v>75</v>
      </c>
      <c r="D172" s="42" t="s">
        <v>111</v>
      </c>
      <c r="E172" s="188" t="s">
        <v>350</v>
      </c>
      <c r="F172" s="187">
        <v>633</v>
      </c>
      <c r="G172" s="3">
        <v>21</v>
      </c>
    </row>
    <row r="173" spans="2:7" ht="32.25" thickBot="1" x14ac:dyDescent="0.25">
      <c r="B173" s="46" t="s">
        <v>352</v>
      </c>
      <c r="C173" s="42" t="s">
        <v>75</v>
      </c>
      <c r="D173" s="42" t="s">
        <v>111</v>
      </c>
      <c r="E173" s="188" t="s">
        <v>350</v>
      </c>
      <c r="F173" s="187">
        <v>813</v>
      </c>
      <c r="G173" s="3">
        <v>11.952</v>
      </c>
    </row>
    <row r="174" spans="2:7" ht="32.25" thickBot="1" x14ac:dyDescent="0.25">
      <c r="B174" s="39" t="s">
        <v>48</v>
      </c>
      <c r="C174" s="42" t="s">
        <v>75</v>
      </c>
      <c r="D174" s="42" t="s">
        <v>111</v>
      </c>
      <c r="E174" s="90" t="s">
        <v>228</v>
      </c>
      <c r="F174" s="90">
        <v>850</v>
      </c>
      <c r="G174" s="3"/>
    </row>
    <row r="175" spans="2:7" ht="32.25" thickBot="1" x14ac:dyDescent="0.25">
      <c r="B175" s="104" t="s">
        <v>26</v>
      </c>
      <c r="C175" s="148" t="s">
        <v>75</v>
      </c>
      <c r="D175" s="148" t="s">
        <v>75</v>
      </c>
      <c r="E175" s="150"/>
      <c r="F175" s="150"/>
      <c r="G175" s="116">
        <f>SUM(G176+G182)</f>
        <v>430.36400000000003</v>
      </c>
    </row>
    <row r="176" spans="2:7" ht="48" thickBot="1" x14ac:dyDescent="0.25">
      <c r="B176" s="104" t="s">
        <v>379</v>
      </c>
      <c r="C176" s="148" t="s">
        <v>75</v>
      </c>
      <c r="D176" s="148" t="s">
        <v>75</v>
      </c>
      <c r="E176" s="114">
        <v>19</v>
      </c>
      <c r="F176" s="150"/>
      <c r="G176" s="116">
        <f>SUM(G179:G181)</f>
        <v>327.36400000000003</v>
      </c>
    </row>
    <row r="177" spans="2:15" ht="48" thickBot="1" x14ac:dyDescent="0.25">
      <c r="B177" s="46" t="s">
        <v>380</v>
      </c>
      <c r="C177" s="163" t="s">
        <v>75</v>
      </c>
      <c r="D177" s="163" t="s">
        <v>75</v>
      </c>
      <c r="E177" s="19" t="s">
        <v>381</v>
      </c>
      <c r="F177" s="186"/>
      <c r="G177" s="19">
        <f>SUM(G179:G181)</f>
        <v>327.36400000000003</v>
      </c>
    </row>
    <row r="178" spans="2:15" ht="32.25" thickBot="1" x14ac:dyDescent="0.25">
      <c r="B178" s="209" t="s">
        <v>229</v>
      </c>
      <c r="C178" s="163" t="s">
        <v>75</v>
      </c>
      <c r="D178" s="163" t="s">
        <v>75</v>
      </c>
      <c r="E178" s="19" t="s">
        <v>421</v>
      </c>
      <c r="F178" s="186"/>
      <c r="G178" s="19">
        <f>SUM(G179:G181)</f>
        <v>327.36400000000003</v>
      </c>
    </row>
    <row r="179" spans="2:15" ht="48" thickBot="1" x14ac:dyDescent="0.25">
      <c r="B179" s="37" t="s">
        <v>230</v>
      </c>
      <c r="C179" s="163" t="s">
        <v>75</v>
      </c>
      <c r="D179" s="163" t="s">
        <v>75</v>
      </c>
      <c r="E179" s="19" t="s">
        <v>421</v>
      </c>
      <c r="F179" s="206">
        <v>111</v>
      </c>
      <c r="G179" s="19">
        <v>150</v>
      </c>
    </row>
    <row r="180" spans="2:15" ht="63.75" thickBot="1" x14ac:dyDescent="0.25">
      <c r="B180" s="37" t="s">
        <v>10</v>
      </c>
      <c r="C180" s="163" t="s">
        <v>75</v>
      </c>
      <c r="D180" s="163" t="s">
        <v>75</v>
      </c>
      <c r="E180" s="19" t="s">
        <v>421</v>
      </c>
      <c r="F180" s="206">
        <v>119</v>
      </c>
      <c r="G180" s="19">
        <v>45</v>
      </c>
    </row>
    <row r="181" spans="2:15" ht="32.25" thickBot="1" x14ac:dyDescent="0.25">
      <c r="B181" s="37" t="s">
        <v>13</v>
      </c>
      <c r="C181" s="163" t="s">
        <v>75</v>
      </c>
      <c r="D181" s="163" t="s">
        <v>75</v>
      </c>
      <c r="E181" s="19" t="s">
        <v>421</v>
      </c>
      <c r="F181" s="206">
        <v>244</v>
      </c>
      <c r="G181" s="19">
        <v>132.364</v>
      </c>
    </row>
    <row r="182" spans="2:15" ht="32.25" thickBot="1" x14ac:dyDescent="0.25">
      <c r="B182" s="238" t="s">
        <v>231</v>
      </c>
      <c r="C182" s="152" t="s">
        <v>75</v>
      </c>
      <c r="D182" s="152" t="s">
        <v>75</v>
      </c>
      <c r="E182" s="156" t="s">
        <v>232</v>
      </c>
      <c r="F182" s="157"/>
      <c r="G182" s="106">
        <v>103</v>
      </c>
    </row>
    <row r="183" spans="2:15" ht="32.25" thickBot="1" x14ac:dyDescent="0.25">
      <c r="B183" s="37" t="s">
        <v>13</v>
      </c>
      <c r="C183" s="42" t="s">
        <v>75</v>
      </c>
      <c r="D183" s="42" t="s">
        <v>75</v>
      </c>
      <c r="E183" s="90" t="s">
        <v>232</v>
      </c>
      <c r="F183" s="90">
        <v>244</v>
      </c>
      <c r="G183" s="3">
        <v>103</v>
      </c>
    </row>
    <row r="184" spans="2:15" ht="32.25" thickBot="1" x14ac:dyDescent="0.25">
      <c r="B184" s="104" t="s">
        <v>28</v>
      </c>
      <c r="C184" s="148" t="s">
        <v>75</v>
      </c>
      <c r="D184" s="148" t="s">
        <v>112</v>
      </c>
      <c r="E184" s="150"/>
      <c r="F184" s="150"/>
      <c r="G184" s="116">
        <f>SUM(G185+G189)</f>
        <v>9197</v>
      </c>
    </row>
    <row r="185" spans="2:15" ht="79.5" thickBot="1" x14ac:dyDescent="0.25">
      <c r="B185" s="104" t="s">
        <v>233</v>
      </c>
      <c r="C185" s="152" t="s">
        <v>75</v>
      </c>
      <c r="D185" s="152" t="s">
        <v>112</v>
      </c>
      <c r="E185" s="156" t="s">
        <v>234</v>
      </c>
      <c r="F185" s="150"/>
      <c r="G185" s="116">
        <f>SUM(G186:G188)</f>
        <v>388</v>
      </c>
    </row>
    <row r="186" spans="2:15" ht="48" thickBot="1" x14ac:dyDescent="0.25">
      <c r="B186" s="37" t="s">
        <v>193</v>
      </c>
      <c r="C186" s="42" t="s">
        <v>75</v>
      </c>
      <c r="D186" s="42" t="s">
        <v>112</v>
      </c>
      <c r="E186" s="90" t="s">
        <v>234</v>
      </c>
      <c r="F186" s="90">
        <v>121</v>
      </c>
      <c r="G186" s="3">
        <v>248.99700000000001</v>
      </c>
    </row>
    <row r="187" spans="2:15" ht="63.75" thickBot="1" x14ac:dyDescent="0.25">
      <c r="B187" s="37" t="s">
        <v>10</v>
      </c>
      <c r="C187" s="42" t="s">
        <v>75</v>
      </c>
      <c r="D187" s="42" t="s">
        <v>112</v>
      </c>
      <c r="E187" s="90" t="s">
        <v>234</v>
      </c>
      <c r="F187" s="90">
        <v>129</v>
      </c>
      <c r="G187" s="3">
        <v>75.197000000000003</v>
      </c>
    </row>
    <row r="188" spans="2:15" ht="32.25" thickBot="1" x14ac:dyDescent="0.25">
      <c r="B188" s="37" t="s">
        <v>13</v>
      </c>
      <c r="C188" s="42" t="s">
        <v>75</v>
      </c>
      <c r="D188" s="42" t="s">
        <v>112</v>
      </c>
      <c r="E188" s="206" t="s">
        <v>234</v>
      </c>
      <c r="F188" s="206">
        <v>244</v>
      </c>
      <c r="G188" s="3">
        <v>63.805999999999997</v>
      </c>
    </row>
    <row r="189" spans="2:15" ht="16.5" thickBot="1" x14ac:dyDescent="0.25">
      <c r="B189" s="104" t="s">
        <v>235</v>
      </c>
      <c r="C189" s="159" t="s">
        <v>75</v>
      </c>
      <c r="D189" s="159" t="s">
        <v>112</v>
      </c>
      <c r="E189" s="106" t="s">
        <v>236</v>
      </c>
      <c r="F189" s="150"/>
      <c r="G189" s="116">
        <f>SUM(G191:G196)</f>
        <v>8809</v>
      </c>
      <c r="K189" s="190"/>
      <c r="L189" s="191"/>
      <c r="M189" s="191"/>
      <c r="N189" s="192"/>
      <c r="O189" s="192"/>
    </row>
    <row r="190" spans="2:15" ht="32.25" thickBot="1" x14ac:dyDescent="0.25">
      <c r="B190" s="226" t="s">
        <v>237</v>
      </c>
      <c r="C190" s="42" t="s">
        <v>75</v>
      </c>
      <c r="D190" s="42" t="s">
        <v>112</v>
      </c>
      <c r="E190" s="90" t="s">
        <v>236</v>
      </c>
      <c r="F190" s="43"/>
      <c r="G190" s="3">
        <f>SUM(G191:G196)</f>
        <v>8809</v>
      </c>
    </row>
    <row r="191" spans="2:15" ht="48" thickBot="1" x14ac:dyDescent="0.25">
      <c r="B191" s="37" t="s">
        <v>230</v>
      </c>
      <c r="C191" s="42" t="s">
        <v>75</v>
      </c>
      <c r="D191" s="42" t="s">
        <v>112</v>
      </c>
      <c r="E191" s="90" t="s">
        <v>236</v>
      </c>
      <c r="F191" s="90">
        <v>111</v>
      </c>
      <c r="G191" s="3">
        <v>5457</v>
      </c>
    </row>
    <row r="192" spans="2:15" ht="16.5" thickBot="1" x14ac:dyDescent="0.25">
      <c r="B192" s="37" t="s">
        <v>298</v>
      </c>
      <c r="C192" s="42" t="s">
        <v>75</v>
      </c>
      <c r="D192" s="42" t="s">
        <v>112</v>
      </c>
      <c r="E192" s="228" t="s">
        <v>236</v>
      </c>
      <c r="F192" s="228">
        <v>112</v>
      </c>
      <c r="G192" s="3">
        <v>33</v>
      </c>
    </row>
    <row r="193" spans="2:10" ht="63.75" thickBot="1" x14ac:dyDescent="0.25">
      <c r="B193" s="37" t="s">
        <v>10</v>
      </c>
      <c r="C193" s="42" t="s">
        <v>75</v>
      </c>
      <c r="D193" s="42" t="s">
        <v>112</v>
      </c>
      <c r="E193" s="90" t="s">
        <v>236</v>
      </c>
      <c r="F193" s="90">
        <v>119</v>
      </c>
      <c r="G193" s="3">
        <v>1648</v>
      </c>
    </row>
    <row r="194" spans="2:10" ht="32.25" thickBot="1" x14ac:dyDescent="0.25">
      <c r="B194" s="37" t="s">
        <v>13</v>
      </c>
      <c r="C194" s="42" t="s">
        <v>75</v>
      </c>
      <c r="D194" s="42" t="s">
        <v>112</v>
      </c>
      <c r="E194" s="90" t="s">
        <v>236</v>
      </c>
      <c r="F194" s="90">
        <v>244</v>
      </c>
      <c r="G194" s="3">
        <v>1069</v>
      </c>
    </row>
    <row r="195" spans="2:10" ht="16.5" thickBot="1" x14ac:dyDescent="0.25">
      <c r="B195" s="37" t="s">
        <v>360</v>
      </c>
      <c r="C195" s="42" t="s">
        <v>75</v>
      </c>
      <c r="D195" s="42" t="s">
        <v>112</v>
      </c>
      <c r="E195" s="195" t="s">
        <v>236</v>
      </c>
      <c r="F195" s="195">
        <v>247</v>
      </c>
      <c r="G195" s="3">
        <v>602</v>
      </c>
    </row>
    <row r="196" spans="2:10" ht="32.25" thickBot="1" x14ac:dyDescent="0.25">
      <c r="B196" s="225" t="s">
        <v>48</v>
      </c>
      <c r="C196" s="42" t="s">
        <v>75</v>
      </c>
      <c r="D196" s="42" t="s">
        <v>112</v>
      </c>
      <c r="E196" s="90" t="s">
        <v>236</v>
      </c>
      <c r="F196" s="90">
        <v>850</v>
      </c>
      <c r="G196" s="3"/>
    </row>
    <row r="197" spans="2:10" ht="16.5" thickBot="1" x14ac:dyDescent="0.25">
      <c r="B197" s="104" t="s">
        <v>238</v>
      </c>
      <c r="C197" s="148" t="s">
        <v>172</v>
      </c>
      <c r="D197" s="149"/>
      <c r="E197" s="150"/>
      <c r="F197" s="150"/>
      <c r="G197" s="116">
        <f>SUM(G198+G220)</f>
        <v>41313.135829999999</v>
      </c>
      <c r="J197" s="192"/>
    </row>
    <row r="198" spans="2:10" ht="16.5" thickBot="1" x14ac:dyDescent="0.25">
      <c r="B198" s="104" t="s">
        <v>61</v>
      </c>
      <c r="C198" s="117" t="s">
        <v>172</v>
      </c>
      <c r="D198" s="117" t="s">
        <v>76</v>
      </c>
      <c r="E198" s="150"/>
      <c r="F198" s="150"/>
      <c r="G198" s="116">
        <f>SUM(G199+G205+G207+G209+G213+G211)</f>
        <v>36502.135829999999</v>
      </c>
    </row>
    <row r="199" spans="2:10" ht="32.25" thickBot="1" x14ac:dyDescent="0.25">
      <c r="B199" s="104" t="s">
        <v>62</v>
      </c>
      <c r="C199" s="117" t="s">
        <v>172</v>
      </c>
      <c r="D199" s="117" t="s">
        <v>76</v>
      </c>
      <c r="E199" s="116" t="s">
        <v>239</v>
      </c>
      <c r="F199" s="150"/>
      <c r="G199" s="116">
        <f>SUM(G200:G204)</f>
        <v>20329.7</v>
      </c>
    </row>
    <row r="200" spans="2:10" ht="48" thickBot="1" x14ac:dyDescent="0.25">
      <c r="B200" s="37" t="s">
        <v>230</v>
      </c>
      <c r="C200" s="42" t="s">
        <v>172</v>
      </c>
      <c r="D200" s="42" t="s">
        <v>76</v>
      </c>
      <c r="E200" s="90" t="s">
        <v>239</v>
      </c>
      <c r="F200" s="90">
        <v>111</v>
      </c>
      <c r="G200" s="3">
        <v>14328</v>
      </c>
    </row>
    <row r="201" spans="2:10" ht="63.75" thickBot="1" x14ac:dyDescent="0.25">
      <c r="B201" s="37" t="s">
        <v>10</v>
      </c>
      <c r="C201" s="42" t="s">
        <v>172</v>
      </c>
      <c r="D201" s="42" t="s">
        <v>76</v>
      </c>
      <c r="E201" s="90" t="s">
        <v>239</v>
      </c>
      <c r="F201" s="90">
        <v>119</v>
      </c>
      <c r="G201" s="3">
        <v>4327</v>
      </c>
    </row>
    <row r="202" spans="2:10" ht="32.25" thickBot="1" x14ac:dyDescent="0.25">
      <c r="B202" s="37" t="s">
        <v>13</v>
      </c>
      <c r="C202" s="42" t="s">
        <v>172</v>
      </c>
      <c r="D202" s="42" t="s">
        <v>76</v>
      </c>
      <c r="E202" s="90" t="s">
        <v>239</v>
      </c>
      <c r="F202" s="90">
        <v>244</v>
      </c>
      <c r="G202" s="3">
        <v>1328.7</v>
      </c>
    </row>
    <row r="203" spans="2:10" ht="16.5" thickBot="1" x14ac:dyDescent="0.25">
      <c r="B203" s="37" t="s">
        <v>360</v>
      </c>
      <c r="C203" s="42" t="s">
        <v>172</v>
      </c>
      <c r="D203" s="42" t="s">
        <v>76</v>
      </c>
      <c r="E203" s="197" t="s">
        <v>239</v>
      </c>
      <c r="F203" s="197">
        <v>247</v>
      </c>
      <c r="G203" s="3">
        <v>185</v>
      </c>
    </row>
    <row r="204" spans="2:10" ht="32.25" thickBot="1" x14ac:dyDescent="0.25">
      <c r="B204" s="225" t="s">
        <v>48</v>
      </c>
      <c r="C204" s="42" t="s">
        <v>172</v>
      </c>
      <c r="D204" s="42" t="s">
        <v>76</v>
      </c>
      <c r="E204" s="197" t="s">
        <v>239</v>
      </c>
      <c r="F204" s="90">
        <v>850</v>
      </c>
      <c r="G204" s="3">
        <v>161</v>
      </c>
    </row>
    <row r="205" spans="2:10" ht="48" thickBot="1" x14ac:dyDescent="0.25">
      <c r="B205" s="100" t="s">
        <v>398</v>
      </c>
      <c r="C205" s="152" t="s">
        <v>172</v>
      </c>
      <c r="D205" s="152" t="s">
        <v>76</v>
      </c>
      <c r="E205" s="156" t="s">
        <v>397</v>
      </c>
      <c r="F205" s="156"/>
      <c r="G205" s="106">
        <v>2770.0830999999998</v>
      </c>
    </row>
    <row r="206" spans="2:10" ht="32.25" thickBot="1" x14ac:dyDescent="0.25">
      <c r="B206" s="37" t="s">
        <v>13</v>
      </c>
      <c r="C206" s="163" t="s">
        <v>172</v>
      </c>
      <c r="D206" s="163" t="s">
        <v>76</v>
      </c>
      <c r="E206" s="127" t="s">
        <v>397</v>
      </c>
      <c r="F206" s="127">
        <v>244</v>
      </c>
      <c r="G206" s="19">
        <v>2770.0830999999998</v>
      </c>
    </row>
    <row r="207" spans="2:10" ht="79.5" thickBot="1" x14ac:dyDescent="0.25">
      <c r="B207" s="104" t="s">
        <v>394</v>
      </c>
      <c r="C207" s="152" t="s">
        <v>172</v>
      </c>
      <c r="D207" s="152" t="s">
        <v>76</v>
      </c>
      <c r="E207" s="156" t="s">
        <v>395</v>
      </c>
      <c r="F207" s="156"/>
      <c r="G207" s="106">
        <v>75</v>
      </c>
    </row>
    <row r="208" spans="2:10" ht="79.5" thickBot="1" x14ac:dyDescent="0.25">
      <c r="B208" s="104" t="s">
        <v>394</v>
      </c>
      <c r="C208" s="42" t="s">
        <v>172</v>
      </c>
      <c r="D208" s="42" t="s">
        <v>76</v>
      </c>
      <c r="E208" s="206" t="s">
        <v>395</v>
      </c>
      <c r="F208" s="206">
        <v>414</v>
      </c>
      <c r="G208" s="3">
        <v>75</v>
      </c>
    </row>
    <row r="209" spans="2:7" ht="32.25" thickBot="1" x14ac:dyDescent="0.25">
      <c r="B209" s="100" t="s">
        <v>393</v>
      </c>
      <c r="C209" s="152" t="s">
        <v>172</v>
      </c>
      <c r="D209" s="152" t="s">
        <v>76</v>
      </c>
      <c r="E209" s="106" t="s">
        <v>334</v>
      </c>
      <c r="F209" s="156"/>
      <c r="G209" s="114">
        <v>210.52631</v>
      </c>
    </row>
    <row r="210" spans="2:7" ht="32.25" thickBot="1" x14ac:dyDescent="0.25">
      <c r="B210" s="37" t="s">
        <v>13</v>
      </c>
      <c r="C210" s="163" t="s">
        <v>172</v>
      </c>
      <c r="D210" s="163" t="s">
        <v>76</v>
      </c>
      <c r="E210" s="19" t="s">
        <v>334</v>
      </c>
      <c r="F210" s="127">
        <v>244</v>
      </c>
      <c r="G210" s="19">
        <v>210.52631</v>
      </c>
    </row>
    <row r="211" spans="2:7" ht="32.25" thickBot="1" x14ac:dyDescent="0.25">
      <c r="B211" s="88" t="s">
        <v>411</v>
      </c>
      <c r="C211" s="227" t="s">
        <v>172</v>
      </c>
      <c r="D211" s="227" t="s">
        <v>76</v>
      </c>
      <c r="E211" s="15" t="s">
        <v>412</v>
      </c>
      <c r="F211" s="123"/>
      <c r="G211" s="15">
        <v>106.32642</v>
      </c>
    </row>
    <row r="212" spans="2:7" ht="20.25" customHeight="1" thickBot="1" x14ac:dyDescent="0.25">
      <c r="B212" s="37" t="s">
        <v>298</v>
      </c>
      <c r="C212" s="163" t="s">
        <v>172</v>
      </c>
      <c r="D212" s="163" t="s">
        <v>76</v>
      </c>
      <c r="E212" s="19" t="s">
        <v>412</v>
      </c>
      <c r="F212" s="127">
        <v>112</v>
      </c>
      <c r="G212" s="19">
        <v>106.32642</v>
      </c>
    </row>
    <row r="213" spans="2:7" ht="16.5" thickBot="1" x14ac:dyDescent="0.25">
      <c r="B213" s="104" t="s">
        <v>240</v>
      </c>
      <c r="C213" s="159" t="s">
        <v>172</v>
      </c>
      <c r="D213" s="159" t="s">
        <v>76</v>
      </c>
      <c r="E213" s="116" t="s">
        <v>241</v>
      </c>
      <c r="F213" s="150"/>
      <c r="G213" s="116">
        <f>SUM(G215:G219)</f>
        <v>13010.5</v>
      </c>
    </row>
    <row r="214" spans="2:7" ht="32.25" thickBot="1" x14ac:dyDescent="0.25">
      <c r="B214" s="226" t="s">
        <v>237</v>
      </c>
      <c r="C214" s="42" t="s">
        <v>172</v>
      </c>
      <c r="D214" s="42" t="s">
        <v>76</v>
      </c>
      <c r="E214" s="90" t="s">
        <v>241</v>
      </c>
      <c r="F214" s="43"/>
      <c r="G214" s="3">
        <f>SUM(G215:G219)</f>
        <v>13010.5</v>
      </c>
    </row>
    <row r="215" spans="2:7" ht="48" thickBot="1" x14ac:dyDescent="0.25">
      <c r="B215" s="37" t="s">
        <v>230</v>
      </c>
      <c r="C215" s="42" t="s">
        <v>172</v>
      </c>
      <c r="D215" s="42" t="s">
        <v>76</v>
      </c>
      <c r="E215" s="90" t="s">
        <v>241</v>
      </c>
      <c r="F215" s="90">
        <v>111</v>
      </c>
      <c r="G215" s="3">
        <v>9470</v>
      </c>
    </row>
    <row r="216" spans="2:7" ht="63.75" thickBot="1" x14ac:dyDescent="0.25">
      <c r="B216" s="37" t="s">
        <v>10</v>
      </c>
      <c r="C216" s="42" t="s">
        <v>172</v>
      </c>
      <c r="D216" s="42" t="s">
        <v>76</v>
      </c>
      <c r="E216" s="90" t="s">
        <v>241</v>
      </c>
      <c r="F216" s="90">
        <v>119</v>
      </c>
      <c r="G216" s="3">
        <v>2860</v>
      </c>
    </row>
    <row r="217" spans="2:7" ht="32.25" thickBot="1" x14ac:dyDescent="0.25">
      <c r="B217" s="37" t="s">
        <v>13</v>
      </c>
      <c r="C217" s="42" t="s">
        <v>172</v>
      </c>
      <c r="D217" s="42" t="s">
        <v>76</v>
      </c>
      <c r="E217" s="90" t="s">
        <v>241</v>
      </c>
      <c r="F217" s="90">
        <v>244</v>
      </c>
      <c r="G217" s="3">
        <v>237.5</v>
      </c>
    </row>
    <row r="218" spans="2:7" ht="16.5" thickBot="1" x14ac:dyDescent="0.25">
      <c r="B218" s="37" t="s">
        <v>360</v>
      </c>
      <c r="C218" s="42" t="s">
        <v>172</v>
      </c>
      <c r="D218" s="42" t="s">
        <v>76</v>
      </c>
      <c r="E218" s="195" t="s">
        <v>241</v>
      </c>
      <c r="F218" s="195">
        <v>247</v>
      </c>
      <c r="G218" s="3">
        <v>441</v>
      </c>
    </row>
    <row r="219" spans="2:7" ht="32.25" thickBot="1" x14ac:dyDescent="0.25">
      <c r="B219" s="225" t="s">
        <v>48</v>
      </c>
      <c r="C219" s="42" t="s">
        <v>172</v>
      </c>
      <c r="D219" s="42" t="s">
        <v>76</v>
      </c>
      <c r="E219" s="90" t="s">
        <v>241</v>
      </c>
      <c r="F219" s="90">
        <v>850</v>
      </c>
      <c r="G219" s="3">
        <v>2</v>
      </c>
    </row>
    <row r="220" spans="2:7" ht="32.25" thickBot="1" x14ac:dyDescent="0.25">
      <c r="B220" s="104" t="s">
        <v>242</v>
      </c>
      <c r="C220" s="117" t="s">
        <v>172</v>
      </c>
      <c r="D220" s="117" t="s">
        <v>73</v>
      </c>
      <c r="E220" s="150"/>
      <c r="F220" s="150"/>
      <c r="G220" s="116">
        <f>SUM(G223:G227)</f>
        <v>4811</v>
      </c>
    </row>
    <row r="221" spans="2:7" ht="16.5" thickBot="1" x14ac:dyDescent="0.25">
      <c r="B221" s="98" t="s">
        <v>243</v>
      </c>
      <c r="C221" s="48" t="s">
        <v>172</v>
      </c>
      <c r="D221" s="48" t="s">
        <v>73</v>
      </c>
      <c r="E221" s="4" t="s">
        <v>244</v>
      </c>
      <c r="F221" s="43"/>
      <c r="G221" s="4">
        <f>SUM(G223:G227)</f>
        <v>4811</v>
      </c>
    </row>
    <row r="222" spans="2:7" ht="16.5" thickBot="1" x14ac:dyDescent="0.25">
      <c r="B222" s="98" t="s">
        <v>245</v>
      </c>
      <c r="C222" s="42" t="s">
        <v>172</v>
      </c>
      <c r="D222" s="42" t="s">
        <v>73</v>
      </c>
      <c r="E222" s="90" t="s">
        <v>244</v>
      </c>
      <c r="F222" s="43"/>
      <c r="G222" s="3">
        <f>SUM(G223:G227)</f>
        <v>4811</v>
      </c>
    </row>
    <row r="223" spans="2:7" ht="48" thickBot="1" x14ac:dyDescent="0.25">
      <c r="B223" s="37" t="s">
        <v>230</v>
      </c>
      <c r="C223" s="42" t="s">
        <v>172</v>
      </c>
      <c r="D223" s="42" t="s">
        <v>73</v>
      </c>
      <c r="E223" s="90" t="s">
        <v>244</v>
      </c>
      <c r="F223" s="90">
        <v>111</v>
      </c>
      <c r="G223" s="3">
        <v>3505</v>
      </c>
    </row>
    <row r="224" spans="2:7" ht="16.5" thickBot="1" x14ac:dyDescent="0.25">
      <c r="B224" s="37" t="s">
        <v>298</v>
      </c>
      <c r="C224" s="42" t="s">
        <v>172</v>
      </c>
      <c r="D224" s="42" t="s">
        <v>73</v>
      </c>
      <c r="E224" s="90" t="s">
        <v>244</v>
      </c>
      <c r="F224" s="90">
        <v>112</v>
      </c>
      <c r="G224" s="3">
        <v>29</v>
      </c>
    </row>
    <row r="225" spans="2:7" ht="63.75" thickBot="1" x14ac:dyDescent="0.25">
      <c r="B225" s="37" t="s">
        <v>10</v>
      </c>
      <c r="C225" s="42" t="s">
        <v>172</v>
      </c>
      <c r="D225" s="42" t="s">
        <v>73</v>
      </c>
      <c r="E225" s="90" t="s">
        <v>244</v>
      </c>
      <c r="F225" s="90">
        <v>119</v>
      </c>
      <c r="G225" s="3">
        <v>1059</v>
      </c>
    </row>
    <row r="226" spans="2:7" ht="30.75" customHeight="1" thickBot="1" x14ac:dyDescent="0.25">
      <c r="B226" s="37" t="s">
        <v>13</v>
      </c>
      <c r="C226" s="42" t="s">
        <v>172</v>
      </c>
      <c r="D226" s="42" t="s">
        <v>73</v>
      </c>
      <c r="E226" s="90" t="s">
        <v>244</v>
      </c>
      <c r="F226" s="90">
        <v>244</v>
      </c>
      <c r="G226" s="3">
        <v>218</v>
      </c>
    </row>
    <row r="227" spans="2:7" ht="32.25" hidden="1" thickBot="1" x14ac:dyDescent="0.25">
      <c r="B227" s="225" t="s">
        <v>48</v>
      </c>
      <c r="C227" s="42" t="s">
        <v>172</v>
      </c>
      <c r="D227" s="42" t="s">
        <v>73</v>
      </c>
      <c r="E227" s="90" t="s">
        <v>244</v>
      </c>
      <c r="F227" s="90">
        <v>850</v>
      </c>
      <c r="G227" s="3"/>
    </row>
    <row r="228" spans="2:7" ht="16.5" thickBot="1" x14ac:dyDescent="0.25">
      <c r="B228" s="104" t="s">
        <v>31</v>
      </c>
      <c r="C228" s="148">
        <v>10</v>
      </c>
      <c r="D228" s="149"/>
      <c r="E228" s="150"/>
      <c r="F228" s="150"/>
      <c r="G228" s="116">
        <f>SUM(G229+G232)</f>
        <v>9148.3259999999991</v>
      </c>
    </row>
    <row r="229" spans="2:7" ht="16.5" thickBot="1" x14ac:dyDescent="0.25">
      <c r="B229" s="104" t="s">
        <v>32</v>
      </c>
      <c r="C229" s="152">
        <v>10</v>
      </c>
      <c r="D229" s="152" t="s">
        <v>76</v>
      </c>
      <c r="E229" s="150"/>
      <c r="F229" s="150"/>
      <c r="G229" s="106">
        <v>686.3</v>
      </c>
    </row>
    <row r="230" spans="2:7" ht="48" thickBot="1" x14ac:dyDescent="0.25">
      <c r="B230" s="226" t="s">
        <v>246</v>
      </c>
      <c r="C230" s="42">
        <v>10</v>
      </c>
      <c r="D230" s="42" t="s">
        <v>76</v>
      </c>
      <c r="E230" s="90" t="s">
        <v>247</v>
      </c>
      <c r="F230" s="43"/>
      <c r="G230" s="3">
        <v>686.3</v>
      </c>
    </row>
    <row r="231" spans="2:7" ht="32.25" thickBot="1" x14ac:dyDescent="0.25">
      <c r="B231" s="226" t="s">
        <v>34</v>
      </c>
      <c r="C231" s="42">
        <v>10</v>
      </c>
      <c r="D231" s="42" t="s">
        <v>76</v>
      </c>
      <c r="E231" s="90" t="s">
        <v>247</v>
      </c>
      <c r="F231" s="90">
        <v>312</v>
      </c>
      <c r="G231" s="3">
        <v>686.3</v>
      </c>
    </row>
    <row r="232" spans="2:7" ht="16.5" thickBot="1" x14ac:dyDescent="0.25">
      <c r="B232" s="104" t="s">
        <v>35</v>
      </c>
      <c r="C232" s="148">
        <v>10</v>
      </c>
      <c r="D232" s="148" t="s">
        <v>73</v>
      </c>
      <c r="E232" s="150"/>
      <c r="F232" s="150"/>
      <c r="G232" s="103">
        <f>SUM(G233+G235+G237+G240)</f>
        <v>8462.0259999999998</v>
      </c>
    </row>
    <row r="233" spans="2:7" ht="63.75" thickBot="1" x14ac:dyDescent="0.25">
      <c r="B233" s="168" t="s">
        <v>263</v>
      </c>
      <c r="C233" s="152">
        <v>10</v>
      </c>
      <c r="D233" s="152" t="s">
        <v>73</v>
      </c>
      <c r="E233" s="150"/>
      <c r="F233" s="150"/>
      <c r="G233" s="106">
        <v>3228.1260000000002</v>
      </c>
    </row>
    <row r="234" spans="2:7" ht="32.25" thickBot="1" x14ac:dyDescent="0.25">
      <c r="B234" s="226" t="s">
        <v>34</v>
      </c>
      <c r="C234" s="42">
        <v>10</v>
      </c>
      <c r="D234" s="42" t="s">
        <v>73</v>
      </c>
      <c r="E234" s="3" t="s">
        <v>385</v>
      </c>
      <c r="F234" s="90">
        <v>313</v>
      </c>
      <c r="G234" s="3">
        <v>3228.1260000000002</v>
      </c>
    </row>
    <row r="235" spans="2:7" ht="79.5" hidden="1" thickBot="1" x14ac:dyDescent="0.25">
      <c r="B235" s="168" t="s">
        <v>389</v>
      </c>
      <c r="C235" s="159">
        <v>10</v>
      </c>
      <c r="D235" s="159" t="s">
        <v>73</v>
      </c>
      <c r="E235" s="114" t="s">
        <v>390</v>
      </c>
      <c r="F235" s="124"/>
      <c r="G235" s="114"/>
    </row>
    <row r="236" spans="2:7" ht="32.25" hidden="1" thickBot="1" x14ac:dyDescent="0.25">
      <c r="B236" s="226" t="s">
        <v>34</v>
      </c>
      <c r="C236" s="163">
        <v>10</v>
      </c>
      <c r="D236" s="163" t="s">
        <v>73</v>
      </c>
      <c r="E236" s="19" t="s">
        <v>390</v>
      </c>
      <c r="F236" s="206">
        <v>313</v>
      </c>
      <c r="G236" s="3"/>
    </row>
    <row r="237" spans="2:7" ht="95.25" thickBot="1" x14ac:dyDescent="0.25">
      <c r="B237" s="104" t="s">
        <v>37</v>
      </c>
      <c r="C237" s="152">
        <v>10</v>
      </c>
      <c r="D237" s="152" t="s">
        <v>73</v>
      </c>
      <c r="E237" s="156" t="s">
        <v>392</v>
      </c>
      <c r="F237" s="150"/>
      <c r="G237" s="103">
        <f>SUM(G238:G239)</f>
        <v>2848.8</v>
      </c>
    </row>
    <row r="238" spans="2:7" ht="32.25" thickBot="1" x14ac:dyDescent="0.25">
      <c r="B238" s="226" t="s">
        <v>34</v>
      </c>
      <c r="C238" s="42">
        <v>10</v>
      </c>
      <c r="D238" s="42" t="s">
        <v>73</v>
      </c>
      <c r="E238" s="206" t="s">
        <v>291</v>
      </c>
      <c r="F238" s="206">
        <v>412</v>
      </c>
      <c r="G238" s="103">
        <v>2706.36</v>
      </c>
    </row>
    <row r="239" spans="2:7" ht="32.25" thickBot="1" x14ac:dyDescent="0.25">
      <c r="B239" s="226" t="s">
        <v>34</v>
      </c>
      <c r="C239" s="42">
        <v>10</v>
      </c>
      <c r="D239" s="42" t="s">
        <v>73</v>
      </c>
      <c r="E239" s="90" t="s">
        <v>391</v>
      </c>
      <c r="F239" s="90">
        <v>412</v>
      </c>
      <c r="G239" s="60">
        <v>142.44</v>
      </c>
    </row>
    <row r="240" spans="2:7" ht="126.75" thickBot="1" x14ac:dyDescent="0.25">
      <c r="B240" s="104" t="s">
        <v>248</v>
      </c>
      <c r="C240" s="152">
        <v>10</v>
      </c>
      <c r="D240" s="152" t="s">
        <v>73</v>
      </c>
      <c r="E240" s="156" t="s">
        <v>404</v>
      </c>
      <c r="F240" s="150"/>
      <c r="G240" s="106">
        <v>2385.1</v>
      </c>
    </row>
    <row r="241" spans="2:7" ht="32.25" thickBot="1" x14ac:dyDescent="0.25">
      <c r="B241" s="37" t="s">
        <v>34</v>
      </c>
      <c r="C241" s="42">
        <v>10</v>
      </c>
      <c r="D241" s="42" t="s">
        <v>73</v>
      </c>
      <c r="E241" s="90" t="s">
        <v>404</v>
      </c>
      <c r="F241" s="90">
        <v>313</v>
      </c>
      <c r="G241" s="3">
        <v>2385.1</v>
      </c>
    </row>
    <row r="242" spans="2:7" ht="32.25" thickBot="1" x14ac:dyDescent="0.25">
      <c r="B242" s="104" t="s">
        <v>38</v>
      </c>
      <c r="C242" s="148">
        <v>11</v>
      </c>
      <c r="D242" s="115"/>
      <c r="E242" s="114"/>
      <c r="F242" s="114"/>
      <c r="G242" s="116">
        <f>SUM(G243+G251)</f>
        <v>21761.899999999998</v>
      </c>
    </row>
    <row r="243" spans="2:7" ht="16.5" thickBot="1" x14ac:dyDescent="0.25">
      <c r="B243" s="104" t="s">
        <v>402</v>
      </c>
      <c r="C243" s="148" t="s">
        <v>305</v>
      </c>
      <c r="D243" s="101" t="s">
        <v>111</v>
      </c>
      <c r="E243" s="114"/>
      <c r="F243" s="114"/>
      <c r="G243" s="116">
        <f>SUM(G245:G250)</f>
        <v>21761.899999999998</v>
      </c>
    </row>
    <row r="244" spans="2:7" ht="32.25" thickBot="1" x14ac:dyDescent="0.25">
      <c r="B244" s="226" t="s">
        <v>229</v>
      </c>
      <c r="C244" s="185" t="s">
        <v>305</v>
      </c>
      <c r="D244" s="18" t="s">
        <v>111</v>
      </c>
      <c r="E244" s="211" t="s">
        <v>228</v>
      </c>
      <c r="F244" s="19"/>
      <c r="G244" s="31">
        <f>SUM(G245:G250)</f>
        <v>21761.899999999998</v>
      </c>
    </row>
    <row r="245" spans="2:7" ht="48" thickBot="1" x14ac:dyDescent="0.25">
      <c r="B245" s="37" t="s">
        <v>230</v>
      </c>
      <c r="C245" s="185" t="s">
        <v>305</v>
      </c>
      <c r="D245" s="18" t="s">
        <v>111</v>
      </c>
      <c r="E245" s="211" t="s">
        <v>228</v>
      </c>
      <c r="F245" s="19">
        <v>111</v>
      </c>
      <c r="G245" s="31">
        <v>15803</v>
      </c>
    </row>
    <row r="246" spans="2:7" ht="16.5" thickBot="1" x14ac:dyDescent="0.25">
      <c r="B246" s="37" t="s">
        <v>298</v>
      </c>
      <c r="C246" s="185" t="s">
        <v>305</v>
      </c>
      <c r="D246" s="18" t="s">
        <v>111</v>
      </c>
      <c r="E246" s="228" t="s">
        <v>228</v>
      </c>
      <c r="F246" s="19">
        <v>112</v>
      </c>
      <c r="G246" s="31">
        <v>105.6</v>
      </c>
    </row>
    <row r="247" spans="2:7" ht="63.75" thickBot="1" x14ac:dyDescent="0.25">
      <c r="B247" s="37" t="s">
        <v>10</v>
      </c>
      <c r="C247" s="185" t="s">
        <v>305</v>
      </c>
      <c r="D247" s="18" t="s">
        <v>111</v>
      </c>
      <c r="E247" s="211" t="s">
        <v>228</v>
      </c>
      <c r="F247" s="19">
        <v>119</v>
      </c>
      <c r="G247" s="31">
        <v>4775</v>
      </c>
    </row>
    <row r="248" spans="2:7" ht="32.25" thickBot="1" x14ac:dyDescent="0.25">
      <c r="B248" s="37" t="s">
        <v>13</v>
      </c>
      <c r="C248" s="185" t="s">
        <v>305</v>
      </c>
      <c r="D248" s="18" t="s">
        <v>111</v>
      </c>
      <c r="E248" s="211" t="s">
        <v>228</v>
      </c>
      <c r="F248" s="19">
        <v>244</v>
      </c>
      <c r="G248" s="31">
        <v>341.3</v>
      </c>
    </row>
    <row r="249" spans="2:7" ht="16.5" thickBot="1" x14ac:dyDescent="0.25">
      <c r="B249" s="37" t="s">
        <v>360</v>
      </c>
      <c r="C249" s="185" t="s">
        <v>305</v>
      </c>
      <c r="D249" s="18" t="s">
        <v>111</v>
      </c>
      <c r="E249" s="211" t="s">
        <v>228</v>
      </c>
      <c r="F249" s="19">
        <v>247</v>
      </c>
      <c r="G249" s="31">
        <v>357</v>
      </c>
    </row>
    <row r="250" spans="2:7" ht="30" customHeight="1" thickBot="1" x14ac:dyDescent="0.25">
      <c r="B250" s="39" t="s">
        <v>48</v>
      </c>
      <c r="C250" s="185" t="s">
        <v>305</v>
      </c>
      <c r="D250" s="18" t="s">
        <v>111</v>
      </c>
      <c r="E250" s="211" t="s">
        <v>228</v>
      </c>
      <c r="F250" s="19">
        <v>850</v>
      </c>
      <c r="G250" s="31">
        <v>380</v>
      </c>
    </row>
    <row r="251" spans="2:7" ht="16.5" hidden="1" thickBot="1" x14ac:dyDescent="0.25">
      <c r="B251" s="98" t="s">
        <v>39</v>
      </c>
      <c r="C251" s="42">
        <v>11</v>
      </c>
      <c r="D251" s="42" t="s">
        <v>74</v>
      </c>
      <c r="E251" s="43"/>
      <c r="F251" s="43"/>
      <c r="G251" s="35"/>
    </row>
    <row r="252" spans="2:7" ht="32.25" hidden="1" thickBot="1" x14ac:dyDescent="0.25">
      <c r="B252" s="225" t="s">
        <v>40</v>
      </c>
      <c r="C252" s="42">
        <v>11</v>
      </c>
      <c r="D252" s="42" t="s">
        <v>74</v>
      </c>
      <c r="E252" s="90" t="s">
        <v>249</v>
      </c>
      <c r="F252" s="43"/>
      <c r="G252" s="35"/>
    </row>
    <row r="253" spans="2:7" ht="32.25" hidden="1" thickBot="1" x14ac:dyDescent="0.25">
      <c r="B253" s="37" t="s">
        <v>13</v>
      </c>
      <c r="C253" s="42">
        <v>11</v>
      </c>
      <c r="D253" s="42" t="s">
        <v>74</v>
      </c>
      <c r="E253" s="90" t="s">
        <v>249</v>
      </c>
      <c r="F253" s="90">
        <v>244</v>
      </c>
      <c r="G253" s="35"/>
    </row>
    <row r="254" spans="2:7" ht="32.25" thickBot="1" x14ac:dyDescent="0.25">
      <c r="B254" s="104" t="s">
        <v>41</v>
      </c>
      <c r="C254" s="148">
        <v>12</v>
      </c>
      <c r="D254" s="149"/>
      <c r="E254" s="150"/>
      <c r="F254" s="150"/>
      <c r="G254" s="116">
        <v>3742</v>
      </c>
    </row>
    <row r="255" spans="2:7" ht="32.25" thickBot="1" x14ac:dyDescent="0.25">
      <c r="B255" s="98" t="s">
        <v>42</v>
      </c>
      <c r="C255" s="42">
        <v>12</v>
      </c>
      <c r="D255" s="42" t="s">
        <v>117</v>
      </c>
      <c r="E255" s="90" t="s">
        <v>250</v>
      </c>
      <c r="F255" s="43"/>
      <c r="G255" s="3">
        <v>3742</v>
      </c>
    </row>
    <row r="256" spans="2:7" ht="31.5" customHeight="1" x14ac:dyDescent="0.2">
      <c r="B256" s="320" t="s">
        <v>251</v>
      </c>
      <c r="C256" s="324">
        <v>12</v>
      </c>
      <c r="D256" s="324" t="s">
        <v>117</v>
      </c>
      <c r="E256" s="320" t="s">
        <v>250</v>
      </c>
      <c r="F256" s="320">
        <v>611</v>
      </c>
      <c r="G256" s="322">
        <v>3742</v>
      </c>
    </row>
    <row r="257" spans="2:10" ht="10.5" customHeight="1" thickBot="1" x14ac:dyDescent="0.25">
      <c r="B257" s="321"/>
      <c r="C257" s="325"/>
      <c r="D257" s="325"/>
      <c r="E257" s="321"/>
      <c r="F257" s="321"/>
      <c r="G257" s="323"/>
    </row>
    <row r="258" spans="2:10" ht="48" thickBot="1" x14ac:dyDescent="0.25">
      <c r="B258" s="104" t="s">
        <v>44</v>
      </c>
      <c r="C258" s="148">
        <v>13</v>
      </c>
      <c r="D258" s="117" t="s">
        <v>76</v>
      </c>
      <c r="E258" s="150"/>
      <c r="F258" s="150"/>
      <c r="G258" s="116">
        <v>50</v>
      </c>
    </row>
    <row r="259" spans="2:10" ht="32.25" thickBot="1" x14ac:dyDescent="0.25">
      <c r="B259" s="37" t="s">
        <v>252</v>
      </c>
      <c r="C259" s="42">
        <v>13</v>
      </c>
      <c r="D259" s="42" t="s">
        <v>76</v>
      </c>
      <c r="E259" s="43"/>
      <c r="F259" s="43"/>
      <c r="G259" s="35">
        <v>50</v>
      </c>
    </row>
    <row r="260" spans="2:10" ht="32.25" thickBot="1" x14ac:dyDescent="0.25">
      <c r="B260" s="37" t="s">
        <v>253</v>
      </c>
      <c r="C260" s="42">
        <v>13</v>
      </c>
      <c r="D260" s="42" t="s">
        <v>76</v>
      </c>
      <c r="E260" s="90" t="s">
        <v>254</v>
      </c>
      <c r="F260" s="43"/>
      <c r="G260" s="35">
        <v>50</v>
      </c>
    </row>
    <row r="261" spans="2:10" ht="32.25" thickBot="1" x14ac:dyDescent="0.25">
      <c r="B261" s="37" t="s">
        <v>46</v>
      </c>
      <c r="C261" s="42">
        <v>13</v>
      </c>
      <c r="D261" s="42" t="s">
        <v>76</v>
      </c>
      <c r="E261" s="90" t="s">
        <v>255</v>
      </c>
      <c r="F261" s="43"/>
      <c r="G261" s="35">
        <v>50</v>
      </c>
    </row>
    <row r="262" spans="2:10" ht="32.25" thickBot="1" x14ac:dyDescent="0.25">
      <c r="B262" s="37" t="s">
        <v>256</v>
      </c>
      <c r="C262" s="42">
        <v>13</v>
      </c>
      <c r="D262" s="42" t="s">
        <v>76</v>
      </c>
      <c r="E262" s="90" t="s">
        <v>255</v>
      </c>
      <c r="F262" s="90">
        <v>730</v>
      </c>
      <c r="G262" s="35">
        <v>50</v>
      </c>
    </row>
    <row r="263" spans="2:10" ht="16.5" thickBot="1" x14ac:dyDescent="0.25">
      <c r="B263" s="169" t="s">
        <v>67</v>
      </c>
      <c r="C263" s="170"/>
      <c r="D263" s="170"/>
      <c r="E263" s="171"/>
      <c r="F263" s="171"/>
      <c r="G263" s="172">
        <f>SUM(G13+G79+G83+G92+G109+G115+G197+G228+G242+G254+G258)</f>
        <v>867846.04229999986</v>
      </c>
    </row>
    <row r="264" spans="2:10" ht="16.5" thickBot="1" x14ac:dyDescent="0.25">
      <c r="B264" s="104" t="s">
        <v>68</v>
      </c>
      <c r="C264" s="152">
        <v>14</v>
      </c>
      <c r="D264" s="152" t="s">
        <v>76</v>
      </c>
      <c r="E264" s="156" t="s">
        <v>319</v>
      </c>
      <c r="F264" s="106">
        <v>511</v>
      </c>
      <c r="G264" s="106">
        <v>49646</v>
      </c>
    </row>
    <row r="265" spans="2:10" ht="16.5" thickBot="1" x14ac:dyDescent="0.25">
      <c r="B265" s="169" t="s">
        <v>70</v>
      </c>
      <c r="C265" s="170"/>
      <c r="D265" s="170"/>
      <c r="E265" s="171"/>
      <c r="F265" s="171"/>
      <c r="G265" s="172">
        <f>SUM(G263:G264)</f>
        <v>917492.04229999986</v>
      </c>
      <c r="I265" s="70"/>
      <c r="J265" s="176"/>
    </row>
  </sheetData>
  <mergeCells count="23">
    <mergeCell ref="B256:B257"/>
    <mergeCell ref="G256:G257"/>
    <mergeCell ref="C256:C257"/>
    <mergeCell ref="D256:D257"/>
    <mergeCell ref="E256:E257"/>
    <mergeCell ref="F256:F257"/>
    <mergeCell ref="B9:G9"/>
    <mergeCell ref="C10:C11"/>
    <mergeCell ref="D10:D11"/>
    <mergeCell ref="E10:E11"/>
    <mergeCell ref="F10:F11"/>
    <mergeCell ref="G10:G11"/>
    <mergeCell ref="C37:C38"/>
    <mergeCell ref="D37:D38"/>
    <mergeCell ref="E37:E38"/>
    <mergeCell ref="F37:F38"/>
    <mergeCell ref="G37:G38"/>
    <mergeCell ref="B2:G2"/>
    <mergeCell ref="B6:G6"/>
    <mergeCell ref="B7:G7"/>
    <mergeCell ref="B3:G3"/>
    <mergeCell ref="B4:G4"/>
    <mergeCell ref="B5:G5"/>
  </mergeCells>
  <pageMargins left="0.7" right="0.7" top="0.75" bottom="0.75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workbookViewId="0">
      <selection activeCell="F16" sqref="F16"/>
    </sheetView>
  </sheetViews>
  <sheetFormatPr defaultRowHeight="12.75" x14ac:dyDescent="0.2"/>
  <cols>
    <col min="2" max="2" width="6.85546875" customWidth="1"/>
    <col min="3" max="3" width="30.42578125" customWidth="1"/>
    <col min="4" max="4" width="26.5703125" customWidth="1"/>
  </cols>
  <sheetData>
    <row r="2" spans="2:5" ht="15.75" x14ac:dyDescent="0.2">
      <c r="B2" s="304" t="s">
        <v>448</v>
      </c>
      <c r="C2" s="304"/>
      <c r="D2" s="304"/>
      <c r="E2" s="304"/>
    </row>
    <row r="3" spans="2:5" ht="15.75" x14ac:dyDescent="0.2">
      <c r="B3" s="304" t="s">
        <v>449</v>
      </c>
      <c r="C3" s="304"/>
      <c r="D3" s="304"/>
      <c r="E3" s="304"/>
    </row>
    <row r="4" spans="2:5" ht="15.75" x14ac:dyDescent="0.2">
      <c r="B4" s="304" t="s">
        <v>180</v>
      </c>
      <c r="C4" s="304"/>
      <c r="D4" s="304"/>
      <c r="E4" s="304"/>
    </row>
    <row r="5" spans="2:5" ht="15.75" x14ac:dyDescent="0.2">
      <c r="B5" s="304" t="s">
        <v>526</v>
      </c>
      <c r="C5" s="304"/>
      <c r="D5" s="304"/>
      <c r="E5" s="304"/>
    </row>
    <row r="6" spans="2:5" ht="18" x14ac:dyDescent="0.25">
      <c r="B6" s="305"/>
      <c r="C6" s="305"/>
      <c r="D6" s="305"/>
      <c r="E6" s="252"/>
    </row>
    <row r="7" spans="2:5" ht="117" customHeight="1" x14ac:dyDescent="0.2">
      <c r="B7" s="307" t="s">
        <v>469</v>
      </c>
      <c r="C7" s="307"/>
      <c r="D7" s="307"/>
      <c r="E7" s="307"/>
    </row>
    <row r="8" spans="2:5" ht="13.5" thickBot="1" x14ac:dyDescent="0.25">
      <c r="B8" s="253"/>
      <c r="C8" s="253"/>
      <c r="D8" s="253"/>
    </row>
    <row r="9" spans="2:5" ht="38.25" thickBot="1" x14ac:dyDescent="0.25">
      <c r="B9" s="254" t="s">
        <v>450</v>
      </c>
      <c r="C9" s="255" t="s">
        <v>451</v>
      </c>
      <c r="D9" s="255" t="s">
        <v>452</v>
      </c>
    </row>
    <row r="10" spans="2:5" ht="20.100000000000001" customHeight="1" thickBot="1" x14ac:dyDescent="0.25">
      <c r="B10" s="259">
        <v>1</v>
      </c>
      <c r="C10" s="256" t="s">
        <v>453</v>
      </c>
      <c r="D10" s="331">
        <v>18141.499640000002</v>
      </c>
    </row>
    <row r="11" spans="2:5" ht="20.100000000000001" customHeight="1" thickBot="1" x14ac:dyDescent="0.3">
      <c r="B11" s="329">
        <v>2</v>
      </c>
      <c r="C11" s="256" t="s">
        <v>454</v>
      </c>
      <c r="D11" s="331">
        <v>170.61516</v>
      </c>
    </row>
    <row r="12" spans="2:5" ht="20.100000000000001" customHeight="1" thickBot="1" x14ac:dyDescent="0.3">
      <c r="B12" s="329">
        <v>3</v>
      </c>
      <c r="C12" s="256" t="s">
        <v>455</v>
      </c>
      <c r="D12" s="331">
        <v>138.35294999999999</v>
      </c>
    </row>
    <row r="13" spans="2:5" ht="20.100000000000001" customHeight="1" thickBot="1" x14ac:dyDescent="0.25">
      <c r="B13" s="259">
        <v>4</v>
      </c>
      <c r="C13" s="256" t="s">
        <v>456</v>
      </c>
      <c r="D13" s="331">
        <v>18.355650000000001</v>
      </c>
    </row>
    <row r="14" spans="2:5" ht="20.100000000000001" customHeight="1" thickBot="1" x14ac:dyDescent="0.3">
      <c r="B14" s="330">
        <v>5</v>
      </c>
      <c r="C14" s="256" t="s">
        <v>457</v>
      </c>
      <c r="D14" s="332">
        <v>24.470600000000001</v>
      </c>
    </row>
    <row r="15" spans="2:5" ht="20.100000000000001" customHeight="1" thickBot="1" x14ac:dyDescent="0.3">
      <c r="B15" s="330">
        <v>6</v>
      </c>
      <c r="C15" s="256" t="s">
        <v>458</v>
      </c>
      <c r="D15" s="332">
        <v>29.714300000000001</v>
      </c>
    </row>
    <row r="16" spans="2:5" ht="20.100000000000001" customHeight="1" thickBot="1" x14ac:dyDescent="0.3">
      <c r="B16" s="330">
        <v>7</v>
      </c>
      <c r="C16" s="256" t="s">
        <v>459</v>
      </c>
      <c r="D16" s="332">
        <v>17042.210599999999</v>
      </c>
    </row>
    <row r="17" spans="2:4" ht="20.100000000000001" customHeight="1" thickBot="1" x14ac:dyDescent="0.3">
      <c r="B17" s="330">
        <v>8</v>
      </c>
      <c r="C17" s="256" t="s">
        <v>460</v>
      </c>
      <c r="D17" s="332">
        <v>20.974799999999998</v>
      </c>
    </row>
    <row r="18" spans="2:4" ht="20.100000000000001" customHeight="1" thickBot="1" x14ac:dyDescent="0.3">
      <c r="B18" s="330">
        <v>9</v>
      </c>
      <c r="C18" s="256" t="s">
        <v>461</v>
      </c>
      <c r="D18" s="332">
        <v>192.2353</v>
      </c>
    </row>
    <row r="19" spans="2:4" ht="20.100000000000001" customHeight="1" thickBot="1" x14ac:dyDescent="0.3">
      <c r="B19" s="330">
        <v>10</v>
      </c>
      <c r="C19" s="256" t="s">
        <v>462</v>
      </c>
      <c r="D19" s="332">
        <v>286.21850000000001</v>
      </c>
    </row>
    <row r="20" spans="2:4" ht="20.100000000000001" customHeight="1" thickBot="1" x14ac:dyDescent="0.3">
      <c r="B20" s="330">
        <v>11</v>
      </c>
      <c r="C20" s="256" t="s">
        <v>463</v>
      </c>
      <c r="D20" s="332">
        <v>152.33615</v>
      </c>
    </row>
    <row r="21" spans="2:4" ht="20.100000000000001" customHeight="1" thickBot="1" x14ac:dyDescent="0.3">
      <c r="B21" s="330">
        <v>12</v>
      </c>
      <c r="C21" s="256" t="s">
        <v>464</v>
      </c>
      <c r="D21" s="332">
        <v>256.31934999999999</v>
      </c>
    </row>
    <row r="22" spans="2:4" ht="20.100000000000001" customHeight="1" thickBot="1" x14ac:dyDescent="0.3">
      <c r="B22" s="330">
        <v>13</v>
      </c>
      <c r="C22" s="256" t="s">
        <v>465</v>
      </c>
      <c r="D22" s="332">
        <v>86.218500000000006</v>
      </c>
    </row>
    <row r="23" spans="2:4" ht="20.100000000000001" customHeight="1" thickBot="1" x14ac:dyDescent="0.3">
      <c r="B23" s="330">
        <v>14</v>
      </c>
      <c r="C23" s="256" t="s">
        <v>466</v>
      </c>
      <c r="D23" s="332">
        <v>133.98320000000001</v>
      </c>
    </row>
    <row r="24" spans="2:4" ht="20.100000000000001" customHeight="1" thickBot="1" x14ac:dyDescent="0.3">
      <c r="B24" s="330">
        <v>15</v>
      </c>
      <c r="C24" s="256" t="s">
        <v>467</v>
      </c>
      <c r="D24" s="332">
        <v>13822.4953</v>
      </c>
    </row>
    <row r="25" spans="2:4" ht="20.100000000000001" customHeight="1" thickBot="1" x14ac:dyDescent="0.3">
      <c r="B25" s="258"/>
      <c r="C25" s="259" t="s">
        <v>468</v>
      </c>
      <c r="D25" s="260">
        <f>SUM(D10:D24)</f>
        <v>50516.000000000022</v>
      </c>
    </row>
  </sheetData>
  <mergeCells count="6">
    <mergeCell ref="B7:E7"/>
    <mergeCell ref="B2:E2"/>
    <mergeCell ref="B3:E3"/>
    <mergeCell ref="B4:E4"/>
    <mergeCell ref="B5:E5"/>
    <mergeCell ref="B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workbookViewId="0">
      <selection activeCell="H8" sqref="H8"/>
    </sheetView>
  </sheetViews>
  <sheetFormatPr defaultRowHeight="12.75" x14ac:dyDescent="0.2"/>
  <cols>
    <col min="3" max="3" width="34.5703125" customWidth="1"/>
    <col min="4" max="4" width="13.42578125" customWidth="1"/>
    <col min="5" max="5" width="15.5703125" customWidth="1"/>
    <col min="6" max="6" width="17.42578125" customWidth="1"/>
  </cols>
  <sheetData>
    <row r="2" spans="1:6" ht="15.75" x14ac:dyDescent="0.2">
      <c r="B2" s="304" t="s">
        <v>473</v>
      </c>
      <c r="C2" s="304"/>
      <c r="D2" s="304"/>
      <c r="E2" s="304"/>
      <c r="F2" s="304"/>
    </row>
    <row r="3" spans="1:6" ht="15.75" x14ac:dyDescent="0.2">
      <c r="B3" s="304" t="s">
        <v>449</v>
      </c>
      <c r="C3" s="304"/>
      <c r="D3" s="304"/>
      <c r="E3" s="304"/>
      <c r="F3" s="304"/>
    </row>
    <row r="4" spans="1:6" ht="15.75" x14ac:dyDescent="0.2">
      <c r="B4" s="304" t="s">
        <v>180</v>
      </c>
      <c r="C4" s="304"/>
      <c r="D4" s="304"/>
      <c r="E4" s="304"/>
      <c r="F4" s="304"/>
    </row>
    <row r="5" spans="1:6" ht="15.75" x14ac:dyDescent="0.2">
      <c r="B5" s="304" t="s">
        <v>525</v>
      </c>
      <c r="C5" s="304"/>
      <c r="D5" s="304"/>
      <c r="E5" s="304"/>
      <c r="F5" s="304"/>
    </row>
    <row r="6" spans="1:6" ht="18" x14ac:dyDescent="0.25">
      <c r="B6" s="305"/>
      <c r="C6" s="305"/>
      <c r="D6" s="305"/>
      <c r="E6" s="252"/>
    </row>
    <row r="7" spans="1:6" ht="18" x14ac:dyDescent="0.2">
      <c r="B7" s="307" t="s">
        <v>474</v>
      </c>
      <c r="C7" s="307"/>
      <c r="D7" s="307"/>
      <c r="E7" s="307"/>
    </row>
    <row r="8" spans="1:6" ht="38.25" customHeight="1" x14ac:dyDescent="0.2">
      <c r="A8" s="307" t="s">
        <v>475</v>
      </c>
      <c r="B8" s="307"/>
      <c r="C8" s="307"/>
      <c r="D8" s="307"/>
      <c r="E8" s="307"/>
      <c r="F8" s="307"/>
    </row>
    <row r="9" spans="1:6" ht="18" x14ac:dyDescent="0.2">
      <c r="B9" s="248"/>
      <c r="C9" s="248"/>
      <c r="D9" s="248"/>
      <c r="E9" s="248"/>
    </row>
    <row r="10" spans="1:6" x14ac:dyDescent="0.2">
      <c r="B10" s="326"/>
      <c r="C10" s="326" t="s">
        <v>476</v>
      </c>
      <c r="D10" s="326" t="s">
        <v>472</v>
      </c>
      <c r="E10" s="327" t="s">
        <v>477</v>
      </c>
      <c r="F10" s="327"/>
    </row>
    <row r="11" spans="1:6" ht="25.5" x14ac:dyDescent="0.2">
      <c r="B11" s="326"/>
      <c r="C11" s="326"/>
      <c r="D11" s="326"/>
      <c r="E11" s="268" t="s">
        <v>478</v>
      </c>
      <c r="F11" s="269" t="s">
        <v>479</v>
      </c>
    </row>
    <row r="12" spans="1:6" ht="15.75" x14ac:dyDescent="0.2">
      <c r="B12" s="270"/>
      <c r="C12" s="270" t="s">
        <v>480</v>
      </c>
      <c r="D12" s="271">
        <f>SUM(D14:D17)</f>
        <v>51016</v>
      </c>
      <c r="E12" s="271">
        <f>SUM(E14:E17)</f>
        <v>29475.499</v>
      </c>
      <c r="F12" s="271">
        <f>SUM(F14:F17)</f>
        <v>21540.501</v>
      </c>
    </row>
    <row r="13" spans="1:6" ht="15.75" x14ac:dyDescent="0.2">
      <c r="B13" s="270"/>
      <c r="C13" s="270" t="s">
        <v>481</v>
      </c>
      <c r="D13" s="271"/>
      <c r="E13" s="272"/>
      <c r="F13" s="272"/>
    </row>
    <row r="14" spans="1:6" ht="35.25" customHeight="1" x14ac:dyDescent="0.25">
      <c r="B14" s="272"/>
      <c r="C14" s="273" t="s">
        <v>482</v>
      </c>
      <c r="D14" s="274">
        <v>2300</v>
      </c>
      <c r="E14" s="274"/>
      <c r="F14" s="274">
        <v>2300</v>
      </c>
    </row>
    <row r="15" spans="1:6" ht="63" x14ac:dyDescent="0.2">
      <c r="B15" s="275"/>
      <c r="C15" s="276" t="s">
        <v>483</v>
      </c>
      <c r="D15" s="277">
        <v>17298</v>
      </c>
      <c r="E15" s="278"/>
      <c r="F15" s="278">
        <v>17298</v>
      </c>
    </row>
    <row r="16" spans="1:6" ht="31.5" x14ac:dyDescent="0.2">
      <c r="B16" s="270"/>
      <c r="C16" s="279" t="s">
        <v>484</v>
      </c>
      <c r="D16" s="277">
        <v>1118</v>
      </c>
      <c r="E16" s="278"/>
      <c r="F16" s="278">
        <v>1118</v>
      </c>
    </row>
    <row r="17" spans="2:6" ht="78.75" x14ac:dyDescent="0.25">
      <c r="B17" s="272"/>
      <c r="C17" s="273" t="s">
        <v>485</v>
      </c>
      <c r="D17" s="274">
        <f>SUM(E17:F17)</f>
        <v>30300</v>
      </c>
      <c r="E17" s="274">
        <v>29475.499</v>
      </c>
      <c r="F17" s="280">
        <v>824.50099999999998</v>
      </c>
    </row>
    <row r="18" spans="2:6" ht="15.75" x14ac:dyDescent="0.25">
      <c r="B18" s="281"/>
      <c r="C18" s="282" t="s">
        <v>486</v>
      </c>
      <c r="D18" s="283">
        <f>SUM(D20+D21+D22+D23+D24+D34)</f>
        <v>51016</v>
      </c>
      <c r="E18" s="283">
        <f t="shared" ref="E18:F18" si="0">SUM(E20+E22+E23+E24+E34+E21)</f>
        <v>29475.499</v>
      </c>
      <c r="F18" s="283">
        <f t="shared" si="0"/>
        <v>21540.501</v>
      </c>
    </row>
    <row r="19" spans="2:6" ht="15.75" x14ac:dyDescent="0.25">
      <c r="B19" s="272"/>
      <c r="C19" s="261" t="s">
        <v>481</v>
      </c>
      <c r="D19" s="261"/>
      <c r="E19" s="261"/>
      <c r="F19" s="261"/>
    </row>
    <row r="20" spans="2:6" ht="65.25" customHeight="1" x14ac:dyDescent="0.25">
      <c r="B20" s="272"/>
      <c r="C20" s="273" t="s">
        <v>487</v>
      </c>
      <c r="D20" s="274">
        <v>18018</v>
      </c>
      <c r="E20" s="274"/>
      <c r="F20" s="274">
        <v>18018</v>
      </c>
    </row>
    <row r="21" spans="2:6" ht="30.75" customHeight="1" x14ac:dyDescent="0.25">
      <c r="B21" s="272"/>
      <c r="C21" s="273" t="s">
        <v>488</v>
      </c>
      <c r="D21" s="274">
        <v>100</v>
      </c>
      <c r="E21" s="274"/>
      <c r="F21" s="274">
        <v>100</v>
      </c>
    </row>
    <row r="22" spans="2:6" ht="63.75" customHeight="1" x14ac:dyDescent="0.25">
      <c r="B22" s="272"/>
      <c r="C22" s="273" t="s">
        <v>489</v>
      </c>
      <c r="D22" s="274">
        <f>SUM(E22:F22)</f>
        <v>13810.26</v>
      </c>
      <c r="E22" s="274">
        <v>13195.159</v>
      </c>
      <c r="F22" s="274">
        <v>615.101</v>
      </c>
    </row>
    <row r="23" spans="2:6" ht="68.25" customHeight="1" x14ac:dyDescent="0.25">
      <c r="B23" s="272"/>
      <c r="C23" s="273" t="s">
        <v>490</v>
      </c>
      <c r="D23" s="274">
        <f>SUM(E23:F23)</f>
        <v>17017.740000000002</v>
      </c>
      <c r="E23" s="274">
        <v>16280.34</v>
      </c>
      <c r="F23" s="274">
        <v>737.4</v>
      </c>
    </row>
    <row r="24" spans="2:6" ht="47.25" x14ac:dyDescent="0.25">
      <c r="B24" s="272"/>
      <c r="C24" s="284" t="s">
        <v>514</v>
      </c>
      <c r="D24" s="285">
        <f>SUM(D26:D33)</f>
        <v>1570</v>
      </c>
      <c r="E24" s="285"/>
      <c r="F24" s="285">
        <f>SUM(F26:F33)</f>
        <v>1570</v>
      </c>
    </row>
    <row r="25" spans="2:6" ht="15.75" x14ac:dyDescent="0.25">
      <c r="B25" s="272"/>
      <c r="C25" s="273" t="s">
        <v>481</v>
      </c>
      <c r="D25" s="280"/>
      <c r="E25" s="280"/>
      <c r="F25" s="280"/>
    </row>
    <row r="26" spans="2:6" ht="18.95" customHeight="1" x14ac:dyDescent="0.25">
      <c r="B26" s="272"/>
      <c r="C26" s="286" t="s">
        <v>491</v>
      </c>
      <c r="D26" s="280">
        <v>60</v>
      </c>
      <c r="E26" s="280"/>
      <c r="F26" s="280">
        <v>60</v>
      </c>
    </row>
    <row r="27" spans="2:6" ht="18.95" customHeight="1" x14ac:dyDescent="0.25">
      <c r="B27" s="272"/>
      <c r="C27" s="286" t="s">
        <v>492</v>
      </c>
      <c r="D27" s="280">
        <v>120</v>
      </c>
      <c r="E27" s="280"/>
      <c r="F27" s="280">
        <v>120</v>
      </c>
    </row>
    <row r="28" spans="2:6" ht="18.95" customHeight="1" x14ac:dyDescent="0.25">
      <c r="B28" s="272"/>
      <c r="C28" s="286" t="s">
        <v>493</v>
      </c>
      <c r="D28" s="280">
        <v>120</v>
      </c>
      <c r="E28" s="280"/>
      <c r="F28" s="280">
        <v>120</v>
      </c>
    </row>
    <row r="29" spans="2:6" ht="18.95" customHeight="1" x14ac:dyDescent="0.25">
      <c r="B29" s="272"/>
      <c r="C29" s="286" t="s">
        <v>494</v>
      </c>
      <c r="D29" s="280">
        <v>260</v>
      </c>
      <c r="E29" s="280"/>
      <c r="F29" s="280">
        <v>260</v>
      </c>
    </row>
    <row r="30" spans="2:6" ht="18.95" customHeight="1" x14ac:dyDescent="0.25">
      <c r="B30" s="272"/>
      <c r="C30" s="286" t="s">
        <v>495</v>
      </c>
      <c r="D30" s="280">
        <v>180</v>
      </c>
      <c r="E30" s="280"/>
      <c r="F30" s="280">
        <v>180</v>
      </c>
    </row>
    <row r="31" spans="2:6" ht="18.95" customHeight="1" x14ac:dyDescent="0.25">
      <c r="B31" s="272"/>
      <c r="C31" s="286" t="s">
        <v>496</v>
      </c>
      <c r="D31" s="280">
        <v>210</v>
      </c>
      <c r="E31" s="280"/>
      <c r="F31" s="280">
        <v>210</v>
      </c>
    </row>
    <row r="32" spans="2:6" ht="18.95" customHeight="1" x14ac:dyDescent="0.25">
      <c r="B32" s="272"/>
      <c r="C32" s="286" t="s">
        <v>497</v>
      </c>
      <c r="D32" s="280">
        <v>120</v>
      </c>
      <c r="E32" s="280"/>
      <c r="F32" s="280">
        <v>120</v>
      </c>
    </row>
    <row r="33" spans="2:6" ht="35.25" customHeight="1" x14ac:dyDescent="0.25">
      <c r="B33" s="272"/>
      <c r="C33" s="286" t="s">
        <v>308</v>
      </c>
      <c r="D33" s="280">
        <v>500</v>
      </c>
      <c r="E33" s="280"/>
      <c r="F33" s="280">
        <v>500</v>
      </c>
    </row>
    <row r="34" spans="2:6" ht="31.5" x14ac:dyDescent="0.25">
      <c r="B34" s="272"/>
      <c r="C34" s="287" t="s">
        <v>498</v>
      </c>
      <c r="D34" s="285">
        <f>SUM(D35:D49)</f>
        <v>500</v>
      </c>
      <c r="E34" s="285"/>
      <c r="F34" s="285">
        <f>SUM(F35:F49)</f>
        <v>500</v>
      </c>
    </row>
    <row r="35" spans="2:6" ht="15.75" x14ac:dyDescent="0.25">
      <c r="B35" s="272"/>
      <c r="C35" s="261" t="s">
        <v>499</v>
      </c>
      <c r="D35" s="288">
        <v>123.49964</v>
      </c>
      <c r="E35" s="272"/>
      <c r="F35" s="288">
        <v>123.49964</v>
      </c>
    </row>
    <row r="36" spans="2:6" ht="15.75" x14ac:dyDescent="0.25">
      <c r="B36" s="272"/>
      <c r="C36" s="261" t="s">
        <v>500</v>
      </c>
      <c r="D36" s="288">
        <v>70.615160000000003</v>
      </c>
      <c r="E36" s="272"/>
      <c r="F36" s="288">
        <v>70.615160000000003</v>
      </c>
    </row>
    <row r="37" spans="2:6" ht="15.75" x14ac:dyDescent="0.25">
      <c r="B37" s="272"/>
      <c r="C37" s="261" t="s">
        <v>501</v>
      </c>
      <c r="D37" s="288">
        <v>18.35295</v>
      </c>
      <c r="E37" s="272"/>
      <c r="F37" s="288">
        <v>18.35295</v>
      </c>
    </row>
    <row r="38" spans="2:6" ht="15.75" x14ac:dyDescent="0.25">
      <c r="B38" s="272"/>
      <c r="C38" s="261" t="s">
        <v>502</v>
      </c>
      <c r="D38" s="288">
        <v>18.355650000000001</v>
      </c>
      <c r="E38" s="272"/>
      <c r="F38" s="288">
        <v>18.355650000000001</v>
      </c>
    </row>
    <row r="39" spans="2:6" ht="15.75" x14ac:dyDescent="0.25">
      <c r="B39" s="272"/>
      <c r="C39" s="261" t="s">
        <v>503</v>
      </c>
      <c r="D39" s="288">
        <v>24.470600000000001</v>
      </c>
      <c r="E39" s="272"/>
      <c r="F39" s="288">
        <v>24.470600000000001</v>
      </c>
    </row>
    <row r="40" spans="2:6" ht="15.75" x14ac:dyDescent="0.25">
      <c r="B40" s="272"/>
      <c r="C40" s="261" t="s">
        <v>504</v>
      </c>
      <c r="D40" s="288">
        <v>29.714300000000001</v>
      </c>
      <c r="E40" s="272"/>
      <c r="F40" s="288">
        <v>29.714300000000001</v>
      </c>
    </row>
    <row r="41" spans="2:6" ht="15.75" x14ac:dyDescent="0.25">
      <c r="B41" s="272"/>
      <c r="C41" s="261" t="s">
        <v>505</v>
      </c>
      <c r="D41" s="288">
        <v>24.470600000000001</v>
      </c>
      <c r="E41" s="272"/>
      <c r="F41" s="288">
        <v>24.470600000000001</v>
      </c>
    </row>
    <row r="42" spans="2:6" ht="15.75" x14ac:dyDescent="0.25">
      <c r="B42" s="272"/>
      <c r="C42" s="261" t="s">
        <v>506</v>
      </c>
      <c r="D42" s="288">
        <v>20.974799999999998</v>
      </c>
      <c r="E42" s="272"/>
      <c r="F42" s="288">
        <v>20.974799999999998</v>
      </c>
    </row>
    <row r="43" spans="2:6" ht="15.75" x14ac:dyDescent="0.25">
      <c r="B43" s="272"/>
      <c r="C43" s="261" t="s">
        <v>507</v>
      </c>
      <c r="D43" s="288">
        <v>12.235300000000001</v>
      </c>
      <c r="E43" s="272"/>
      <c r="F43" s="288">
        <v>12.235300000000001</v>
      </c>
    </row>
    <row r="44" spans="2:6" ht="15.75" x14ac:dyDescent="0.25">
      <c r="B44" s="272"/>
      <c r="C44" s="261" t="s">
        <v>508</v>
      </c>
      <c r="D44" s="288">
        <v>26.218499999999999</v>
      </c>
      <c r="E44" s="272"/>
      <c r="F44" s="288">
        <v>26.218499999999999</v>
      </c>
    </row>
    <row r="45" spans="2:6" ht="15.75" x14ac:dyDescent="0.25">
      <c r="B45" s="272"/>
      <c r="C45" s="261" t="s">
        <v>509</v>
      </c>
      <c r="D45" s="288">
        <v>32.336150000000004</v>
      </c>
      <c r="E45" s="272"/>
      <c r="F45" s="288">
        <v>32.336150000000004</v>
      </c>
    </row>
    <row r="46" spans="2:6" ht="15.75" x14ac:dyDescent="0.25">
      <c r="B46" s="272"/>
      <c r="C46" s="261" t="s">
        <v>510</v>
      </c>
      <c r="D46" s="288">
        <v>46.31935</v>
      </c>
      <c r="E46" s="272"/>
      <c r="F46" s="288">
        <v>46.31935</v>
      </c>
    </row>
    <row r="47" spans="2:6" ht="15.75" x14ac:dyDescent="0.25">
      <c r="B47" s="272"/>
      <c r="C47" s="261" t="s">
        <v>511</v>
      </c>
      <c r="D47" s="288">
        <v>26.218499999999999</v>
      </c>
      <c r="E47" s="272"/>
      <c r="F47" s="288">
        <v>26.218499999999999</v>
      </c>
    </row>
    <row r="48" spans="2:6" ht="15.75" x14ac:dyDescent="0.25">
      <c r="B48" s="272"/>
      <c r="C48" s="261" t="s">
        <v>512</v>
      </c>
      <c r="D48" s="288">
        <v>13.9832</v>
      </c>
      <c r="E48" s="272"/>
      <c r="F48" s="288">
        <v>13.9832</v>
      </c>
    </row>
    <row r="49" spans="2:6" ht="15.75" x14ac:dyDescent="0.25">
      <c r="B49" s="272"/>
      <c r="C49" s="261" t="s">
        <v>513</v>
      </c>
      <c r="D49" s="288">
        <v>12.235300000000001</v>
      </c>
      <c r="E49" s="272"/>
      <c r="F49" s="288">
        <v>12.235300000000001</v>
      </c>
    </row>
  </sheetData>
  <mergeCells count="11">
    <mergeCell ref="B7:E7"/>
    <mergeCell ref="B2:F2"/>
    <mergeCell ref="B3:F3"/>
    <mergeCell ref="B4:F4"/>
    <mergeCell ref="B5:F5"/>
    <mergeCell ref="B6:D6"/>
    <mergeCell ref="B10:B11"/>
    <mergeCell ref="C10:C11"/>
    <mergeCell ref="D10:D11"/>
    <mergeCell ref="E10:F10"/>
    <mergeCell ref="A8:F8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topLeftCell="A12" workbookViewId="0">
      <selection activeCell="C16" sqref="C16"/>
    </sheetView>
  </sheetViews>
  <sheetFormatPr defaultRowHeight="12.75" x14ac:dyDescent="0.2"/>
  <cols>
    <col min="3" max="3" width="35.85546875" customWidth="1"/>
    <col min="4" max="4" width="22" customWidth="1"/>
  </cols>
  <sheetData>
    <row r="2" spans="2:4" ht="15.75" x14ac:dyDescent="0.2">
      <c r="B2" s="304" t="s">
        <v>470</v>
      </c>
      <c r="C2" s="304"/>
      <c r="D2" s="304"/>
    </row>
    <row r="3" spans="2:4" ht="15.75" x14ac:dyDescent="0.2">
      <c r="B3" s="304" t="s">
        <v>449</v>
      </c>
      <c r="C3" s="304"/>
      <c r="D3" s="304"/>
    </row>
    <row r="4" spans="2:4" ht="15.75" x14ac:dyDescent="0.2">
      <c r="B4" s="304" t="s">
        <v>180</v>
      </c>
      <c r="C4" s="304"/>
      <c r="D4" s="304"/>
    </row>
    <row r="5" spans="2:4" ht="15.75" x14ac:dyDescent="0.2">
      <c r="B5" s="304" t="s">
        <v>525</v>
      </c>
      <c r="C5" s="304"/>
      <c r="D5" s="304"/>
    </row>
    <row r="6" spans="2:4" ht="18" x14ac:dyDescent="0.2">
      <c r="B6" s="305"/>
      <c r="C6" s="305"/>
      <c r="D6" s="305"/>
    </row>
    <row r="7" spans="2:4" ht="96.75" customHeight="1" x14ac:dyDescent="0.2">
      <c r="B7" s="307" t="s">
        <v>471</v>
      </c>
      <c r="C7" s="307"/>
      <c r="D7" s="307"/>
    </row>
    <row r="8" spans="2:4" ht="13.5" thickBot="1" x14ac:dyDescent="0.25">
      <c r="B8" s="253"/>
      <c r="C8" s="253"/>
      <c r="D8" s="253"/>
    </row>
    <row r="9" spans="2:4" ht="32.25" customHeight="1" thickBot="1" x14ac:dyDescent="0.25">
      <c r="B9" s="254" t="s">
        <v>450</v>
      </c>
      <c r="C9" s="255" t="s">
        <v>451</v>
      </c>
      <c r="D9" s="255" t="s">
        <v>5</v>
      </c>
    </row>
    <row r="10" spans="2:4" ht="20.100000000000001" customHeight="1" x14ac:dyDescent="0.2">
      <c r="B10" s="333">
        <v>1</v>
      </c>
      <c r="C10" s="262" t="s">
        <v>453</v>
      </c>
      <c r="D10" s="266">
        <v>360</v>
      </c>
    </row>
    <row r="11" spans="2:4" ht="20.100000000000001" customHeight="1" x14ac:dyDescent="0.2">
      <c r="B11" s="334">
        <v>2</v>
      </c>
      <c r="C11" s="263" t="s">
        <v>454</v>
      </c>
      <c r="D11" s="267"/>
    </row>
    <row r="12" spans="2:4" ht="20.100000000000001" customHeight="1" x14ac:dyDescent="0.2">
      <c r="B12" s="334">
        <v>3</v>
      </c>
      <c r="C12" s="263" t="s">
        <v>455</v>
      </c>
      <c r="D12" s="267">
        <v>90</v>
      </c>
    </row>
    <row r="13" spans="2:4" ht="20.100000000000001" customHeight="1" x14ac:dyDescent="0.2">
      <c r="B13" s="334">
        <v>4</v>
      </c>
      <c r="C13" s="263" t="s">
        <v>456</v>
      </c>
      <c r="D13" s="267">
        <v>90</v>
      </c>
    </row>
    <row r="14" spans="2:4" ht="20.100000000000001" customHeight="1" x14ac:dyDescent="0.2">
      <c r="B14" s="334">
        <v>5</v>
      </c>
      <c r="C14" s="263" t="s">
        <v>457</v>
      </c>
      <c r="D14" s="267"/>
    </row>
    <row r="15" spans="2:4" ht="20.100000000000001" customHeight="1" x14ac:dyDescent="0.2">
      <c r="B15" s="334">
        <v>6</v>
      </c>
      <c r="C15" s="263" t="s">
        <v>458</v>
      </c>
      <c r="D15" s="267"/>
    </row>
    <row r="16" spans="2:4" ht="20.100000000000001" customHeight="1" x14ac:dyDescent="0.2">
      <c r="B16" s="334">
        <v>7</v>
      </c>
      <c r="C16" s="263" t="s">
        <v>459</v>
      </c>
      <c r="D16" s="267"/>
    </row>
    <row r="17" spans="2:4" ht="20.100000000000001" customHeight="1" x14ac:dyDescent="0.2">
      <c r="B17" s="334">
        <v>8</v>
      </c>
      <c r="C17" s="263" t="s">
        <v>460</v>
      </c>
      <c r="D17" s="267">
        <v>133</v>
      </c>
    </row>
    <row r="18" spans="2:4" ht="20.100000000000001" customHeight="1" x14ac:dyDescent="0.2">
      <c r="B18" s="334">
        <v>9</v>
      </c>
      <c r="C18" s="263" t="s">
        <v>461</v>
      </c>
      <c r="D18" s="267">
        <v>90</v>
      </c>
    </row>
    <row r="19" spans="2:4" ht="20.100000000000001" customHeight="1" x14ac:dyDescent="0.2">
      <c r="B19" s="334">
        <v>10</v>
      </c>
      <c r="C19" s="263" t="s">
        <v>462</v>
      </c>
      <c r="D19" s="267">
        <v>90</v>
      </c>
    </row>
    <row r="20" spans="2:4" ht="20.100000000000001" customHeight="1" x14ac:dyDescent="0.2">
      <c r="B20" s="334">
        <v>11</v>
      </c>
      <c r="C20" s="263" t="s">
        <v>463</v>
      </c>
      <c r="D20" s="267">
        <v>90</v>
      </c>
    </row>
    <row r="21" spans="2:4" ht="20.100000000000001" customHeight="1" x14ac:dyDescent="0.2">
      <c r="B21" s="334">
        <v>12</v>
      </c>
      <c r="C21" s="263" t="s">
        <v>464</v>
      </c>
      <c r="D21" s="267">
        <v>150</v>
      </c>
    </row>
    <row r="22" spans="2:4" ht="20.100000000000001" customHeight="1" x14ac:dyDescent="0.2">
      <c r="B22" s="334">
        <v>13</v>
      </c>
      <c r="C22" s="263" t="s">
        <v>465</v>
      </c>
      <c r="D22" s="267">
        <v>150</v>
      </c>
    </row>
    <row r="23" spans="2:4" ht="20.100000000000001" customHeight="1" x14ac:dyDescent="0.2">
      <c r="B23" s="334">
        <v>14</v>
      </c>
      <c r="C23" s="263" t="s">
        <v>466</v>
      </c>
      <c r="D23" s="267">
        <v>450</v>
      </c>
    </row>
    <row r="24" spans="2:4" ht="20.100000000000001" customHeight="1" thickBot="1" x14ac:dyDescent="0.25">
      <c r="B24" s="335">
        <v>15</v>
      </c>
      <c r="C24" s="264" t="s">
        <v>467</v>
      </c>
      <c r="D24" s="267"/>
    </row>
    <row r="25" spans="2:4" ht="20.100000000000001" customHeight="1" thickBot="1" x14ac:dyDescent="0.25">
      <c r="B25" s="256"/>
      <c r="C25" s="265" t="s">
        <v>472</v>
      </c>
      <c r="D25" s="257">
        <f>SUM(D10:D24)</f>
        <v>1693</v>
      </c>
    </row>
  </sheetData>
  <mergeCells count="6">
    <mergeCell ref="B7:D7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пр№1</vt:lpstr>
      <vt:lpstr>Пр№2</vt:lpstr>
      <vt:lpstr>пр№7</vt:lpstr>
      <vt:lpstr>пр№9</vt:lpstr>
      <vt:lpstr>пр16</vt:lpstr>
      <vt:lpstr>ПР18</vt:lpstr>
      <vt:lpstr>Пр24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2023-12-28T10:29:51Z</cp:lastPrinted>
  <dcterms:created xsi:type="dcterms:W3CDTF">2016-12-16T07:53:17Z</dcterms:created>
  <dcterms:modified xsi:type="dcterms:W3CDTF">2023-12-28T10:30:00Z</dcterms:modified>
</cp:coreProperties>
</file>