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Nas_server\документы\23 документы 2024\2. СОБРАНИЕ ДЕПУТАТОВ\РЕШЕНИЯ\"/>
    </mc:Choice>
  </mc:AlternateContent>
  <xr:revisionPtr revIDLastSave="0" documentId="13_ncr:1_{35C5EB9D-0A1A-4666-A941-4BD3CA5CE91D}" xr6:coauthVersionLast="45" xr6:coauthVersionMax="45" xr10:uidLastSave="{00000000-0000-0000-0000-000000000000}"/>
  <bookViews>
    <workbookView xWindow="-120" yWindow="-120" windowWidth="29040" windowHeight="15720" firstSheet="7" activeTab="21" xr2:uid="{00000000-000D-0000-FFFF-FFFF00000000}"/>
  </bookViews>
  <sheets>
    <sheet name="пр№1" sheetId="5" r:id="rId1"/>
    <sheet name="пр№2" sheetId="16" r:id="rId2"/>
    <sheet name="пр№3" sheetId="6" r:id="rId3"/>
    <sheet name="пр№4" sheetId="19" r:id="rId4"/>
    <sheet name="пр№5" sheetId="11" r:id="rId5"/>
    <sheet name="пр№6" sheetId="23" r:id="rId6"/>
    <sheet name="пр№7" sheetId="1" r:id="rId7"/>
    <sheet name="Пр№8" sheetId="2" r:id="rId8"/>
    <sheet name="пр№9" sheetId="4" r:id="rId9"/>
    <sheet name="пр№10" sheetId="3" r:id="rId10"/>
    <sheet name="пр№11" sheetId="9" r:id="rId11"/>
    <sheet name="ПР№12" sheetId="10" r:id="rId12"/>
    <sheet name="ПР№13" sheetId="7" r:id="rId13"/>
    <sheet name="ПР№14" sheetId="8" r:id="rId14"/>
    <sheet name="ПР№15" sheetId="26" r:id="rId15"/>
    <sheet name="ПР 16" sheetId="27" r:id="rId16"/>
    <sheet name="ПР 17" sheetId="14" r:id="rId17"/>
    <sheet name="ПР 18" sheetId="15" r:id="rId18"/>
    <sheet name="ПР 19" sheetId="20" r:id="rId19"/>
    <sheet name="ПР 20" sheetId="21" r:id="rId20"/>
    <sheet name="ПР 21" sheetId="17" r:id="rId21"/>
    <sheet name="ПР 22" sheetId="18" r:id="rId2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8" i="16" l="1"/>
  <c r="H907" i="1" l="1"/>
  <c r="H517" i="1" l="1"/>
  <c r="H791" i="1"/>
  <c r="H974" i="1"/>
  <c r="H973" i="1"/>
  <c r="H864" i="1"/>
  <c r="H863" i="1"/>
  <c r="H743" i="1"/>
  <c r="H742" i="1"/>
  <c r="H692" i="1"/>
  <c r="H691" i="1"/>
  <c r="H563" i="1"/>
  <c r="H562" i="1"/>
  <c r="H534" i="1"/>
  <c r="H533" i="1"/>
  <c r="H499" i="1" l="1"/>
  <c r="H500" i="1"/>
  <c r="H69" i="1" l="1"/>
  <c r="H44" i="1"/>
  <c r="F59" i="4"/>
  <c r="F134" i="4" l="1"/>
  <c r="F186" i="4" l="1"/>
  <c r="F96" i="4"/>
  <c r="H500" i="2" l="1"/>
  <c r="G500" i="2"/>
  <c r="H772" i="2" l="1"/>
  <c r="G772" i="2"/>
  <c r="H954" i="2"/>
  <c r="G954" i="2"/>
  <c r="H953" i="2"/>
  <c r="G953" i="2"/>
  <c r="H847" i="2"/>
  <c r="G847" i="2"/>
  <c r="H846" i="2"/>
  <c r="G846" i="2"/>
  <c r="H724" i="2"/>
  <c r="G724" i="2"/>
  <c r="H723" i="2"/>
  <c r="G723" i="2"/>
  <c r="H673" i="2"/>
  <c r="G673" i="2"/>
  <c r="H672" i="2"/>
  <c r="G672" i="2"/>
  <c r="H546" i="2"/>
  <c r="G546" i="2"/>
  <c r="H545" i="2"/>
  <c r="G545" i="2"/>
  <c r="H517" i="2"/>
  <c r="G517" i="2"/>
  <c r="H516" i="2"/>
  <c r="G516" i="2"/>
  <c r="H482" i="2"/>
  <c r="G482" i="2"/>
  <c r="G483" i="2"/>
  <c r="H483" i="2"/>
  <c r="G922" i="2" l="1"/>
  <c r="H164" i="2" l="1"/>
  <c r="G164" i="2"/>
  <c r="H67" i="2"/>
  <c r="G143" i="3" l="1"/>
  <c r="F143" i="3"/>
  <c r="G154" i="3" l="1"/>
  <c r="G153" i="3" s="1"/>
  <c r="F154" i="3"/>
  <c r="F153" i="3" s="1"/>
  <c r="G171" i="3" l="1"/>
  <c r="F171" i="3"/>
  <c r="G95" i="3"/>
  <c r="F13" i="20" l="1"/>
  <c r="D16" i="20"/>
  <c r="D26" i="27" l="1"/>
  <c r="G188" i="3"/>
  <c r="G187" i="3"/>
  <c r="F188" i="3"/>
  <c r="F187" i="3"/>
  <c r="H777" i="2" l="1"/>
  <c r="H776" i="2"/>
  <c r="H775" i="2"/>
  <c r="H771" i="2" s="1"/>
  <c r="G775" i="2"/>
  <c r="G771" i="2" s="1"/>
  <c r="G776" i="2"/>
  <c r="G777" i="2"/>
  <c r="G556" i="2" l="1"/>
  <c r="G530" i="2"/>
  <c r="G496" i="2"/>
  <c r="G465" i="2"/>
  <c r="G964" i="2"/>
  <c r="G938" i="2"/>
  <c r="G918" i="2"/>
  <c r="G898" i="2"/>
  <c r="G879" i="2"/>
  <c r="G857" i="2"/>
  <c r="G829" i="2"/>
  <c r="G810" i="2"/>
  <c r="G790" i="2"/>
  <c r="G756" i="2"/>
  <c r="G736" i="2"/>
  <c r="G708" i="2"/>
  <c r="G686" i="2"/>
  <c r="G657" i="2"/>
  <c r="G637" i="2"/>
  <c r="H63" i="1" l="1"/>
  <c r="H113" i="1"/>
  <c r="H112" i="1" s="1"/>
  <c r="F194" i="4" l="1"/>
  <c r="F190" i="4"/>
  <c r="F189" i="4"/>
  <c r="F245" i="4" l="1"/>
  <c r="F246" i="4"/>
  <c r="F247" i="4"/>
  <c r="F160" i="4" l="1"/>
  <c r="F161" i="4"/>
  <c r="D26" i="26" l="1"/>
  <c r="G19" i="21" l="1"/>
  <c r="D19" i="21"/>
  <c r="H145" i="2" l="1"/>
  <c r="G145" i="2"/>
  <c r="G1022" i="2"/>
  <c r="G1015" i="2"/>
  <c r="G1008" i="2"/>
  <c r="G1000" i="2"/>
  <c r="G992" i="2"/>
  <c r="G984" i="2"/>
  <c r="G983" i="2"/>
  <c r="G977" i="2"/>
  <c r="G976" i="2"/>
  <c r="G973" i="2"/>
  <c r="G968" i="2"/>
  <c r="G958" i="2"/>
  <c r="G950" i="2"/>
  <c r="G945" i="2"/>
  <c r="G942" i="2"/>
  <c r="G931" i="2"/>
  <c r="G927" i="2"/>
  <c r="G911" i="2"/>
  <c r="G907" i="2"/>
  <c r="G902" i="2"/>
  <c r="G891" i="2"/>
  <c r="G883" i="2"/>
  <c r="G872" i="2"/>
  <c r="G866" i="2"/>
  <c r="G861" i="2"/>
  <c r="G851" i="2"/>
  <c r="G843" i="2"/>
  <c r="G836" i="2"/>
  <c r="G833" i="2"/>
  <c r="G822" i="2"/>
  <c r="G821" i="2" s="1"/>
  <c r="G814" i="2"/>
  <c r="G803" i="2"/>
  <c r="G799" i="2"/>
  <c r="G794" i="2"/>
  <c r="G784" i="2"/>
  <c r="G768" i="2"/>
  <c r="G763" i="2"/>
  <c r="G760" i="2"/>
  <c r="G749" i="2"/>
  <c r="G745" i="2"/>
  <c r="G740" i="2"/>
  <c r="G730" i="2"/>
  <c r="G720" i="2"/>
  <c r="G715" i="2"/>
  <c r="G712" i="2"/>
  <c r="G701" i="2"/>
  <c r="G700" i="2" s="1"/>
  <c r="G697" i="2"/>
  <c r="G690" i="2"/>
  <c r="G679" i="2"/>
  <c r="G669" i="2"/>
  <c r="G664" i="2"/>
  <c r="G661" i="2"/>
  <c r="G650" i="2"/>
  <c r="G646" i="2"/>
  <c r="G641" i="2"/>
  <c r="G630" i="2"/>
  <c r="G626" i="2"/>
  <c r="G619" i="2"/>
  <c r="G615" i="2"/>
  <c r="G609" i="2"/>
  <c r="G605" i="2"/>
  <c r="G600" i="2"/>
  <c r="G596" i="2"/>
  <c r="G590" i="2"/>
  <c r="G586" i="2"/>
  <c r="G581" i="2"/>
  <c r="G577" i="2"/>
  <c r="G571" i="2"/>
  <c r="G567" i="2"/>
  <c r="G560" i="2"/>
  <c r="G550" i="2"/>
  <c r="G542" i="2"/>
  <c r="G537" i="2"/>
  <c r="G534" i="2"/>
  <c r="G523" i="2"/>
  <c r="G513" i="2"/>
  <c r="G506" i="2"/>
  <c r="G503" i="2"/>
  <c r="G489" i="2"/>
  <c r="G479" i="2"/>
  <c r="G472" i="2"/>
  <c r="G469" i="2"/>
  <c r="G458" i="2"/>
  <c r="G448" i="2"/>
  <c r="G442" i="2"/>
  <c r="G433" i="2"/>
  <c r="G429" i="2"/>
  <c r="G423" i="2"/>
  <c r="G413" i="2"/>
  <c r="G407" i="2"/>
  <c r="G397" i="2"/>
  <c r="G391" i="2"/>
  <c r="G381" i="2"/>
  <c r="G375" i="2"/>
  <c r="G365" i="2"/>
  <c r="G359" i="2"/>
  <c r="G349" i="2"/>
  <c r="G343" i="2"/>
  <c r="G333" i="2"/>
  <c r="G327" i="2"/>
  <c r="G317" i="2"/>
  <c r="G311" i="2"/>
  <c r="G301" i="2"/>
  <c r="G295" i="2"/>
  <c r="G285" i="2"/>
  <c r="G279" i="2"/>
  <c r="G269" i="2"/>
  <c r="G263" i="2"/>
  <c r="G253" i="2"/>
  <c r="G247" i="2"/>
  <c r="G238" i="2"/>
  <c r="G234" i="2"/>
  <c r="G228" i="2"/>
  <c r="G218" i="2"/>
  <c r="G212" i="2"/>
  <c r="G203" i="2"/>
  <c r="G199" i="2"/>
  <c r="G193" i="2"/>
  <c r="G184" i="2"/>
  <c r="G180" i="2"/>
  <c r="G174" i="2"/>
  <c r="G158" i="2"/>
  <c r="G149" i="2"/>
  <c r="G139" i="2"/>
  <c r="G130" i="2"/>
  <c r="G129" i="2" s="1"/>
  <c r="G122" i="2"/>
  <c r="G121" i="2" s="1"/>
  <c r="G115" i="2"/>
  <c r="G100" i="2"/>
  <c r="G95" i="2" s="1"/>
  <c r="G91" i="2" s="1"/>
  <c r="G85" i="2"/>
  <c r="G84" i="2" s="1"/>
  <c r="G74" i="2"/>
  <c r="G67" i="2"/>
  <c r="G59" i="2"/>
  <c r="G58" i="2" s="1"/>
  <c r="G42" i="2"/>
  <c r="G35" i="2"/>
  <c r="G34" i="2" s="1"/>
  <c r="G26" i="2"/>
  <c r="G19" i="2"/>
  <c r="G15" i="2"/>
  <c r="G14" i="2" s="1"/>
  <c r="H1022" i="2"/>
  <c r="H1015" i="2"/>
  <c r="H1008" i="2"/>
  <c r="H1000" i="2"/>
  <c r="H992" i="2"/>
  <c r="H984" i="2"/>
  <c r="H983" i="2"/>
  <c r="H977" i="2"/>
  <c r="H976" i="2"/>
  <c r="H973" i="2"/>
  <c r="H968" i="2"/>
  <c r="H964" i="2"/>
  <c r="H958" i="2"/>
  <c r="H950" i="2"/>
  <c r="H945" i="2"/>
  <c r="H942" i="2"/>
  <c r="H938" i="2"/>
  <c r="H931" i="2"/>
  <c r="H927" i="2"/>
  <c r="H922" i="2"/>
  <c r="H918" i="2"/>
  <c r="H911" i="2"/>
  <c r="H907" i="2"/>
  <c r="H902" i="2"/>
  <c r="H898" i="2"/>
  <c r="H891" i="2"/>
  <c r="H883" i="2"/>
  <c r="H879" i="2"/>
  <c r="H872" i="2"/>
  <c r="H871" i="2" s="1"/>
  <c r="H866" i="2"/>
  <c r="H861" i="2"/>
  <c r="H857" i="2"/>
  <c r="H850" i="2" s="1"/>
  <c r="H851" i="2"/>
  <c r="H843" i="2"/>
  <c r="H836" i="2"/>
  <c r="H833" i="2"/>
  <c r="H829" i="2"/>
  <c r="H822" i="2"/>
  <c r="H814" i="2"/>
  <c r="H810" i="2"/>
  <c r="H803" i="2"/>
  <c r="H802" i="2" s="1"/>
  <c r="H799" i="2"/>
  <c r="H794" i="2"/>
  <c r="H790" i="2"/>
  <c r="H784" i="2"/>
  <c r="H768" i="2"/>
  <c r="H763" i="2"/>
  <c r="H760" i="2"/>
  <c r="H756" i="2"/>
  <c r="H749" i="2"/>
  <c r="H745" i="2"/>
  <c r="H740" i="2"/>
  <c r="H736" i="2"/>
  <c r="H730" i="2"/>
  <c r="H720" i="2"/>
  <c r="H715" i="2"/>
  <c r="H712" i="2"/>
  <c r="H708" i="2"/>
  <c r="H701" i="2"/>
  <c r="H697" i="2"/>
  <c r="H690" i="2"/>
  <c r="H686" i="2"/>
  <c r="H679" i="2"/>
  <c r="H669" i="2"/>
  <c r="H664" i="2"/>
  <c r="H661" i="2"/>
  <c r="H657" i="2"/>
  <c r="H650" i="2"/>
  <c r="H646" i="2"/>
  <c r="H641" i="2"/>
  <c r="H637" i="2"/>
  <c r="H630" i="2"/>
  <c r="H626" i="2"/>
  <c r="H619" i="2"/>
  <c r="H615" i="2"/>
  <c r="H609" i="2"/>
  <c r="H605" i="2"/>
  <c r="H600" i="2"/>
  <c r="H596" i="2"/>
  <c r="H590" i="2"/>
  <c r="H586" i="2"/>
  <c r="H581" i="2"/>
  <c r="H577" i="2"/>
  <c r="H571" i="2"/>
  <c r="H567" i="2"/>
  <c r="H560" i="2"/>
  <c r="H556" i="2"/>
  <c r="H550" i="2"/>
  <c r="H542" i="2"/>
  <c r="H537" i="2"/>
  <c r="H534" i="2"/>
  <c r="H530" i="2"/>
  <c r="H523" i="2"/>
  <c r="H513" i="2"/>
  <c r="H506" i="2"/>
  <c r="H503" i="2"/>
  <c r="H496" i="2"/>
  <c r="H489" i="2"/>
  <c r="H479" i="2"/>
  <c r="H472" i="2"/>
  <c r="H469" i="2"/>
  <c r="H465" i="2"/>
  <c r="H458" i="2"/>
  <c r="H448" i="2"/>
  <c r="H442" i="2"/>
  <c r="H433" i="2"/>
  <c r="H429" i="2"/>
  <c r="H423" i="2"/>
  <c r="H413" i="2"/>
  <c r="H407" i="2"/>
  <c r="H397" i="2"/>
  <c r="H391" i="2"/>
  <c r="H381" i="2"/>
  <c r="H375" i="2"/>
  <c r="H365" i="2"/>
  <c r="H359" i="2"/>
  <c r="H349" i="2"/>
  <c r="H343" i="2"/>
  <c r="H333" i="2"/>
  <c r="H327" i="2"/>
  <c r="H317" i="2"/>
  <c r="H311" i="2"/>
  <c r="H301" i="2"/>
  <c r="H295" i="2"/>
  <c r="H285" i="2"/>
  <c r="H279" i="2"/>
  <c r="H269" i="2"/>
  <c r="H263" i="2"/>
  <c r="H253" i="2"/>
  <c r="H247" i="2"/>
  <c r="H238" i="2"/>
  <c r="H234" i="2"/>
  <c r="H228" i="2"/>
  <c r="H218" i="2"/>
  <c r="H212" i="2"/>
  <c r="H203" i="2"/>
  <c r="H199" i="2"/>
  <c r="H193" i="2"/>
  <c r="H184" i="2"/>
  <c r="H180" i="2"/>
  <c r="H174" i="2"/>
  <c r="H158" i="2"/>
  <c r="H149" i="2"/>
  <c r="H139" i="2"/>
  <c r="H130" i="2"/>
  <c r="H129" i="2" s="1"/>
  <c r="H122" i="2"/>
  <c r="H121" i="2" s="1"/>
  <c r="H115" i="2"/>
  <c r="H100" i="2"/>
  <c r="H95" i="2" s="1"/>
  <c r="H91" i="2" s="1"/>
  <c r="H85" i="2"/>
  <c r="H84" i="2" s="1"/>
  <c r="H74" i="2"/>
  <c r="H59" i="2"/>
  <c r="H58" i="2" s="1"/>
  <c r="H42" i="2"/>
  <c r="H35" i="2"/>
  <c r="H34" i="2" s="1"/>
  <c r="H26" i="2"/>
  <c r="H19" i="2"/>
  <c r="H15" i="2"/>
  <c r="H14" i="2" s="1"/>
  <c r="G802" i="2" l="1"/>
  <c r="H488" i="2"/>
  <c r="H748" i="2"/>
  <c r="H821" i="2"/>
  <c r="G488" i="2"/>
  <c r="G649" i="2"/>
  <c r="H700" i="2"/>
  <c r="G930" i="2"/>
  <c r="G522" i="2"/>
  <c r="G748" i="2"/>
  <c r="G850" i="2"/>
  <c r="H649" i="2"/>
  <c r="H457" i="2"/>
  <c r="H522" i="2"/>
  <c r="H930" i="2"/>
  <c r="G457" i="2"/>
  <c r="G871" i="2"/>
  <c r="H211" i="2"/>
  <c r="H210" i="2" s="1"/>
  <c r="H1014" i="2"/>
  <c r="H18" i="2"/>
  <c r="H13" i="2" s="1"/>
  <c r="H157" i="2"/>
  <c r="H156" i="2" s="1"/>
  <c r="H173" i="2"/>
  <c r="H172" i="2" s="1"/>
  <c r="G18" i="2"/>
  <c r="G13" i="2" s="1"/>
  <c r="G12" i="2" s="1"/>
  <c r="G157" i="2"/>
  <c r="G156" i="2" s="1"/>
  <c r="G173" i="2"/>
  <c r="G172" i="2" s="1"/>
  <c r="G211" i="2"/>
  <c r="G210" i="2" s="1"/>
  <c r="G227" i="2"/>
  <c r="G226" i="2" s="1"/>
  <c r="G441" i="2"/>
  <c r="G440" i="2" s="1"/>
  <c r="H549" i="2"/>
  <c r="H589" i="2"/>
  <c r="H570" i="2"/>
  <c r="H227" i="2"/>
  <c r="H226" i="2" s="1"/>
  <c r="H441" i="2"/>
  <c r="H440" i="2" s="1"/>
  <c r="G589" i="2"/>
  <c r="G629" i="2"/>
  <c r="G910" i="2"/>
  <c r="G1014" i="2"/>
  <c r="H991" i="2"/>
  <c r="G991" i="2"/>
  <c r="G729" i="2"/>
  <c r="H910" i="2"/>
  <c r="H729" i="2"/>
  <c r="H629" i="2"/>
  <c r="G570" i="2"/>
  <c r="G549" i="2"/>
  <c r="H128" i="2"/>
  <c r="H138" i="2"/>
  <c r="H137" i="2" s="1"/>
  <c r="H192" i="2"/>
  <c r="H191" i="2" s="1"/>
  <c r="H246" i="2"/>
  <c r="H245" i="2" s="1"/>
  <c r="H262" i="2"/>
  <c r="H261" i="2" s="1"/>
  <c r="H278" i="2"/>
  <c r="H277" i="2" s="1"/>
  <c r="H294" i="2"/>
  <c r="H293" i="2" s="1"/>
  <c r="H310" i="2"/>
  <c r="H309" i="2" s="1"/>
  <c r="H326" i="2"/>
  <c r="H325" i="2" s="1"/>
  <c r="H342" i="2"/>
  <c r="H341" i="2" s="1"/>
  <c r="H358" i="2"/>
  <c r="H357" i="2" s="1"/>
  <c r="H374" i="2"/>
  <c r="H373" i="2" s="1"/>
  <c r="H390" i="2"/>
  <c r="H389" i="2" s="1"/>
  <c r="H406" i="2"/>
  <c r="H405" i="2" s="1"/>
  <c r="H422" i="2"/>
  <c r="H421" i="2" s="1"/>
  <c r="H608" i="2"/>
  <c r="H678" i="2"/>
  <c r="H783" i="2"/>
  <c r="H890" i="2"/>
  <c r="H957" i="2"/>
  <c r="G138" i="2"/>
  <c r="G137" i="2" s="1"/>
  <c r="G192" i="2"/>
  <c r="G191" i="2" s="1"/>
  <c r="G246" i="2"/>
  <c r="G245" i="2" s="1"/>
  <c r="G262" i="2"/>
  <c r="G261" i="2" s="1"/>
  <c r="G278" i="2"/>
  <c r="G277" i="2" s="1"/>
  <c r="G294" i="2"/>
  <c r="G293" i="2" s="1"/>
  <c r="G310" i="2"/>
  <c r="G309" i="2" s="1"/>
  <c r="G326" i="2"/>
  <c r="G325" i="2" s="1"/>
  <c r="G342" i="2"/>
  <c r="G341" i="2" s="1"/>
  <c r="G358" i="2"/>
  <c r="G357" i="2" s="1"/>
  <c r="G374" i="2"/>
  <c r="G373" i="2" s="1"/>
  <c r="G390" i="2"/>
  <c r="G389" i="2" s="1"/>
  <c r="G406" i="2"/>
  <c r="G405" i="2" s="1"/>
  <c r="G422" i="2"/>
  <c r="G421" i="2" s="1"/>
  <c r="G608" i="2"/>
  <c r="G678" i="2"/>
  <c r="G783" i="2"/>
  <c r="G890" i="2"/>
  <c r="G957" i="2"/>
  <c r="G128" i="2"/>
  <c r="H73" i="2"/>
  <c r="G73" i="2"/>
  <c r="F150" i="3"/>
  <c r="F147" i="3"/>
  <c r="H12" i="2" l="1"/>
  <c r="G456" i="2"/>
  <c r="H456" i="2"/>
  <c r="G136" i="2"/>
  <c r="H136" i="2"/>
  <c r="F238" i="3"/>
  <c r="F237" i="3"/>
  <c r="F236" i="3" s="1"/>
  <c r="F230" i="3"/>
  <c r="F225" i="3" s="1"/>
  <c r="F221" i="3" s="1"/>
  <c r="F215" i="3"/>
  <c r="F214" i="3"/>
  <c r="F213" i="3"/>
  <c r="F207" i="3"/>
  <c r="F206" i="3"/>
  <c r="F194" i="3"/>
  <c r="F180" i="3"/>
  <c r="F179" i="3"/>
  <c r="F174" i="3"/>
  <c r="F146" i="3"/>
  <c r="F136" i="3"/>
  <c r="F133" i="3"/>
  <c r="F123" i="3"/>
  <c r="F116" i="3"/>
  <c r="F115" i="3" s="1"/>
  <c r="F117" i="3"/>
  <c r="F118" i="3"/>
  <c r="F119" i="3"/>
  <c r="F109" i="3"/>
  <c r="F105" i="3"/>
  <c r="F104" i="3"/>
  <c r="F103" i="3"/>
  <c r="F95" i="3"/>
  <c r="F88" i="3"/>
  <c r="F82" i="3"/>
  <c r="F83" i="3"/>
  <c r="F75" i="3"/>
  <c r="F74" i="3" s="1"/>
  <c r="F58" i="3"/>
  <c r="F49" i="3"/>
  <c r="F50" i="3"/>
  <c r="F43" i="3"/>
  <c r="F42" i="3"/>
  <c r="F44" i="3"/>
  <c r="F32" i="3"/>
  <c r="F31" i="3" s="1"/>
  <c r="G24" i="3"/>
  <c r="G23" i="3"/>
  <c r="F23" i="3"/>
  <c r="F24" i="3"/>
  <c r="G18" i="3"/>
  <c r="G17" i="3"/>
  <c r="G16" i="3"/>
  <c r="F16" i="3"/>
  <c r="F17" i="3"/>
  <c r="F18" i="3"/>
  <c r="G238" i="3"/>
  <c r="G237" i="3"/>
  <c r="G236" i="3" s="1"/>
  <c r="G230" i="3"/>
  <c r="G225" i="3" s="1"/>
  <c r="G221" i="3" s="1"/>
  <c r="G215" i="3"/>
  <c r="G214" i="3"/>
  <c r="G213" i="3"/>
  <c r="G207" i="3"/>
  <c r="G206" i="3"/>
  <c r="G194" i="3"/>
  <c r="G180" i="3"/>
  <c r="G179" i="3"/>
  <c r="G174" i="3"/>
  <c r="G150" i="3"/>
  <c r="G147" i="3"/>
  <c r="G136" i="3"/>
  <c r="G133" i="3"/>
  <c r="G123" i="3"/>
  <c r="G119" i="3"/>
  <c r="G118" i="3"/>
  <c r="G117" i="3"/>
  <c r="G116" i="3"/>
  <c r="G115" i="3" s="1"/>
  <c r="G109" i="3"/>
  <c r="G105" i="3"/>
  <c r="G104" i="3"/>
  <c r="G103" i="3"/>
  <c r="G88" i="3"/>
  <c r="G83" i="3"/>
  <c r="G82" i="3"/>
  <c r="G75" i="3"/>
  <c r="G74" i="3" s="1"/>
  <c r="G58" i="3"/>
  <c r="G50" i="3"/>
  <c r="G49" i="3"/>
  <c r="G44" i="3"/>
  <c r="G43" i="3"/>
  <c r="G42" i="3"/>
  <c r="G32" i="3"/>
  <c r="G31" i="3" s="1"/>
  <c r="H135" i="2" l="1"/>
  <c r="H1028" i="2" s="1"/>
  <c r="G170" i="3"/>
  <c r="F170" i="3"/>
  <c r="G135" i="2"/>
  <c r="G1028" i="2" s="1"/>
  <c r="F41" i="3"/>
  <c r="F81" i="3"/>
  <c r="F102" i="3"/>
  <c r="G22" i="3"/>
  <c r="G81" i="3"/>
  <c r="F22" i="3"/>
  <c r="F15" i="3" s="1"/>
  <c r="F193" i="3"/>
  <c r="F192" i="3" s="1"/>
  <c r="G102" i="3"/>
  <c r="G41" i="3"/>
  <c r="G146" i="3"/>
  <c r="G193" i="3"/>
  <c r="G192" i="3" s="1"/>
  <c r="F19" i="20"/>
  <c r="E19" i="20"/>
  <c r="D21" i="20"/>
  <c r="D35" i="20"/>
  <c r="D34" i="20"/>
  <c r="D33" i="20"/>
  <c r="D32" i="20"/>
  <c r="D31" i="20"/>
  <c r="D30" i="20"/>
  <c r="D29" i="20"/>
  <c r="D28" i="20"/>
  <c r="D27" i="20"/>
  <c r="D26" i="20"/>
  <c r="D25" i="20"/>
  <c r="D24" i="20"/>
  <c r="D23" i="20"/>
  <c r="D22" i="20"/>
  <c r="E13" i="20"/>
  <c r="D24" i="14"/>
  <c r="F101" i="3" l="1"/>
  <c r="F257" i="3" s="1"/>
  <c r="F259" i="3" s="1"/>
  <c r="D19" i="20"/>
  <c r="G15" i="3"/>
  <c r="G101" i="3"/>
  <c r="H703" i="1"/>
  <c r="G257" i="3" l="1"/>
  <c r="G259" i="3" s="1"/>
  <c r="H993" i="1"/>
  <c r="H970" i="1"/>
  <c r="H947" i="1"/>
  <c r="H927" i="1"/>
  <c r="H885" i="1"/>
  <c r="H860" i="1"/>
  <c r="H816" i="1"/>
  <c r="H787" i="1"/>
  <c r="H762" i="1"/>
  <c r="H739" i="1"/>
  <c r="H714" i="1"/>
  <c r="H688" i="1"/>
  <c r="H663" i="1"/>
  <c r="H643" i="1"/>
  <c r="H622" i="1"/>
  <c r="H603" i="1"/>
  <c r="H584" i="1"/>
  <c r="H559" i="1"/>
  <c r="H530" i="1" l="1"/>
  <c r="H496" i="1"/>
  <c r="H218" i="1" l="1"/>
  <c r="H253" i="1"/>
  <c r="H448" i="1"/>
  <c r="H199" i="1"/>
  <c r="H163" i="1"/>
  <c r="F154" i="4" l="1"/>
  <c r="F157" i="4"/>
  <c r="H996" i="1" l="1"/>
  <c r="H1028" i="1"/>
  <c r="F251" i="4" l="1"/>
  <c r="F250" i="4" s="1"/>
  <c r="F252" i="4"/>
  <c r="H794" i="1"/>
  <c r="H790" i="1" s="1"/>
  <c r="H795" i="1"/>
  <c r="H796" i="1"/>
  <c r="H1012" i="1"/>
  <c r="H1020" i="1"/>
  <c r="H965" i="1" l="1"/>
  <c r="H853" i="1"/>
  <c r="H782" i="1"/>
  <c r="H734" i="1"/>
  <c r="H683" i="1"/>
  <c r="H554" i="1"/>
  <c r="H523" i="1"/>
  <c r="H489" i="1"/>
  <c r="H105" i="1"/>
  <c r="H98" i="1" s="1"/>
  <c r="H91" i="1"/>
  <c r="H27" i="1"/>
  <c r="F235" i="4" l="1"/>
  <c r="F228" i="4" s="1"/>
  <c r="F146" i="4" l="1"/>
  <c r="F143" i="4"/>
  <c r="F91" i="4"/>
  <c r="F33" i="4"/>
  <c r="F32" i="4" s="1"/>
  <c r="G16" i="21"/>
  <c r="D16" i="21"/>
  <c r="D18" i="20"/>
  <c r="H422" i="1" l="1"/>
  <c r="H406" i="1"/>
  <c r="H390" i="1"/>
  <c r="H374" i="1"/>
  <c r="H358" i="1"/>
  <c r="H342" i="1"/>
  <c r="H326" i="1"/>
  <c r="H310" i="1"/>
  <c r="H294" i="1"/>
  <c r="H278" i="1"/>
  <c r="H262" i="1"/>
  <c r="H243" i="1"/>
  <c r="H227" i="1"/>
  <c r="H214" i="1"/>
  <c r="H195" i="1"/>
  <c r="H152" i="1"/>
  <c r="H172" i="1"/>
  <c r="H189" i="1"/>
  <c r="F213" i="4" l="1"/>
  <c r="F178" i="4"/>
  <c r="F177" i="4" s="1"/>
  <c r="F123" i="4"/>
  <c r="F122" i="4"/>
  <c r="F121" i="4"/>
  <c r="F108" i="4"/>
  <c r="F109" i="4"/>
  <c r="F85" i="4"/>
  <c r="F51" i="4"/>
  <c r="F44" i="4"/>
  <c r="F45" i="4"/>
  <c r="F24" i="4"/>
  <c r="H988" i="1"/>
  <c r="H962" i="1"/>
  <c r="H942" i="1"/>
  <c r="H922" i="1"/>
  <c r="H902" i="1"/>
  <c r="H880" i="1"/>
  <c r="H850" i="1"/>
  <c r="H833" i="1"/>
  <c r="H811" i="1"/>
  <c r="H779" i="1"/>
  <c r="H757" i="1"/>
  <c r="H731" i="1"/>
  <c r="H707" i="1"/>
  <c r="H680" i="1"/>
  <c r="H658" i="1"/>
  <c r="H636" i="1"/>
  <c r="H617" i="1"/>
  <c r="H598" i="1"/>
  <c r="H577" i="1"/>
  <c r="H551" i="1"/>
  <c r="H520" i="1"/>
  <c r="H486" i="1"/>
  <c r="I17" i="21" l="1"/>
  <c r="H17" i="21"/>
  <c r="G17" i="21"/>
  <c r="I11" i="21"/>
  <c r="H11" i="21"/>
  <c r="G11" i="21"/>
  <c r="F17" i="21" l="1"/>
  <c r="E17" i="21"/>
  <c r="D17" i="21"/>
  <c r="F11" i="21"/>
  <c r="E11" i="21"/>
  <c r="D11" i="21"/>
  <c r="D13" i="20"/>
  <c r="D28" i="6" l="1"/>
  <c r="D30" i="5" l="1"/>
  <c r="H80" i="1" l="1"/>
  <c r="H62" i="1" l="1"/>
  <c r="F128" i="4" l="1"/>
  <c r="F120" i="4" s="1"/>
  <c r="F100" i="4"/>
  <c r="H1003" i="1"/>
  <c r="H978" i="1" l="1"/>
  <c r="H951" i="1"/>
  <c r="H931" i="1"/>
  <c r="H911" i="1"/>
  <c r="H889" i="1"/>
  <c r="H868" i="1"/>
  <c r="H839" i="1"/>
  <c r="H820" i="1"/>
  <c r="H801" i="1"/>
  <c r="H766" i="1"/>
  <c r="H747" i="1"/>
  <c r="H718" i="1"/>
  <c r="H696" i="1"/>
  <c r="H695" i="1" s="1"/>
  <c r="H667" i="1" l="1"/>
  <c r="H647" i="1"/>
  <c r="H626" i="1"/>
  <c r="H607" i="1"/>
  <c r="H588" i="1"/>
  <c r="H538" i="1"/>
  <c r="H73" i="1" l="1"/>
  <c r="E28" i="6" l="1"/>
  <c r="D25" i="8" l="1"/>
  <c r="E25" i="8"/>
  <c r="E14" i="15" l="1"/>
  <c r="D14" i="15"/>
  <c r="F222" i="4" l="1"/>
  <c r="F221" i="4"/>
  <c r="F220" i="4"/>
  <c r="F214" i="4"/>
  <c r="F201" i="4"/>
  <c r="F200" i="4" s="1"/>
  <c r="F179" i="4"/>
  <c r="F153" i="4"/>
  <c r="F124" i="4"/>
  <c r="F114" i="4"/>
  <c r="F110" i="4"/>
  <c r="F84" i="4"/>
  <c r="F86" i="4"/>
  <c r="F78" i="4"/>
  <c r="F77" i="4" s="1"/>
  <c r="F50" i="4"/>
  <c r="F43" i="4"/>
  <c r="F23" i="4"/>
  <c r="F107" i="4" l="1"/>
  <c r="F106" i="4" s="1"/>
  <c r="F22" i="4"/>
  <c r="F42" i="4"/>
  <c r="F15" i="4" l="1"/>
  <c r="F271" i="4" s="1"/>
  <c r="F273" i="4" l="1"/>
  <c r="H463" i="1"/>
  <c r="H457" i="1"/>
  <c r="H456" i="1" l="1"/>
  <c r="H455" i="1" s="1"/>
  <c r="H1004" i="1" l="1"/>
  <c r="H997" i="1"/>
  <c r="H1042" i="1"/>
  <c r="H1035" i="1"/>
  <c r="H984" i="1"/>
  <c r="H977" i="1" s="1"/>
  <c r="H958" i="1"/>
  <c r="H950" i="1" s="1"/>
  <c r="H938" i="1"/>
  <c r="H930" i="1" s="1"/>
  <c r="H918" i="1"/>
  <c r="H910" i="1" s="1"/>
  <c r="H898" i="1"/>
  <c r="H888" i="1" s="1"/>
  <c r="H876" i="1"/>
  <c r="H867" i="1" s="1"/>
  <c r="H846" i="1"/>
  <c r="H838" i="1" s="1"/>
  <c r="H829" i="1"/>
  <c r="H819" i="1" s="1"/>
  <c r="H807" i="1"/>
  <c r="H800" i="1" s="1"/>
  <c r="H775" i="1"/>
  <c r="H765" i="1" s="1"/>
  <c r="H753" i="1"/>
  <c r="H746" i="1" s="1"/>
  <c r="H727" i="1"/>
  <c r="H717" i="1" s="1"/>
  <c r="H676" i="1"/>
  <c r="H666" i="1" s="1"/>
  <c r="H654" i="1"/>
  <c r="H646" i="1" s="1"/>
  <c r="H632" i="1"/>
  <c r="H625" i="1" s="1"/>
  <c r="H613" i="1"/>
  <c r="H606" i="1" s="1"/>
  <c r="H594" i="1"/>
  <c r="H587" i="1" s="1"/>
  <c r="H573" i="1"/>
  <c r="H567" i="1"/>
  <c r="H547" i="1"/>
  <c r="H537" i="1" s="1"/>
  <c r="H513" i="1"/>
  <c r="H504" i="1"/>
  <c r="H482" i="1"/>
  <c r="H472" i="1" s="1"/>
  <c r="H473" i="1"/>
  <c r="H444" i="1"/>
  <c r="H438" i="1"/>
  <c r="H428" i="1"/>
  <c r="H412" i="1"/>
  <c r="H405" i="1" s="1"/>
  <c r="H404" i="1" s="1"/>
  <c r="H396" i="1"/>
  <c r="H380" i="1"/>
  <c r="H373" i="1" s="1"/>
  <c r="H372" i="1" s="1"/>
  <c r="H364" i="1"/>
  <c r="H348" i="1"/>
  <c r="H332" i="1"/>
  <c r="H316" i="1"/>
  <c r="H300" i="1"/>
  <c r="H284" i="1"/>
  <c r="H268" i="1"/>
  <c r="H249" i="1"/>
  <c r="H233" i="1"/>
  <c r="H208" i="1"/>
  <c r="H178" i="1"/>
  <c r="H158" i="1"/>
  <c r="H143" i="1"/>
  <c r="H142" i="1" s="1"/>
  <c r="H135" i="1"/>
  <c r="H134" i="1" s="1"/>
  <c r="H128" i="1"/>
  <c r="H37" i="1"/>
  <c r="H36" i="1" s="1"/>
  <c r="H19" i="1"/>
  <c r="H18" i="1" s="1"/>
  <c r="H15" i="1"/>
  <c r="H14" i="1" s="1"/>
  <c r="H503" i="1" l="1"/>
  <c r="H566" i="1"/>
  <c r="H1034" i="1"/>
  <c r="H90" i="1"/>
  <c r="H79" i="1" s="1"/>
  <c r="H188" i="1"/>
  <c r="H187" i="1" s="1"/>
  <c r="H171" i="1"/>
  <c r="H170" i="1" s="1"/>
  <c r="H207" i="1"/>
  <c r="H206" i="1" s="1"/>
  <c r="H226" i="1"/>
  <c r="H225" i="1" s="1"/>
  <c r="H151" i="1"/>
  <c r="H150" i="1" s="1"/>
  <c r="H1011" i="1"/>
  <c r="H242" i="1"/>
  <c r="H241" i="1" s="1"/>
  <c r="H261" i="1"/>
  <c r="H260" i="1" s="1"/>
  <c r="H277" i="1"/>
  <c r="H276" i="1" s="1"/>
  <c r="H293" i="1"/>
  <c r="H292" i="1" s="1"/>
  <c r="H309" i="1"/>
  <c r="H308" i="1" s="1"/>
  <c r="H325" i="1"/>
  <c r="H324" i="1" s="1"/>
  <c r="H341" i="1"/>
  <c r="H340" i="1" s="1"/>
  <c r="H357" i="1"/>
  <c r="H356" i="1" s="1"/>
  <c r="H389" i="1"/>
  <c r="H388" i="1" s="1"/>
  <c r="H13" i="1"/>
  <c r="H421" i="1"/>
  <c r="H420" i="1" s="1"/>
  <c r="H437" i="1"/>
  <c r="H436" i="1" s="1"/>
  <c r="H141" i="1"/>
  <c r="H12" i="1" l="1"/>
  <c r="H149" i="1"/>
  <c r="H471" i="1"/>
  <c r="H148" i="1" l="1"/>
  <c r="H1048" i="1" s="1"/>
  <c r="D20" i="5"/>
  <c r="D32" i="5" s="1"/>
  <c r="E27" i="10" l="1"/>
  <c r="E27" i="9"/>
  <c r="F27" i="10" l="1"/>
  <c r="E21" i="6" l="1"/>
  <c r="E30" i="6" s="1"/>
  <c r="D21" i="6"/>
  <c r="D30" i="6" s="1"/>
</calcChain>
</file>

<file path=xl/sharedStrings.xml><?xml version="1.0" encoding="utf-8"?>
<sst xmlns="http://schemas.openxmlformats.org/spreadsheetml/2006/main" count="11771" uniqueCount="794">
  <si>
    <t>Гл</t>
  </si>
  <si>
    <t>Рз</t>
  </si>
  <si>
    <t>ПР</t>
  </si>
  <si>
    <t>ЦСР</t>
  </si>
  <si>
    <t>ВР</t>
  </si>
  <si>
    <t>Сумма</t>
  </si>
  <si>
    <t>ОБЩЕГОСУДАРСТВЕННЫЕ ВОПРОСЫ</t>
  </si>
  <si>
    <t>Функционирование высшего должностного лица органа местного самоуправления</t>
  </si>
  <si>
    <t>Глава муниципального образования</t>
  </si>
  <si>
    <t>Расходы на выплаты персоналу в целях обеспечения выполнения функций муниципальными органами</t>
  </si>
  <si>
    <t>Взносы по обязательному социальному страхованию на выплаты по оплате труда работников и иные выплаты работникам учреждений</t>
  </si>
  <si>
    <t>Функционирование местной администрации</t>
  </si>
  <si>
    <t>Центральный аппарат</t>
  </si>
  <si>
    <t>Закупка товаров, работ и услуг для обеспечения муниципальных нужд</t>
  </si>
  <si>
    <t>Субвенции на осуществление переданных государственных полномочий РД по образованию и осуществлению деятельности административных комиссий</t>
  </si>
  <si>
    <t xml:space="preserve">Расходы на выплаты персоналу в целях обеспечения выполнения переданных функций </t>
  </si>
  <si>
    <t>Обеспечение деятельности финансового органа и контрольной счетной палаты</t>
  </si>
  <si>
    <t>Обеспечение деятельности контрольно-счетной палаты</t>
  </si>
  <si>
    <t>Другие общегосударственные вопросы</t>
  </si>
  <si>
    <t>АРХИВ</t>
  </si>
  <si>
    <t>Мероприятия на осуществление переданных государственных полномочий Республики Дагестан по хранению, комплектованию, учету и использованию архивных документов, относящихся к государственной собственности Республики Дагестан и находящихся на территории муниципальных образований</t>
  </si>
  <si>
    <t>НАЦИОНАЛЬНАЯ БЕЗОПАСНОСТЬ И ПРАВООХРАНИТЕЛЬНАЯ ДЕЯТЕЛЬНОСТЬ</t>
  </si>
  <si>
    <t>НАЦИОНАЛЬНАЯ ЭКОНОМИКА</t>
  </si>
  <si>
    <t>ЖИЛИЩНО-КОММУНАЛЬНОЕ ХОЗЯЙСТВО</t>
  </si>
  <si>
    <t>ОБРАЗОВАНИЕ</t>
  </si>
  <si>
    <t>Молодежная политика и оздоровление детей</t>
  </si>
  <si>
    <t>Проведение мероприятий для детей и молодежи</t>
  </si>
  <si>
    <t>Другие вопросы в области образования</t>
  </si>
  <si>
    <t>Расходы на выплаты персоналу в целях обеспечения выполнения функций казенными учреждениями.</t>
  </si>
  <si>
    <t>СОЦИАЛЬНАЯ ПОЛИТИКА</t>
  </si>
  <si>
    <t>Пенсионное обеспечение</t>
  </si>
  <si>
    <t>Доплаты к пенсиям муниципальных служащих</t>
  </si>
  <si>
    <t>Социальное обеспечение и иные выплаты населению</t>
  </si>
  <si>
    <t>Охрана семьи и детства</t>
  </si>
  <si>
    <t>Выплата ежемесячного пособия детям-сиротам, оставшимся без попечения родителей.</t>
  </si>
  <si>
    <t>Предоставление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</t>
  </si>
  <si>
    <t>ФИЗИЧЕСКАЯ КУЛЬТУРА И СПОРТ</t>
  </si>
  <si>
    <t>Физическая культура</t>
  </si>
  <si>
    <t>Мероприятия в области  физической культуры и спорта</t>
  </si>
  <si>
    <t>СРЕДСТВА МАССОВОЙ ИНФОРМАЦИИ</t>
  </si>
  <si>
    <t>Периодическая печать и издательства</t>
  </si>
  <si>
    <t>Предоставление субсидий бюджетным учреждениям</t>
  </si>
  <si>
    <t>ОБСЛУЖИВАНИЕ ГОСУДАРСТВЕННОГО И МУНИЦИПАЛЬНОГО ДОЛГА</t>
  </si>
  <si>
    <t>Обслуживание муниципального долга</t>
  </si>
  <si>
    <t>Процентные платежи по государственному долгу</t>
  </si>
  <si>
    <t>Иные выплаты персоналу учреждений, за исключением фонда оплаты труда</t>
  </si>
  <si>
    <t>Уплата налогов, сборов и иных платежей</t>
  </si>
  <si>
    <t>Защита населения и территории от чрезвычайных ситуаций природного и техногенного характера, гражданская оборона</t>
  </si>
  <si>
    <t>Сельское хозяйство и рыболовство</t>
  </si>
  <si>
    <t>Управление сельского хозяйства</t>
  </si>
  <si>
    <t>Дошкольное образование</t>
  </si>
  <si>
    <t>МКДОУ «Детский сад №1 с Сергокала</t>
  </si>
  <si>
    <t xml:space="preserve">Расходы на обеспечение деятельности (оказание услуг) дошкольных образовательных учреждений </t>
  </si>
  <si>
    <t>Обеспечение гос-х гарантий реализации прав граждан на получение общедоступного и бесплатного дошкольного образования в муниципальных дошкольных образовательных организациях, включая расходы на оплату труда, приобретение учебников и учебных пособий, средств обучения, игр, игрушек</t>
  </si>
  <si>
    <t>Расходы на выплаты персоналу в целях обеспечения выполнения функций казенными учреждениями</t>
  </si>
  <si>
    <t>Компенсации части родительской платы на содержание ребенка в дошкольном учреждении</t>
  </si>
  <si>
    <t>МКДОУ «Детский сад №2 с Сергокала</t>
  </si>
  <si>
    <t>Расходы на обеспечение деятельности (оказание услуг) дошкольных образовательных учреждений</t>
  </si>
  <si>
    <t>МКДОУ «Детский сад №3 с Сергокала</t>
  </si>
  <si>
    <t>КУЛЬТУРА</t>
  </si>
  <si>
    <t>Дворцы и дома культуры, другие учреждения культуры</t>
  </si>
  <si>
    <t>Общее образование</t>
  </si>
  <si>
    <t>Обеспечение государственных гарантий реализации прав на получение общедоступного начального общего, основного общего, среднего общего образования в муниципальных общеобразовательных организациях, включая расходы на оплату труда, средств обучения</t>
  </si>
  <si>
    <t>Школы-детские сады, школы начальные, неполные средние и средние</t>
  </si>
  <si>
    <t>Учреждения по внешкольной работе с детьми</t>
  </si>
  <si>
    <t>ИТОГО РАСХОДОВ</t>
  </si>
  <si>
    <t>Дотация</t>
  </si>
  <si>
    <t>Субвенции на осуществление первичного воинского учета на территориях, где отсутствуют военные комиссариаты</t>
  </si>
  <si>
    <t>ВСЕГО РАСХОДОВ</t>
  </si>
  <si>
    <t>007</t>
  </si>
  <si>
    <t>008</t>
  </si>
  <si>
    <t>04</t>
  </si>
  <si>
    <t>05</t>
  </si>
  <si>
    <t>07</t>
  </si>
  <si>
    <t>01</t>
  </si>
  <si>
    <t>009</t>
  </si>
  <si>
    <t>010</t>
  </si>
  <si>
    <t>011</t>
  </si>
  <si>
    <t>111</t>
  </si>
  <si>
    <t>МКДОУ «Детский сад №4 с Сергокала</t>
  </si>
  <si>
    <t>013</t>
  </si>
  <si>
    <t>МКДОУ «Детский сад с Кадыркент"</t>
  </si>
  <si>
    <t>014</t>
  </si>
  <si>
    <t>МКДОУ «Детский сад с Мюрего"</t>
  </si>
  <si>
    <t>016</t>
  </si>
  <si>
    <t>МКДОУ «Детский сад  "Теремок"с Н-Мугри"</t>
  </si>
  <si>
    <t>017</t>
  </si>
  <si>
    <t>МКДОУ «Детский сад с Ванашимахи"</t>
  </si>
  <si>
    <t>018</t>
  </si>
  <si>
    <t>МКДОУ «Детский сад с Дегва"</t>
  </si>
  <si>
    <t>019</t>
  </si>
  <si>
    <t>МКДОУ «Урахинский детский сад общеразвивающего вида"</t>
  </si>
  <si>
    <t>023</t>
  </si>
  <si>
    <t>024</t>
  </si>
  <si>
    <t>МКДОУ «Детский сад с Бурдеки"</t>
  </si>
  <si>
    <t>МКДОУ «Детский сад с Н-Махарги"</t>
  </si>
  <si>
    <t>025</t>
  </si>
  <si>
    <t>МКДОУ «Детский сад с Кичигамри"</t>
  </si>
  <si>
    <t>026</t>
  </si>
  <si>
    <t>МКДОУ «Детский сад с Миглакаси"</t>
  </si>
  <si>
    <t>027</t>
  </si>
  <si>
    <t>МКДОУ «Детский сад с Аялизимахи"</t>
  </si>
  <si>
    <t>028</t>
  </si>
  <si>
    <t>МКДОУ «Детский сад с Краснопартизанск"</t>
  </si>
  <si>
    <t>029</t>
  </si>
  <si>
    <t>МКДОУ «Детский сад с Маммаул"</t>
  </si>
  <si>
    <t>030</t>
  </si>
  <si>
    <t>МКДОУ «Детский сад Олимпийский"</t>
  </si>
  <si>
    <t>031</t>
  </si>
  <si>
    <t>03</t>
  </si>
  <si>
    <t>09</t>
  </si>
  <si>
    <t>004</t>
  </si>
  <si>
    <t>06</t>
  </si>
  <si>
    <t>Отдел по финансам и налоговым вопросам Администрации МР "Сергокалинский район"</t>
  </si>
  <si>
    <t>001</t>
  </si>
  <si>
    <t>02</t>
  </si>
  <si>
    <t xml:space="preserve">Наименование главного распорядителя </t>
  </si>
  <si>
    <t>033</t>
  </si>
  <si>
    <t>850</t>
  </si>
  <si>
    <t>244</t>
  </si>
  <si>
    <t>112</t>
  </si>
  <si>
    <t>034</t>
  </si>
  <si>
    <t>МКОУ "Лицей Мюрего"</t>
  </si>
  <si>
    <t>035</t>
  </si>
  <si>
    <t>МКОУ "Новомугринская СОШ"</t>
  </si>
  <si>
    <t>036</t>
  </si>
  <si>
    <t>МКОУ "Ванашимахинская СОШ им. С.Омарова"</t>
  </si>
  <si>
    <t>037</t>
  </si>
  <si>
    <t>МКОУ "Дегвинская СОШ"</t>
  </si>
  <si>
    <t>038</t>
  </si>
  <si>
    <t>МКОУ "Аймаумахинская СОШ"</t>
  </si>
  <si>
    <t>039</t>
  </si>
  <si>
    <t>МКОУ "Урахинская СОШ им. А. Тахо-Годи"</t>
  </si>
  <si>
    <t>040</t>
  </si>
  <si>
    <t>МКОУ "Н-Мулебкинская СОШ"</t>
  </si>
  <si>
    <t>041</t>
  </si>
  <si>
    <t>МКОУ "Цурмахинская начальная общеобразовательная школа"</t>
  </si>
  <si>
    <t>070</t>
  </si>
  <si>
    <t>МКОУ "Бурхимахинская СОШ"</t>
  </si>
  <si>
    <t>072</t>
  </si>
  <si>
    <t>МКОУ "Канасирагинская СОШ"</t>
  </si>
  <si>
    <t>073</t>
  </si>
  <si>
    <t>МКОУ "Мургукская СОШ"</t>
  </si>
  <si>
    <t>078</t>
  </si>
  <si>
    <t>МКОУ "Бурдекинская СОШ"</t>
  </si>
  <si>
    <t>079</t>
  </si>
  <si>
    <t>МКОУ "Н-Махаргинская средняя образовательная школа им. Сулейманова Х.Г."</t>
  </si>
  <si>
    <t>080</t>
  </si>
  <si>
    <t>МКОУ "Кичигамринская СОШ"</t>
  </si>
  <si>
    <t>083</t>
  </si>
  <si>
    <t>МКОУ "Балтамахинская СОШ"</t>
  </si>
  <si>
    <t>085</t>
  </si>
  <si>
    <t>МКОУ "Миглакасимахинская СОШ"</t>
  </si>
  <si>
    <t>086</t>
  </si>
  <si>
    <t>МКОУ "Маммаульская СОШ"</t>
  </si>
  <si>
    <t>087</t>
  </si>
  <si>
    <t>МКОУ "Аялизимахинская СОШ"</t>
  </si>
  <si>
    <t>088</t>
  </si>
  <si>
    <t>МКОУ "Кадиркентская СОШ"</t>
  </si>
  <si>
    <t>090</t>
  </si>
  <si>
    <t>МКОУ "Краснопартизанская СОШ"</t>
  </si>
  <si>
    <t>МКУДОД "Детско-юнощеская спортивная школа с Сергокала"</t>
  </si>
  <si>
    <t>093</t>
  </si>
  <si>
    <t>094</t>
  </si>
  <si>
    <t>097</t>
  </si>
  <si>
    <t>МКУДОД "ДЮСШ с Мюрего"</t>
  </si>
  <si>
    <t>098</t>
  </si>
  <si>
    <t>МКУДО  ДОД "ДШИ с Сергокала"</t>
  </si>
  <si>
    <t>101</t>
  </si>
  <si>
    <t>МКУ "Управление образования"</t>
  </si>
  <si>
    <t>08</t>
  </si>
  <si>
    <t>102</t>
  </si>
  <si>
    <t>МКУ "ЦБС"</t>
  </si>
  <si>
    <t>104</t>
  </si>
  <si>
    <t>МКУ "МЦБ"</t>
  </si>
  <si>
    <t>105</t>
  </si>
  <si>
    <t>000</t>
  </si>
  <si>
    <t>к  решению  Собрания депутатов</t>
  </si>
  <si>
    <t>МР «Сергокалинский район»</t>
  </si>
  <si>
    <t>Распределение</t>
  </si>
  <si>
    <t>(тыс. руб.)</t>
  </si>
  <si>
    <t>Наименование</t>
  </si>
  <si>
    <t>показателя</t>
  </si>
  <si>
    <t>Функционирование высшего должностного лица муниципального образования</t>
  </si>
  <si>
    <t>Обеспечение функционирования Главы муниципального образования.</t>
  </si>
  <si>
    <t>88 2</t>
  </si>
  <si>
    <t>Финансовое обеспечение выполнения функций муниципальных органов</t>
  </si>
  <si>
    <t>88 2 00 20000</t>
  </si>
  <si>
    <t xml:space="preserve">Обеспечение деятельности администрации </t>
  </si>
  <si>
    <t>88 3</t>
  </si>
  <si>
    <t>88 3 00 20000</t>
  </si>
  <si>
    <t>Расходы на выплаты персоналу в целях обеспечения выполнения функций муниципальными органами.</t>
  </si>
  <si>
    <t>Реализация функций органов государственной власти Республики Дагестан</t>
  </si>
  <si>
    <t>Субвенции на осуществление переданных государственных полномочий Республики Дагестан по образованию и осуществлению деятельности административных комиссий</t>
  </si>
  <si>
    <t>99 8 00 77710</t>
  </si>
  <si>
    <t>Обеспечение деятельности финансового органа и органа финансового надзора</t>
  </si>
  <si>
    <t>Председатель контрольно счетной палаты.</t>
  </si>
  <si>
    <t>93 7</t>
  </si>
  <si>
    <t>93 7 00 20000</t>
  </si>
  <si>
    <t>Обеспечение деятельности финансового органа</t>
  </si>
  <si>
    <t>Реализация функций органов местного самоуправления</t>
  </si>
  <si>
    <t xml:space="preserve">99 8 </t>
  </si>
  <si>
    <t>99 8 00 20000</t>
  </si>
  <si>
    <t>Иные выплаты персоналу муниципальных органов</t>
  </si>
  <si>
    <t>Закупка товаров, работ и услуг для обеспечения муниципальных нужд.</t>
  </si>
  <si>
    <t>99 8 00 77730</t>
  </si>
  <si>
    <t>07 4 01 20000</t>
  </si>
  <si>
    <t>Расходы на обеспечение деятельности (оказание услуг) учреждений в области сельского хозяйства</t>
  </si>
  <si>
    <t>14 1 02 11000</t>
  </si>
  <si>
    <t>16 4 01 15200</t>
  </si>
  <si>
    <t>Государственная программа Республики Дагестан «Развитие образования в Республике Дагестан на 2015-2020 годы»</t>
  </si>
  <si>
    <t>Подпрограмма «Развитие дошкольного образования детей»</t>
  </si>
  <si>
    <t>19 1</t>
  </si>
  <si>
    <t>Обеспечение государственных гарантий реализации прав граждан на получение общедоступного и бесплатного дошкольного образования в муниципальных дошкольных образовательных организациях, включая расходы на оплату труда, приобретение учебников и учебных пособий, средств обучения, игр, игрушек (за исключением расходов на содержание зданий и оплату коммунальных услуг)</t>
  </si>
  <si>
    <t>Финансовое обеспечение выполнения функций казенных учреждений дошкольного образования</t>
  </si>
  <si>
    <t>19 1 01 01590</t>
  </si>
  <si>
    <t>Подпрограмма «Развитие общего образования детей»</t>
  </si>
  <si>
    <t>19 2</t>
  </si>
  <si>
    <t>Основное мероприятие «Развитие образования в общеобразовательных учреждениях»</t>
  </si>
  <si>
    <t>19 2 02</t>
  </si>
  <si>
    <t>Обеспечение государственных гарантий реализации прав на получение общедоступного  начального общего, основного общего, среднего общего образования в муниципальных общеобразовательных организациях, обеспечение дополнительного образования детей в муниципальных общеобразовательных организациях , включая расходы на оплату труда, приобретение учебников и учебных пособий, средств обучения (за исключением расходов на содержание зданий и оплату коммунальных услуг), в соответствии с нормативами, определяемыми органами государственной власти субъектов Российской Федерации</t>
  </si>
  <si>
    <t>19 2 02 02590</t>
  </si>
  <si>
    <t>Закупка товаров, работ и услуг для обеспечения государственных (муниципальных) нужд</t>
  </si>
  <si>
    <t>19 3 06 06590</t>
  </si>
  <si>
    <t>Финансовое обеспечение выполнения функций  учреждений</t>
  </si>
  <si>
    <t>Расходы на выплаты персоналу в целях обеспечения выполнения функций  казенными учреждениями.</t>
  </si>
  <si>
    <t>Мероприятия в сфере молодежной политики</t>
  </si>
  <si>
    <t>Отдел образования</t>
  </si>
  <si>
    <t>19 2 11 10590</t>
  </si>
  <si>
    <t>Финансовое обеспечение выполнения функций учреждений</t>
  </si>
  <si>
    <t>КУЛЬТУРА и КИНЕМАТОГРАФИЯ</t>
  </si>
  <si>
    <t>20 2 01 00590</t>
  </si>
  <si>
    <t>Библиотеки</t>
  </si>
  <si>
    <t>20 2 05 00590</t>
  </si>
  <si>
    <t>Другие вопросы в области культуры и кинематографии</t>
  </si>
  <si>
    <t>Прочие учреждения культуры</t>
  </si>
  <si>
    <t>20 3 01 20000</t>
  </si>
  <si>
    <t>МЦБ</t>
  </si>
  <si>
    <t>Ежемесячная доплата к пенсиям лицам, замещавшим муниципальные должности.</t>
  </si>
  <si>
    <t>22 1 07 28960</t>
  </si>
  <si>
    <t>Компенсация части родительской платы за содержание ребенка в государственных, муниципальных учреждениях и иных образовательных организациях в Республике Дагестан, реализующих основную общеобразовательную программу дошкольного образования</t>
  </si>
  <si>
    <t>24 6 01 20000</t>
  </si>
  <si>
    <t>25 2 02 00190</t>
  </si>
  <si>
    <t>Предоставление субсидий бюджетным, учреждениям/</t>
  </si>
  <si>
    <t>Обслуживание государственного внутреннего и муниципального долга</t>
  </si>
  <si>
    <t>Основное мероприятие «Обслуживание государственного внутреннего долга»</t>
  </si>
  <si>
    <t>26 1 02</t>
  </si>
  <si>
    <t>26 1 02 27880</t>
  </si>
  <si>
    <t>Обслуживание государственного (муниципального) долга</t>
  </si>
  <si>
    <t>99 8 00 51180</t>
  </si>
  <si>
    <t>10</t>
  </si>
  <si>
    <t>МКДЦ</t>
  </si>
  <si>
    <t>Cумма</t>
  </si>
  <si>
    <t>Единовременные денежные пособия гражданам взявшим под опеку детей из организаций для детей сирот</t>
  </si>
  <si>
    <t>к решению Собрания депутатов</t>
  </si>
  <si>
    <t>Бюджет</t>
  </si>
  <si>
    <t>(тыс. рублей)</t>
  </si>
  <si>
    <t>КОД  БЮДЖЕТНОЙ КЛАССИФИКАЦИИ РОССИЙСКОЙ ФЕДЕРАЦИИ</t>
  </si>
  <si>
    <t>НАИМЕНОВАНИЕ   ДОХОДОВ</t>
  </si>
  <si>
    <t>СУММА</t>
  </si>
  <si>
    <t>Доходы</t>
  </si>
  <si>
    <t>1 01 02000 01 0000 110</t>
  </si>
  <si>
    <t>Налог на доходы физических лиц</t>
  </si>
  <si>
    <t>1 05 02000 02 0000 110</t>
  </si>
  <si>
    <t>1 05 03000 01 0000 110</t>
  </si>
  <si>
    <t>Единый сельскохозяйственный налог</t>
  </si>
  <si>
    <t>1 05 01000 00 0000 110</t>
  </si>
  <si>
    <t>УСН</t>
  </si>
  <si>
    <t>1 08 00000 00 0000 000</t>
  </si>
  <si>
    <t>Государственная пошлина</t>
  </si>
  <si>
    <t>1 17 00000 00 0000 000</t>
  </si>
  <si>
    <t>Неналоговые доходы и прочие</t>
  </si>
  <si>
    <t>1 03 02000 01 0000 110</t>
  </si>
  <si>
    <t>Акцизы</t>
  </si>
  <si>
    <t>ИТОГО Собственных доходов</t>
  </si>
  <si>
    <t>Субвенция</t>
  </si>
  <si>
    <t>ВСЕГО финансовая помощь</t>
  </si>
  <si>
    <t>ВСЕГО ДОХОДОВ</t>
  </si>
  <si>
    <t>№ п/п</t>
  </si>
  <si>
    <t>Наименование поселений</t>
  </si>
  <si>
    <t>Адм. МО с Сергокала</t>
  </si>
  <si>
    <t>Адм. МО с Мюрего</t>
  </si>
  <si>
    <t>Адм. МО с Н- Мугри</t>
  </si>
  <si>
    <t>Адм. МО с Ванашимахи</t>
  </si>
  <si>
    <t>Адм МО с Дегва</t>
  </si>
  <si>
    <t>Адм. МО с Аймаумахи</t>
  </si>
  <si>
    <t>Адм. МО с Урахи</t>
  </si>
  <si>
    <t>Адм. МО с Н-Мулебки</t>
  </si>
  <si>
    <t>Адм. МО с Канасираги</t>
  </si>
  <si>
    <t>Адм. МО с Мургук</t>
  </si>
  <si>
    <t>Адм. МО с Бурдеки</t>
  </si>
  <si>
    <t>Адм. МО с Кичигамри</t>
  </si>
  <si>
    <t>Адм. МО с Миглакаси</t>
  </si>
  <si>
    <t>Адм. МО с Маммаул</t>
  </si>
  <si>
    <t>Адм. МО с Аялизимахи</t>
  </si>
  <si>
    <t>ВСЕГО</t>
  </si>
  <si>
    <t xml:space="preserve">         (тыс. рублей)</t>
  </si>
  <si>
    <t>Код бюджетной классификации Российской Федерации</t>
  </si>
  <si>
    <t>Администрация Сергокалинского района</t>
  </si>
  <si>
    <t>Дотации бюджетам муниципальных районов на выравнивание  бюджетной обеспеченности</t>
  </si>
  <si>
    <t>Субсидии бюджетам муниципальных районов на строительство, модернизацию, ремонт и содержание автомобильных дорог общего пользования, в том числе дорог в поселениях (за исключением автомобильных дорог федерального значения)</t>
  </si>
  <si>
    <t>Прочие субсидии бюджетам муниципальных районов</t>
  </si>
  <si>
    <t>Субвенции бюджетам на составление (изменение) списков кандидатов в присяжные заседатели федеральных судов общей юрисдикции в Российской Федерации</t>
  </si>
  <si>
    <t>Субвенции бюджетам муниципальных районов, на осуществление первичного воинского учета на территориях, где отсутствуют военные комиссариаты</t>
  </si>
  <si>
    <t>Субвенции бюджетам муниципальных районов на выполнение передаваемых полномочий субъектов Российской Федерации</t>
  </si>
  <si>
    <t>Субвенции бюджетам муниципальных районов на содержание ребенка в семье опекуна и приемной семье, а также вознаграждение, причитающееся приемному родителю</t>
  </si>
  <si>
    <t>Субвенции бюджетам муниципальных районов на компенсацию части родительской платы за содержание ребенка в муниципальных образовательных учреждениях, реализующих основную общеобразовательную программу дошкольного образования</t>
  </si>
  <si>
    <t>Субвенции бюджетам муниципальных районов на обеспечение жилыми помещениями детей-сирот, детей, оставшихся без попечения родителей, а также детей, находящихся под опекой (попечительством), не имеющих закрепленного жилого помещения</t>
  </si>
  <si>
    <t>Прочие субвенции бюджетам муниципальных районов</t>
  </si>
  <si>
    <t>Межбюджетные трансферты, передаваемые бюджетам муниципальных районов на комплектование книжных фондов библиотек муниципальных образований</t>
  </si>
  <si>
    <t>Межбюджетные трансферты, передаваемые бюджетам на подключение общедоступных библиотек Российской Федерации к сети Интернет и развитие системы библиотечного дела с учетом задачи расширения информационных технологий и оцифровки</t>
  </si>
  <si>
    <t>Межбюджетные трансферты, передаваемые бюджетам муниципальных районов  на государственную поддержку муниципальных учреждений культуры, находящихся на территориях сельских поселений</t>
  </si>
  <si>
    <t>Прочие межбюджетные трансферты, передаваемые бюджетам муниципальных районов</t>
  </si>
  <si>
    <t>1 17 01050 05 0000 180</t>
  </si>
  <si>
    <t>Невыясненные поступления, зачисляемые в бюджеты муниципальных районов</t>
  </si>
  <si>
    <t>1 08 03010 01 0000 110</t>
  </si>
  <si>
    <t>Государственная пошлина по делам, рассматриваемым в судах общей юрисдикции, мировыми судьями (за исключением Верховного Суда Российской Федерации)</t>
  </si>
  <si>
    <t>1 12 01020 01 0000 120</t>
  </si>
  <si>
    <t>Плата за выбросы загрязняющих веществ в атмосферный воздух передвижными объектами</t>
  </si>
  <si>
    <t>1 12 01040 01 0000 120</t>
  </si>
  <si>
    <t>Плата за размещение отходов производства и потребления</t>
  </si>
  <si>
    <t>1 11 05025 05 0000 120</t>
  </si>
  <si>
    <t>Доходы, получаемые в виде арендной платы, а также средства от продажи права на заключение договоров аренды за земли, находящиеся в собственности муниципальных районов (за исключением земельных участков муниципальных бюджетных и автономных учреждений)</t>
  </si>
  <si>
    <t>1 14 02050 05 0000 410</t>
  </si>
  <si>
    <t>1 14 02053 05 0000 440</t>
  </si>
  <si>
    <t>Доходы от реализации иного имущества, находящегося в собственности муниципальных районов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материальных запасов по указанному имуществу</t>
  </si>
  <si>
    <t>1 14 02050 05 0000 440</t>
  </si>
  <si>
    <t>Доходы от реализации имущества, находящегося в собственности муниципальных районов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материальных запасов по указанному имуществу</t>
  </si>
  <si>
    <t>1 14 02053 05 0000 410</t>
  </si>
  <si>
    <t>Доходы от реализации иного имущества, находящегося в собственности муниципальных районов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</si>
  <si>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1 14 06013 05 0000 430</t>
  </si>
  <si>
    <t>Доходы от продажи земельных участков, государственная собственность на которые не разграничена и которые расположены в границах межселенных территорий муниципальных районов</t>
  </si>
  <si>
    <t>1 14 06025 05 0000 430</t>
  </si>
  <si>
    <t>Доходы от продажи земельных участков, находящихся в собственности муниципальных районов (за исключением земельных участков муниципальных бюджетных и автономных учреждений)</t>
  </si>
  <si>
    <t>1 16 90050 05 0000 140</t>
  </si>
  <si>
    <t>Прочие поступления от денежных взысканий (штрафов) и иных сумм в возмещение ущерба, зачисляемые в бюджеты муниципальных районов</t>
  </si>
  <si>
    <t>1 16 28000 01 0000 140</t>
  </si>
  <si>
    <t>Денежные взыскания (штрафы) за нарушение законодательства в области обеспечения санитарно-эпидемиологического благополучия человека и законодательства в сфере защиты прав потребителей</t>
  </si>
  <si>
    <t>1 17 05050 05 0000 180</t>
  </si>
  <si>
    <t>Прочие неналоговые доходы бюджетов муниципальных районов</t>
  </si>
  <si>
    <t>Субсидии бюджетам муниципальных районов на реализацию мероприятий государственной программы Российской Федерации "Доступная среда" 2011-2020годы</t>
  </si>
  <si>
    <t>Прочие доходы от оказания платных услуг получателями средств бюджетов муниципальных районов (Родительская плата)</t>
  </si>
  <si>
    <t>Межбюджетные трансферты, передаваемые бюджетам муниципальных районов  на государственную поддержку  лучших работников муниципальных учреждений культуры, находящихся на территориях сельских поселений</t>
  </si>
  <si>
    <t>Резервный фонд</t>
  </si>
  <si>
    <t>Приложение №12</t>
  </si>
  <si>
    <t>Приложение №11</t>
  </si>
  <si>
    <t>Приложение №14</t>
  </si>
  <si>
    <t>Приложение №13</t>
  </si>
  <si>
    <t>22 5 00 R0820</t>
  </si>
  <si>
    <t>Дорожное хозяйство</t>
  </si>
  <si>
    <t>Межбюджетные трансферты</t>
  </si>
  <si>
    <t>Субвенции</t>
  </si>
  <si>
    <t>НАЦИОНАЛЬНАЯ ОБОРОНА</t>
  </si>
  <si>
    <t>Мобилизационная и вневойсковая подготовка</t>
  </si>
  <si>
    <t>Благоустройство</t>
  </si>
  <si>
    <t>15 3 00 22260</t>
  </si>
  <si>
    <t>Иные выплаты персоналу</t>
  </si>
  <si>
    <t>СУДЕБНАЯ СИСТЕМА</t>
  </si>
  <si>
    <t>Субвенции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</si>
  <si>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99 8 00 51200</t>
  </si>
  <si>
    <t>14</t>
  </si>
  <si>
    <t>1910106590</t>
  </si>
  <si>
    <t>Межбюджетные трансферты, передаваемые бюджетам муниципальных районов  на выполнение переданных полномочий из бюджетов сельских поселений</t>
  </si>
  <si>
    <t>Доходы бюджетов муниципальных районов от возврата прочих остатков субсидий, субвенций и иных межбюджетных трансфертов, имеющих целевое назначение, прошлых лет из бюджетов поселений</t>
  </si>
  <si>
    <t>Возврат остатков иных межбюджетных трансфертов, передаваемых для компенсации дополнительных расходов, возникших в результате решений, принятых органами власти другого уровня, из бюджетов муниципальных районов</t>
  </si>
  <si>
    <t>Возврат прочих остатков субсидий, субвенций и иных межбюджетных трансфертов, имеющих целевое назначение, прошлых лет из бюджетов муниципальных районов</t>
  </si>
  <si>
    <t>1 11 05075 05 0000 120</t>
  </si>
  <si>
    <t>Доходы от сдачи в аренду имущества, составляющего казну муниципальных районов (за исключением земельных участков)</t>
  </si>
  <si>
    <t>1 11 05013 05 0000 120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</si>
  <si>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межселенных территорий муниципальных районов, а также средства от продажи права на заключение договоров аренды указанных земельных участков</t>
  </si>
  <si>
    <t>1 11 05035 05 0000 120</t>
  </si>
  <si>
    <t>Доходы от сдачи в аренду имущества, находящегося в оперативном управлении органов управления муниципальных районов и созданных ими учреждений (за исключением имущества муниципальных бюджетных и автономных учреждений)</t>
  </si>
  <si>
    <t>1 12 01010 01 0000 120</t>
  </si>
  <si>
    <t xml:space="preserve">Плата за выбросы загрязняющих веществ в атмосферный воздух стационарными объектами </t>
  </si>
  <si>
    <t>1 13 01995 05 0000 130</t>
  </si>
  <si>
    <t>1 13 02995 05 0000 130</t>
  </si>
  <si>
    <t>Прочие доходы от компенсации затрат бюджетов муниципальных районов</t>
  </si>
  <si>
    <t>Доходы от реализации имущества, находящегося в собственности муниципальных районов (за исключением движимого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</si>
  <si>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1 16 03010 01 0000 140</t>
  </si>
  <si>
    <t>Денежные взыскания (штрафы) за нарушение законодательства о налогах и сборах, предусмотренные статьями 116, 118, статьей 119.1, пунктами 1 и 2 статьи 120, статьями 125, 126, 128, 129, 129.1, 132, 133, 134, 135, 135.1 Налогового кодекса Российской Федерации</t>
  </si>
  <si>
    <t>1 16 03030 01 0000 140</t>
  </si>
  <si>
    <t>Денежные взыскания (штрафы) за административные правонарушения в области налогов и сборов, предусмотренные Кодексом Российской Федерации об административных правонарушениях</t>
  </si>
  <si>
    <t>1 16 06000 01 0000 140</t>
  </si>
  <si>
    <t>Денежные взыскания (штрафы) за нарушение законодательства о применении контрольно-кассовой техники при осуществлении наличных денежных расчетов и (или) расчетов с использованием платежных карт</t>
  </si>
  <si>
    <t>1 16 08010 01 0000 140</t>
  </si>
  <si>
    <t>Денежные взыскания (штрафы) за административные правонарушения в области государственного регулирования производства и оборота этилового спирта, алкогольной, спиртосодержащей продукции</t>
  </si>
  <si>
    <t>1 16 08020 01 0000 140</t>
  </si>
  <si>
    <t>Денежные взыскания (штрафы) за административные правонарушения в области государственного регулирования производства и оборота табачной продукции</t>
  </si>
  <si>
    <t>1 16 21050 05 0000 140</t>
  </si>
  <si>
    <t>Денежные взыскания (штрафы) и иные суммы, взыскиваемые с лиц, виновных в совершении преступлений, и в возмещение ущерба имуществу, зачисляемые в бюджеты муниципальных районов</t>
  </si>
  <si>
    <t>1 16 25050 01 0000 140</t>
  </si>
  <si>
    <t>Денежные взыскания (штрафы) за нарушение законодательства в области охраны окружающей среды</t>
  </si>
  <si>
    <t>1 16 43000 01 0000 140</t>
  </si>
  <si>
    <t>Денежные взыскания (штрафы) за нарушение законодательства Российской Федерации об административных правонарушениях, предусмотренные статьей 20.25 Кодекса Российской Федерации об административных правонарушениях</t>
  </si>
  <si>
    <t>1 17 14030 05 0000 180</t>
  </si>
  <si>
    <t>Средства самообложения граждан, зачисляемые в бюджеты муниципальных районов</t>
  </si>
  <si>
    <t>0 10 30100 05 0000 710</t>
  </si>
  <si>
    <t>Получение кредитов от других бюджетов бюджетной системы Российской Федерации, бюджетами  муниципальных районов в валюте Российской Федерации</t>
  </si>
  <si>
    <t>0 10 30100 05 0000 810</t>
  </si>
  <si>
    <t>Погащение кредитов от других бюджетов бюджетной системы Российской Федерации, бюджетами  муниципальных районов в валюте Российской Федерации</t>
  </si>
  <si>
    <t>Увеличение прочих остатков денежных средств бюджетов муниципальных районов</t>
  </si>
  <si>
    <t>01 05 02 01 05 0000 510</t>
  </si>
  <si>
    <t>01 05 02 01 05 0000 610</t>
  </si>
  <si>
    <t>0 10 00000 00 0000 000</t>
  </si>
  <si>
    <t>ИСТОЧНИКИ ВНУТРЕННЕГО ФИНАНСИРОВАНИЯ ДЕФИЦИТОВ БЮДЖЕТОВ</t>
  </si>
  <si>
    <t>1 09 07053 05 0000 110</t>
  </si>
  <si>
    <t>Прочие местные налоги и сборы, мобилизуемые на территориях муниципальных районов</t>
  </si>
  <si>
    <t>1 16 30030 01 0000 140</t>
  </si>
  <si>
    <t>Прочие денежные взыскания, (штрафы) за правонарушения в области дорожного движения</t>
  </si>
  <si>
    <t>Межбюджетные трансферты, передаваемые бюджетам муниципальных районов  для компенсации дополнительных расходов, возникщих в результате решений, принятыми органами власти другого уровня</t>
  </si>
  <si>
    <t xml:space="preserve">                                                                                                      (тыс. рублей)</t>
  </si>
  <si>
    <t>Приложение №16</t>
  </si>
  <si>
    <r>
      <t xml:space="preserve">                                        </t>
    </r>
    <r>
      <rPr>
        <b/>
        <i/>
        <sz val="12"/>
        <color theme="1"/>
        <rFont val="Times New Roman"/>
        <family val="1"/>
        <charset val="204"/>
      </rPr>
      <t>Приложение №7</t>
    </r>
  </si>
  <si>
    <t>Приложение №4</t>
  </si>
  <si>
    <t>11</t>
  </si>
  <si>
    <t>99 9 00 20690</t>
  </si>
  <si>
    <t>Резервные средства</t>
  </si>
  <si>
    <t>Администрация МР "Сергокалинский район"</t>
  </si>
  <si>
    <t>Основное мероприятие "Противодействия коррупции в МР "Сергокалинский район"</t>
  </si>
  <si>
    <t>Финансовое обеспечение выполнения функций государственных органов и учреждений</t>
  </si>
  <si>
    <t>13</t>
  </si>
  <si>
    <t>42 0 01 99900</t>
  </si>
  <si>
    <t>42 0 01</t>
  </si>
  <si>
    <t>ПРОГРАММА</t>
  </si>
  <si>
    <t>ГОСУДАРСТВЕННЫХ ВНУТРЕННИХ ЗАИМСТВОВАНИЙ</t>
  </si>
  <si>
    <t>Государственные внутренние заимствования</t>
  </si>
  <si>
    <t>в том числе</t>
  </si>
  <si>
    <t>Приложение №17</t>
  </si>
  <si>
    <t>ИСТОЧНИКИ ФИНАНСИРОВАНИЯ ДЕФИЦИТА</t>
  </si>
  <si>
    <t>РАЙОННОГО БЮДЖЕТА СЕРГОКАЛИНСКОГО РАЙОНА</t>
  </si>
  <si>
    <t>ИСТОЧНИКИ ВНУТРЕННЕГО ФИНАНСИРОВАНИЯ ДЕФИЦИТА БЮДЖЕТА</t>
  </si>
  <si>
    <t>Получение кредитов от других бюджетов бюджетной системы Российской Федерации бюджетами субъектов Российской Федерации в валюте  Российской Федерации</t>
  </si>
  <si>
    <t>Погащение бюджетами субъектов  Российской Федерации  кредитов от других бюджетов бюджетной системы  Российской Федерации в валюте  Российской Федерации</t>
  </si>
  <si>
    <t>Приложение №18</t>
  </si>
  <si>
    <t xml:space="preserve">СЕРГОКАЛИНСКОГО РАЙОНА </t>
  </si>
  <si>
    <t>(тыс.рублей)</t>
  </si>
  <si>
    <t>Погащение бюджетных кредитов, полученных от других бюджетов бюджетной системы Российской Федерации в валюте Российской Федерации</t>
  </si>
  <si>
    <t>Дотации бюджетам муниципальных районов на выравнивание бюджетной обеспеченности</t>
  </si>
  <si>
    <t>Наименование главного администратора доходов и источников финансирования дефицита местного бюджета</t>
  </si>
  <si>
    <t>Главного администратора доходов и источников финансирования дефицита местного бюджета</t>
  </si>
  <si>
    <t>доходов и источников финансирования дефицита местного бюджета</t>
  </si>
  <si>
    <t>Иные межбюджетные трансферты</t>
  </si>
  <si>
    <t>Закупка товаров, работ, услуг в целях капитального ремонта государственного (муниципального) имущества</t>
  </si>
  <si>
    <t>Перечень кодов и администраторов доходов районного бюджета</t>
  </si>
  <si>
    <t>МКОУ "СОШ №1"</t>
  </si>
  <si>
    <t>МКОУ "СОШ №2"</t>
  </si>
  <si>
    <t>26 1 01 60020</t>
  </si>
  <si>
    <t>Поступления от денежных пожертвований, предоставляемых негосударственными организациями получателям средств бюджетов муниципальных районов</t>
  </si>
  <si>
    <t>Поступления от денежных пожертвований, предоставляемых физическими лицами получателям средств бюджетов муниципальных районов</t>
  </si>
  <si>
    <t>2 02 25555 05 0000 150</t>
  </si>
  <si>
    <t>Субсидии бюджетам муниципальных районов на  поддержку государственных программ субъектов Российской Федерации  и муниципальных программ формирования современной городской среды</t>
  </si>
  <si>
    <t>2 02 25519 05 0000 150</t>
  </si>
  <si>
    <t>Субсидия бюджетам муниципальных районов на поддержку отрасли культуры</t>
  </si>
  <si>
    <t>2 02 15001 05 0000 150</t>
  </si>
  <si>
    <t>2 02 20041 05 0000 150</t>
  </si>
  <si>
    <t>2 02 25027 05 0000 150</t>
  </si>
  <si>
    <t>2 02 29999 05 0000 150</t>
  </si>
  <si>
    <t>2 02 35120 05 0000 150</t>
  </si>
  <si>
    <t>2 02 35118 05 0000 150</t>
  </si>
  <si>
    <t>2 02 30024 05 0000 150</t>
  </si>
  <si>
    <t>2 02 30027 05 0000 150</t>
  </si>
  <si>
    <t>2 02 30029 05 0000 150</t>
  </si>
  <si>
    <t>2 02 35082 05 0000 150</t>
  </si>
  <si>
    <t>2 02 39999 05 0000 150</t>
  </si>
  <si>
    <t>2 02 40014 05 0000 150</t>
  </si>
  <si>
    <t>2 02 45144 05 0000 150</t>
  </si>
  <si>
    <t>2 02 45146 05 0000 150</t>
  </si>
  <si>
    <t>2 02 45147 05 0000 150</t>
  </si>
  <si>
    <t>2 02 45148 05 0000 150</t>
  </si>
  <si>
    <t>2 02 45160 05 0000 150</t>
  </si>
  <si>
    <t>2 02 49999 05 0000 150</t>
  </si>
  <si>
    <t>2 04 05020 05 0000 150</t>
  </si>
  <si>
    <t>2 07 05020 05 0000 150</t>
  </si>
  <si>
    <t>2 18 60010 05 0000 150</t>
  </si>
  <si>
    <t>2 19 45160 05 0000 150</t>
  </si>
  <si>
    <t>2 19 60010 05 0000 150</t>
  </si>
  <si>
    <t>22500R0820</t>
  </si>
  <si>
    <t>2 02 30000 00 0000 150</t>
  </si>
  <si>
    <t>На прочие мероприятия администрации</t>
  </si>
  <si>
    <t>Другие вопросы в области национальной экономики</t>
  </si>
  <si>
    <t>12</t>
  </si>
  <si>
    <t>Закупка товаров, работ и услуг для обеспечения государственных (муниципальных) нужд в области геодезии и картографии вне рамок государственного оборонного заказа</t>
  </si>
  <si>
    <t>Формирование современной городской среды</t>
  </si>
  <si>
    <t>460F255550</t>
  </si>
  <si>
    <t>20209R5194</t>
  </si>
  <si>
    <t>Государственная программа МР "Сергокалинский район" о противодействии коррупции в МР "Сергокалинский район" на 2020 год</t>
  </si>
  <si>
    <t>МКДОУ «Детский сад c.Мургук"</t>
  </si>
  <si>
    <t>Расходы на выплаты персоналу в целях обеспечения выполнения функций МО</t>
  </si>
  <si>
    <t>Взносы по обязательному социальному страхованию на выплаты по оплате труда работников и иные выплаты</t>
  </si>
  <si>
    <t>Взносы по обязательному социальному страхованию на выплаты по оплате труда</t>
  </si>
  <si>
    <t>9 98 00 40002</t>
  </si>
  <si>
    <t>46 0 F2 55550</t>
  </si>
  <si>
    <r>
      <t xml:space="preserve">                                        </t>
    </r>
    <r>
      <rPr>
        <b/>
        <i/>
        <sz val="12"/>
        <color theme="1"/>
        <rFont val="Times New Roman"/>
        <family val="1"/>
        <charset val="204"/>
      </rPr>
      <t>Приложение №1</t>
    </r>
  </si>
  <si>
    <t>119</t>
  </si>
  <si>
    <t xml:space="preserve">25 2 02 00190 </t>
  </si>
  <si>
    <t>МБУ "ЦБ"</t>
  </si>
  <si>
    <t>109</t>
  </si>
  <si>
    <t>Субсидии бюджетам муниципальных районов на реализацию программ формирования современной городской среды</t>
  </si>
  <si>
    <t>Субсидии бюджетам муниципальных районов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</si>
  <si>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2 02 25304 05 0000 150</t>
  </si>
  <si>
    <t>2 02 35469 05 0000 150</t>
  </si>
  <si>
    <t>Субвенции бюджетам муниципальных районов на проведение Всероссийской переписи населения 2020 года</t>
  </si>
  <si>
    <t>Субсидии ДДТ</t>
  </si>
  <si>
    <t>Муниципальная программа успех каждого ребенка</t>
  </si>
  <si>
    <t>Субсидии БУ ДДТ</t>
  </si>
  <si>
    <t>Бесплатное двухразовое питание обучающихся с ОВЗ, в том числе детей инвалидов</t>
  </si>
  <si>
    <t>321</t>
  </si>
  <si>
    <t>Патент</t>
  </si>
  <si>
    <t>247</t>
  </si>
  <si>
    <t>М Е Р О П Р И Я Т И Я</t>
  </si>
  <si>
    <t>Источники формирования</t>
  </si>
  <si>
    <t>В том числе:</t>
  </si>
  <si>
    <t>Республиканский бюджет</t>
  </si>
  <si>
    <t>Местный бюджет</t>
  </si>
  <si>
    <t>Доходная часть, всего:</t>
  </si>
  <si>
    <t>в том числе:</t>
  </si>
  <si>
    <t>Остатки бюджетных средств на 01.01.2021г</t>
  </si>
  <si>
    <t>Акцизы по подакцизным товарам (продукции), производимым на территории Республики Дагестан</t>
  </si>
  <si>
    <t>Собственные доходы МР "Сергокалинский район"</t>
  </si>
  <si>
    <t>Расходная часть, всего:</t>
  </si>
  <si>
    <t>Капитальный ремонт внутрисельских дорог в с.Сергокала Сергокалинского района Республики Дагестан</t>
  </si>
  <si>
    <t xml:space="preserve">МЕЖБЮДЖЕТНЫЕ ТРАНСФЕРТЫ </t>
  </si>
  <si>
    <t>Дотации на выравнивание бюджетной обеспеченности</t>
  </si>
  <si>
    <t>Закупка энергетических ресурсов</t>
  </si>
  <si>
    <t>280</t>
  </si>
  <si>
    <t>140</t>
  </si>
  <si>
    <t xml:space="preserve"> На ежемесячное денежное вознаграждение за классное руководство педагогическим работникам муниципальных общеобразовательных организаций</t>
  </si>
  <si>
    <t>19 2 02 R3030</t>
  </si>
  <si>
    <t>На организацию бесплатного горячего питания обучающихся, получающих начальное общее образование в муниципальных образовательных организациях</t>
  </si>
  <si>
    <t>19202R3040</t>
  </si>
  <si>
    <t>19202R3030</t>
  </si>
  <si>
    <t>Код бюджетной классификации</t>
  </si>
  <si>
    <t>главного администратора источника финансирования дефицита</t>
  </si>
  <si>
    <t>источников финансирования дефицита районного бюджета</t>
  </si>
  <si>
    <t>Наименование главного администратора источника финансирования дефицита районного бюджета</t>
  </si>
  <si>
    <t>наименование главного администратора доходов районного бюджета</t>
  </si>
  <si>
    <t>Приложение №2</t>
  </si>
  <si>
    <r>
      <t xml:space="preserve">                                        </t>
    </r>
    <r>
      <rPr>
        <b/>
        <i/>
        <sz val="12"/>
        <color theme="1"/>
        <rFont val="Times New Roman"/>
        <family val="1"/>
        <charset val="204"/>
      </rPr>
      <t>Приложение №3</t>
    </r>
  </si>
  <si>
    <t>Приложение №5</t>
  </si>
  <si>
    <t>Приложение №6</t>
  </si>
  <si>
    <r>
      <t xml:space="preserve">                                        </t>
    </r>
    <r>
      <rPr>
        <b/>
        <i/>
        <sz val="12"/>
        <color theme="1"/>
        <rFont val="Times New Roman"/>
        <family val="1"/>
        <charset val="204"/>
      </rPr>
      <t>Приложение №8</t>
    </r>
  </si>
  <si>
    <r>
      <t xml:space="preserve">                                        </t>
    </r>
    <r>
      <rPr>
        <b/>
        <i/>
        <sz val="12"/>
        <color theme="1"/>
        <rFont val="Times New Roman"/>
        <family val="1"/>
        <charset val="204"/>
      </rPr>
      <t>Приложение №9</t>
    </r>
  </si>
  <si>
    <t>Приложение №19</t>
  </si>
  <si>
    <t>Приложение №20</t>
  </si>
  <si>
    <t>Приложение №22</t>
  </si>
  <si>
    <t>2025 год</t>
  </si>
  <si>
    <t>Субсидии бюджетам муниципальных районов на реализацию мероприятий по модернизации школьных систем образования</t>
  </si>
  <si>
    <t>2 02 25750 05 0000 150</t>
  </si>
  <si>
    <t>Субсидии бюджетам муниципальных районов на поддержку отрасли культуры</t>
  </si>
  <si>
    <t>Субсидии бюджетам муниципальных районов на софинансирование капитальных вложений в объекты государственной (муниципальной) собственности в рамках нового строительства и реконструкции</t>
  </si>
  <si>
    <t>2 02 27227 05 0000 150</t>
  </si>
  <si>
    <t>Cубсидии на ремонт и содержание автомобильных дорог</t>
  </si>
  <si>
    <t>15 3 00 20760</t>
  </si>
  <si>
    <t>На обеспечение деятельности советников директора по воспитанию и взаимодействию с ДОО</t>
  </si>
  <si>
    <t>19 2 ЕВ 5179F</t>
  </si>
  <si>
    <t>19 2 EB 5179F</t>
  </si>
  <si>
    <t>22 3 07 81520</t>
  </si>
  <si>
    <t>192ЕВ5179F</t>
  </si>
  <si>
    <t>Субсидия из Республиканского бюджета на поддержку дорожной деятельности МО "Сергокалинский район" в 2023 году</t>
  </si>
  <si>
    <t>Субсидия из Республиканского бюджета на поддержку дорожной деятельности МО "Сергокалинский район" в 2024-2025гг</t>
  </si>
  <si>
    <t>Единовременные  пособие гражданам, усыновившим взявшим под опеку в приемную семью ребенка из числа детей сирот</t>
  </si>
  <si>
    <t>22 3 07 81530</t>
  </si>
  <si>
    <t>22 5 00 40820</t>
  </si>
  <si>
    <t>22 5</t>
  </si>
  <si>
    <t>Модернизация библиотек в части комплектования книжного фонда</t>
  </si>
  <si>
    <t>Капитальные вложения в объекты муниципальной собственности в рамках государственной инветиционной программы (Дом Культура в с.Сергокала)</t>
  </si>
  <si>
    <t>20 2 02 4112R</t>
  </si>
  <si>
    <t>Бюджетные инвестиции в объекты капитального строительства муниципальной собственности</t>
  </si>
  <si>
    <t>20 2 09 R4670</t>
  </si>
  <si>
    <t>На обеспечение и укрепление материально-технической базы Дома культуры</t>
  </si>
  <si>
    <t>Модернизация школьных систем образования</t>
  </si>
  <si>
    <t>19202R7500</t>
  </si>
  <si>
    <t>192EB5179F</t>
  </si>
  <si>
    <t>Спорт высших достижений</t>
  </si>
  <si>
    <t>Средства передаваемые из бюджетов СП в бюджет муниципального района на выполнение переданных полномочий по культуре</t>
  </si>
  <si>
    <t>2 02 25513 05 0000 150</t>
  </si>
  <si>
    <t>Субсидии бюджетам муниципальных районов на развитие сети учреждений культурно-досугового типа</t>
  </si>
  <si>
    <t>Субвенции бюджетам муниципальных районов на 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</t>
  </si>
  <si>
    <t>2 02 35303 05 0000 150</t>
  </si>
  <si>
    <t>Приложение №21</t>
  </si>
  <si>
    <t>22 3 01 71540</t>
  </si>
  <si>
    <t>19202И2590</t>
  </si>
  <si>
    <t>19 2 02 И2590</t>
  </si>
  <si>
    <t>Субсидии бюджетам муниципальных районов на обеспечение развития и укрепления материально-технической базы домов культуры в населенных пунктах с числом жителей до 50 тысяч человек</t>
  </si>
  <si>
    <t>2 02 25467 05 0000 150</t>
  </si>
  <si>
    <t>Субвенция бюджетам  муниципальных районов на проведение мероприятий по обеспечению деятельности советников директора по воспитанию и взаимодействию с детскими общетвенными объединениями в общеобрпзовательных организациях</t>
  </si>
  <si>
    <t>2 02 35179 05 0000 150</t>
  </si>
  <si>
    <t>2026 год</t>
  </si>
  <si>
    <t>ВСЕГО-2026 год</t>
  </si>
  <si>
    <t>2026 г</t>
  </si>
  <si>
    <t>2026г</t>
  </si>
  <si>
    <t>Дополнительное образование при школах</t>
  </si>
  <si>
    <t>Дополнительное образование при дошкольных учреждениях</t>
  </si>
  <si>
    <t>Дополнительное образование детей</t>
  </si>
  <si>
    <t>187</t>
  </si>
  <si>
    <t>75</t>
  </si>
  <si>
    <t>22</t>
  </si>
  <si>
    <t>4</t>
  </si>
  <si>
    <t>Распределение прочих  межбюджетных трансфертов , передаваемые бюджетам поселений на осуществление части полномочий по решению вопросов местного значения в соответствии с заключенными соглашениями по дорожному фонду</t>
  </si>
  <si>
    <t>Капитальный ремонт внутрисельских дорог в с.Кичигамри Сергокалинского района Республики Дагестан</t>
  </si>
  <si>
    <t>На содержание дорог в зимний период с Мюрего</t>
  </si>
  <si>
    <t>На содержание дорог в зимний период с Ново-Мугри</t>
  </si>
  <si>
    <t>На содержание дорог в зимний период с Ванашимахи</t>
  </si>
  <si>
    <t>На содержание дорог в зимний период с Дегва</t>
  </si>
  <si>
    <t>На содержание дорог в зимний период с Аймаумахи</t>
  </si>
  <si>
    <t>На содержание дорог в зимний период с Урахи</t>
  </si>
  <si>
    <t>На содержание дорог в зимний период с Н-Мулебки</t>
  </si>
  <si>
    <t>На содержание дорог в зимний период с К-Сираги</t>
  </si>
  <si>
    <t>На содержание дорог в зимний период с Мургук</t>
  </si>
  <si>
    <t>На содержание дорог в зимний период с Бурдеки</t>
  </si>
  <si>
    <t>На содержание дорог в зимний период с Миглакаси</t>
  </si>
  <si>
    <t>На содержание дорог в зимний период с Маммаул</t>
  </si>
  <si>
    <t>На содержание дорог в зимний период с Аялизи</t>
  </si>
  <si>
    <r>
      <t xml:space="preserve">                                        </t>
    </r>
    <r>
      <rPr>
        <b/>
        <i/>
        <sz val="12"/>
        <color theme="1"/>
        <rFont val="Times New Roman"/>
        <family val="1"/>
        <charset val="204"/>
      </rPr>
      <t>Приложение №10</t>
    </r>
  </si>
  <si>
    <t>Приложение №15</t>
  </si>
  <si>
    <t>540</t>
  </si>
  <si>
    <t>230</t>
  </si>
  <si>
    <t xml:space="preserve">Субсидии на выполнение муниципального задания </t>
  </si>
  <si>
    <t>14 4 01 20000</t>
  </si>
  <si>
    <t>15 4 03 20762</t>
  </si>
  <si>
    <t>15 4 05 20760</t>
  </si>
  <si>
    <t>46 1 F2 55550</t>
  </si>
  <si>
    <t>26 4 01 51180</t>
  </si>
  <si>
    <t>19 4</t>
  </si>
  <si>
    <t>19 4 01 2201Г</t>
  </si>
  <si>
    <t>19 4 01 00591</t>
  </si>
  <si>
    <t>19 4 02</t>
  </si>
  <si>
    <t>19 4 02 2202Г</t>
  </si>
  <si>
    <t>19 4 02 00592</t>
  </si>
  <si>
    <t>19 4 02 8185И</t>
  </si>
  <si>
    <t>19 4 02 R3030</t>
  </si>
  <si>
    <t>19 1 ЕВ 51790</t>
  </si>
  <si>
    <t>19 1 EB 51790</t>
  </si>
  <si>
    <t>19 4 02 R3040</t>
  </si>
  <si>
    <t>19 2 01 R7500</t>
  </si>
  <si>
    <t>19 4 03 00593</t>
  </si>
  <si>
    <t>19 4 03 00П93</t>
  </si>
  <si>
    <t>33 4 03</t>
  </si>
  <si>
    <t>Молодежная политика</t>
  </si>
  <si>
    <t>Муниципальная программа "Реализация молодежной политики"</t>
  </si>
  <si>
    <t>Комплекс процессных мероприятий в реализации муниципальной программы "Реализация молодежной политики"</t>
  </si>
  <si>
    <t>33 4 03 00590</t>
  </si>
  <si>
    <t>19 4 07</t>
  </si>
  <si>
    <t>19 4 07 2209Л</t>
  </si>
  <si>
    <t>Организация проведения детской оздоровительной кампании</t>
  </si>
  <si>
    <t>Комплекс процессных мероприятий "Организация отдыха и оздоровления детей, подростков и молодежи"</t>
  </si>
  <si>
    <t>Другие вопросы в области социальной политики</t>
  </si>
  <si>
    <t>22 4 02</t>
  </si>
  <si>
    <t>22 4 02 77740</t>
  </si>
  <si>
    <t>Комплекс процессных мероприятий «Совершенствование социальной поддержки семьи и детей»</t>
  </si>
  <si>
    <t>Осуществление государственных полномочий Республики Дагестан по организации и осуществлению деятельности по опеке и попечительству</t>
  </si>
  <si>
    <t>20 2 05 4812R</t>
  </si>
  <si>
    <t>22 4 01 28960</t>
  </si>
  <si>
    <t>22 4 02 81520</t>
  </si>
  <si>
    <t xml:space="preserve">22 4 02 81520 </t>
  </si>
  <si>
    <t>22 4 02 81530</t>
  </si>
  <si>
    <t>16 2 03</t>
  </si>
  <si>
    <t>16 2 03 R0820</t>
  </si>
  <si>
    <t>Региональный проект «Поэтапная ликвидация накопившейся задолженности по обеспечению жилыми помещениями детей-сирот и детей, оставшихся без попечения родителей, на территории РД на период до 2030 года»</t>
  </si>
  <si>
    <t>Предоставление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 за счет средств республиканского бюджета РД</t>
  </si>
  <si>
    <t>19 4 09 77720</t>
  </si>
  <si>
    <t>20 2 04 R5194</t>
  </si>
  <si>
    <t>22 4 02 71540</t>
  </si>
  <si>
    <t>24 4 02 00590</t>
  </si>
  <si>
    <t>24 4 01 20000</t>
  </si>
  <si>
    <t>25 4 02 00590</t>
  </si>
  <si>
    <t>26 4 03</t>
  </si>
  <si>
    <t>26 4 03 27880</t>
  </si>
  <si>
    <t xml:space="preserve">Комплекс процессных мероприятий "Управление муниципальным долгом </t>
  </si>
  <si>
    <t xml:space="preserve">Обеспечение своевременных расчетов по обслуживанию муниципального долга </t>
  </si>
  <si>
    <t>26 4 02 60020</t>
  </si>
  <si>
    <t>Осуществление переданных государственных полномочий Республики Дагестан по образованию и осуществлению деятельности комиссий по делам несовершеннолетних и защите их прав</t>
  </si>
  <si>
    <t>Осуществление первичного воинского учета на территориях, где отсутствуют военные комиссариаты</t>
  </si>
  <si>
    <t>Финансовое обеспечение выполнения мероприятий на поддержку дорожной деятельности муниципальных образований за счет средств республиканского бюджета</t>
  </si>
  <si>
    <t>15 4 05</t>
  </si>
  <si>
    <t>Комплекс процессных мероприятий "Субсидии на поддержку дорожной деятельности муниципальных образований за счет средств республиканского бюджета"</t>
  </si>
  <si>
    <t>Финансовое обеспечение выполнения мероприятий по капитальному ремонту, ремонту и содержанию автомобильных дорог общего пользования регионального, межмуниципального и местного значения и искусственных сооружений на них</t>
  </si>
  <si>
    <t>461F255550</t>
  </si>
  <si>
    <t>1940300П93</t>
  </si>
  <si>
    <t>16203R0820</t>
  </si>
  <si>
    <t>1940100591</t>
  </si>
  <si>
    <t>194012201Г</t>
  </si>
  <si>
    <t>1940300593</t>
  </si>
  <si>
    <t>2240271540</t>
  </si>
  <si>
    <t>194028185И</t>
  </si>
  <si>
    <t>194022202Г</t>
  </si>
  <si>
    <t>20204R5194</t>
  </si>
  <si>
    <t>19402R3030</t>
  </si>
  <si>
    <t>191ЕВ51790</t>
  </si>
  <si>
    <t>191EB51790</t>
  </si>
  <si>
    <t>19402R3040</t>
  </si>
  <si>
    <t>19201R7500</t>
  </si>
  <si>
    <t>194072209Л</t>
  </si>
  <si>
    <t>Государственная программа Республики Дагестан "Развитие образования в Республике Дагестан"</t>
  </si>
  <si>
    <t>МО «Сергокалинский район» по доходам на 2025 год</t>
  </si>
  <si>
    <t>2027г</t>
  </si>
  <si>
    <t>МО «Сергокалинский район» по доходам на плановый период 2026-2027 годов</t>
  </si>
  <si>
    <t>2027 год</t>
  </si>
  <si>
    <t xml:space="preserve"> НА 2026 и 2027 годов</t>
  </si>
  <si>
    <t xml:space="preserve"> НА 2025 ГОД</t>
  </si>
  <si>
    <t>ПЕРЕЧЕНЬ ГЛАВНЫХ АДМИНИСТРАТОРОВ ИСТОЧНИКОВ ФИНАНСИРОВАНИЯ ДЕФИЦИТА РАЙОННОГО БЮДЖЕТА АДМИНИСТРАЦИИ "МР" СЕРГОКАЛИНСКИЙ РАЙОН НА 2025 ГОД И НА ПЛАНОВЫЙ ПЕРИОД 2026 И 2027 ГОДОВ</t>
  </si>
  <si>
    <t>расходов местного бюджета по ведомственной  классификации расходов районного бюджета Сергокалинского района на 2025 год</t>
  </si>
  <si>
    <t>расходов местного бюджета по ведомственной  классификации расходов районного бюджета Сергокалинского района на 2026-2027 года</t>
  </si>
  <si>
    <t>расходов местного бюджета по разделам, подразделам, целевым статьям расходов, видам расходов функциональной классификации расходов Российской Федерации на 2025 год</t>
  </si>
  <si>
    <t>расходов местного бюджета по разделам, подразделам, целевым статьям расходов, видам расходов функциональной классификации расходов Российской Федерации на 2026-2027 годов</t>
  </si>
  <si>
    <t>Распределение субвенций бюджетам поселений на осуществление полномочий по первичному воинскому учету, где отсутствуют военные комиссариаты на 2025 год</t>
  </si>
  <si>
    <t>Распределение субвенций бюджетам поселений на осуществление полномочий по первичному воинскому учету, где отсутствуют военные комиссариаты на плановый 2026-2027 годов</t>
  </si>
  <si>
    <t>Распределение дотаций поселениям из Фонда Компенсации на выравнивание бюджетной обеспеченности на 2025 год</t>
  </si>
  <si>
    <t>Распределение дотаций поселениям из Фонда Компенсации на выравнивание бюджетной обеспеченности на 2026 и 2027 годов.</t>
  </si>
  <si>
    <t>2027 г</t>
  </si>
  <si>
    <t>Распределение межбюджетных трансфертов , передаваемые бюджетам поселений на осуществление части полномочий по решению вопросов местного значения в соответствии с заключенными соглашениями на 2025г</t>
  </si>
  <si>
    <t>Распределение межбюджетных трансфертов , передаваемые бюджетам поселений на осуществление части полномочий по решению вопросов местного значения в соответствии с заключенными соглашениями по дорожному фонду 2026 и 2027 годов</t>
  </si>
  <si>
    <t>по поддержке дорожного хозяйства МО "Сергокалинский район на 2026-2027 годов</t>
  </si>
  <si>
    <t>ВСЕГО-2027 год</t>
  </si>
  <si>
    <t>СЕРГОКАЛИНСКОГО РАЙОНА НА 2025 ГОД</t>
  </si>
  <si>
    <t>НА ПЛАНОВЫЙ ПЕРИОД 2026 И 2027 ГОДОВ</t>
  </si>
  <si>
    <t>88</t>
  </si>
  <si>
    <t>Субвенции на осуществление переданных государственных полномочий Республики Дагестан по образованию и осуществлению деятельности комиссий по делам несовершеннолетних</t>
  </si>
  <si>
    <t>Субвенции на осуществление переданных государственных  полномочий Республики Дагестан по образованию и осуществлению деятельности комиссий по делам несовершеннолетних</t>
  </si>
  <si>
    <t xml:space="preserve">19 4 09 77720 </t>
  </si>
  <si>
    <t>Субвенции на осуществление государственных полномочий РД по организации и осуществлению деятельности по  комиссий по делам несовершеннолетних и защите их прав</t>
  </si>
  <si>
    <t>19 4 02 50500</t>
  </si>
  <si>
    <t>Ежемесячное вознаграждение советникам директоров</t>
  </si>
  <si>
    <t>2 02 45050 05 0000 150</t>
  </si>
  <si>
    <t>Межбюджетные трансферты, передаваемые бюджетам муниципальных районов на обеспечение выплат ежемесячного вознаграждения советникам директоров по воспитанию</t>
  </si>
  <si>
    <t>194022207А</t>
  </si>
  <si>
    <t>Иные выплаты учреждений привлекаемым лицам</t>
  </si>
  <si>
    <t>На обеспечение выплаты компенсации пед работникам привлекаемых к проведению гос итоговой аттестации</t>
  </si>
  <si>
    <t>На обеспечение питанием детей участвующих в СВО</t>
  </si>
  <si>
    <t>3962</t>
  </si>
  <si>
    <t>1190</t>
  </si>
  <si>
    <t>4626</t>
  </si>
  <si>
    <t>1397</t>
  </si>
  <si>
    <t>160</t>
  </si>
  <si>
    <t>2455</t>
  </si>
  <si>
    <t>741</t>
  </si>
  <si>
    <t>3900</t>
  </si>
  <si>
    <t>1177</t>
  </si>
  <si>
    <t>1900</t>
  </si>
  <si>
    <t>570</t>
  </si>
  <si>
    <t>2309,9</t>
  </si>
  <si>
    <t>2809,9</t>
  </si>
  <si>
    <t>511</t>
  </si>
  <si>
    <t>1300</t>
  </si>
  <si>
    <t>392</t>
  </si>
  <si>
    <t>1259</t>
  </si>
  <si>
    <t>246</t>
  </si>
  <si>
    <t>84</t>
  </si>
  <si>
    <t>25,4</t>
  </si>
  <si>
    <t>Денежная компенсация на обеспечение питанием детей участников СВО</t>
  </si>
  <si>
    <t>Распределение межбюджетных трансфертов , передаваемые бюджетам поселений на осуществление части полномочий по решению вопросов местного значения в соответствии с заключенными соглашениями на 2026 г</t>
  </si>
  <si>
    <t>14 4 02 64600</t>
  </si>
  <si>
    <t>На отлов и содержание бездомных животных</t>
  </si>
  <si>
    <t xml:space="preserve">Ежемесячное вознаграждение советникам директоров </t>
  </si>
  <si>
    <t>19 4 02 8185С</t>
  </si>
  <si>
    <t>Организация бесплатного одноразового горячего питания в дни учебных занятий детей участвующих в СВО</t>
  </si>
  <si>
    <t>Выплата денежной компенсации на обеспечение бесплатным двухразовым питание обучающихся с ОВЗ, в том числе детей инвалидов осваивающих основные общеобразовательные программы на дому.</t>
  </si>
  <si>
    <t>Пособия, компенсации и иные социальные выплаты гражданам, кроме публичных нормативных обязательств</t>
  </si>
  <si>
    <t>Организация бесплатного одноразового горячего питания  обучающихся с ограниченными возможностями здоровья, осваивающих основные общеобразовательные программы</t>
  </si>
  <si>
    <t>19 4 02 8185П</t>
  </si>
  <si>
    <t>Денежная компенсация педагогическим работникам,  привлекаемым к проведению государственной итоговой аттестации в 2025 году</t>
  </si>
  <si>
    <t>19 4 02 2207А</t>
  </si>
  <si>
    <t>Социальное обеспечение населения</t>
  </si>
  <si>
    <t>22 2 08 30970</t>
  </si>
  <si>
    <t>Социальные выплаты</t>
  </si>
  <si>
    <t>Социальная помощь при заключении контракта с МО РФ</t>
  </si>
  <si>
    <t>Развитие ГГС</t>
  </si>
  <si>
    <t>01 4 01 79130</t>
  </si>
  <si>
    <t>Исполнение судебных актов Российской Федерации и мировых соглашений по возмещению причиненного вреда</t>
  </si>
  <si>
    <t>8507</t>
  </si>
  <si>
    <t>2569</t>
  </si>
  <si>
    <t>363</t>
  </si>
  <si>
    <t>5288</t>
  </si>
  <si>
    <t>1596</t>
  </si>
  <si>
    <t>242</t>
  </si>
  <si>
    <t>2665</t>
  </si>
  <si>
    <t>804,8</t>
  </si>
  <si>
    <t>2263,1</t>
  </si>
  <si>
    <t>2059</t>
  </si>
  <si>
    <t>621,8</t>
  </si>
  <si>
    <t>1058,5</t>
  </si>
  <si>
    <t>329</t>
  </si>
  <si>
    <t>170</t>
  </si>
  <si>
    <t>194028185С</t>
  </si>
  <si>
    <t>194028185П</t>
  </si>
  <si>
    <t>26</t>
  </si>
  <si>
    <t>Изменение остатков средств на счете районного бюджета на 01.01.2025г.</t>
  </si>
  <si>
    <t>в том числе ; остатки на 01.01.2025г</t>
  </si>
  <si>
    <t xml:space="preserve">№157 от 25.12.2024 года </t>
  </si>
  <si>
    <t xml:space="preserve">№157  от 25.12.2024 года </t>
  </si>
  <si>
    <t xml:space="preserve">№157  от 25.12.2024 года  </t>
  </si>
  <si>
    <t xml:space="preserve">№157 от  25.12.2024 года </t>
  </si>
  <si>
    <t xml:space="preserve">№157  от  25.12.2024 года </t>
  </si>
  <si>
    <t>по поддержке дорожного хозяйства МО "Сергокалинский район          на 2025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</si>
</sst>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"/>
    <numFmt numFmtId="165" formatCode="0.0000"/>
    <numFmt numFmtId="166" formatCode="0.000"/>
    <numFmt numFmtId="167" formatCode="#,##0.000"/>
    <numFmt numFmtId="168" formatCode="0.00000"/>
    <numFmt numFmtId="169" formatCode="#,##0.00000"/>
    <numFmt numFmtId="170" formatCode="#,##0.0"/>
  </numFmts>
  <fonts count="55">
    <font>
      <sz val="10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i/>
      <sz val="12"/>
      <color rgb="FFFF0000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C00000"/>
      <name val="Times New Roman"/>
      <family val="1"/>
      <charset val="204"/>
    </font>
    <font>
      <sz val="12"/>
      <color rgb="FFC0000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i/>
      <sz val="12"/>
      <color theme="1"/>
      <name val="Times New Roman"/>
      <family val="1"/>
      <charset val="204"/>
    </font>
    <font>
      <b/>
      <i/>
      <sz val="12"/>
      <color rgb="FF000000"/>
      <name val="Times New Roman"/>
      <family val="1"/>
      <charset val="204"/>
    </font>
    <font>
      <b/>
      <sz val="12"/>
      <color rgb="FF000000"/>
      <name val="Cambria"/>
      <family val="1"/>
      <charset val="204"/>
      <scheme val="major"/>
    </font>
    <font>
      <b/>
      <sz val="12"/>
      <color theme="1"/>
      <name val="Cambria"/>
      <family val="1"/>
      <charset val="204"/>
      <scheme val="major"/>
    </font>
    <font>
      <sz val="10"/>
      <color theme="1"/>
      <name val="Cambria"/>
      <family val="1"/>
      <charset val="204"/>
      <scheme val="major"/>
    </font>
    <font>
      <sz val="12"/>
      <color theme="1"/>
      <name val="Calibri"/>
      <family val="2"/>
      <charset val="204"/>
      <scheme val="minor"/>
    </font>
    <font>
      <b/>
      <i/>
      <sz val="12"/>
      <color theme="1"/>
      <name val="Cambria"/>
      <family val="1"/>
      <charset val="204"/>
      <scheme val="major"/>
    </font>
    <font>
      <b/>
      <i/>
      <sz val="12"/>
      <color theme="1"/>
      <name val="Calibri"/>
      <family val="2"/>
      <charset val="204"/>
      <scheme val="minor"/>
    </font>
    <font>
      <i/>
      <sz val="12"/>
      <color theme="1"/>
      <name val="Calibri"/>
      <family val="2"/>
      <charset val="204"/>
      <scheme val="minor"/>
    </font>
    <font>
      <b/>
      <i/>
      <sz val="12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10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b/>
      <sz val="16"/>
      <color theme="1"/>
      <name val="Cambria"/>
      <family val="1"/>
      <charset val="204"/>
      <scheme val="major"/>
    </font>
    <font>
      <b/>
      <sz val="14"/>
      <color theme="1"/>
      <name val="Cambria"/>
      <family val="1"/>
      <charset val="204"/>
      <scheme val="major"/>
    </font>
    <font>
      <b/>
      <sz val="11"/>
      <color theme="1"/>
      <name val="Calibri"/>
      <family val="2"/>
      <charset val="204"/>
      <scheme val="minor"/>
    </font>
    <font>
      <sz val="14"/>
      <color theme="1"/>
      <name val="Cambria"/>
      <family val="1"/>
      <charset val="204"/>
      <scheme val="major"/>
    </font>
    <font>
      <b/>
      <sz val="11"/>
      <color theme="1"/>
      <name val="Times New Roman"/>
      <family val="1"/>
      <charset val="204"/>
    </font>
    <font>
      <b/>
      <sz val="14"/>
      <color theme="1"/>
      <name val="Script MT Bold"/>
      <family val="4"/>
    </font>
    <font>
      <sz val="14"/>
      <color theme="1"/>
      <name val="Script MT Bold"/>
      <family val="4"/>
    </font>
    <font>
      <sz val="8"/>
      <color rgb="FF000000"/>
      <name val="Arial Cyr"/>
    </font>
    <font>
      <sz val="13"/>
      <color theme="1"/>
      <name val="Times New Roman"/>
      <family val="1"/>
      <charset val="204"/>
    </font>
    <font>
      <sz val="13"/>
      <name val="Times New Roman"/>
      <family val="1"/>
      <charset val="204"/>
    </font>
    <font>
      <b/>
      <sz val="9"/>
      <color rgb="FF3F3F3F"/>
      <name val="Calibri"/>
      <family val="2"/>
      <charset val="204"/>
      <scheme val="minor"/>
    </font>
    <font>
      <i/>
      <sz val="12"/>
      <color rgb="FF000000"/>
      <name val="Times New Roman"/>
      <family val="1"/>
      <charset val="204"/>
    </font>
    <font>
      <b/>
      <sz val="12"/>
      <color rgb="FF3F3F3F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i/>
      <sz val="11"/>
      <color theme="1"/>
      <name val="Times New Roman"/>
      <family val="1"/>
      <charset val="204"/>
    </font>
    <font>
      <sz val="12"/>
      <color theme="1"/>
      <name val="Cambria"/>
      <family val="1"/>
      <charset val="204"/>
      <scheme val="major"/>
    </font>
    <font>
      <b/>
      <sz val="10"/>
      <color theme="1"/>
      <name val="Calibri"/>
      <family val="2"/>
      <charset val="204"/>
      <scheme val="minor"/>
    </font>
    <font>
      <sz val="12"/>
      <color rgb="FF0A0A0A"/>
      <name val="Times New Roman"/>
      <family val="1"/>
      <charset val="204"/>
    </font>
    <font>
      <sz val="11"/>
      <color rgb="FF2A3143"/>
      <name val="Formular"/>
    </font>
    <font>
      <sz val="12"/>
      <color rgb="FF2A3143"/>
      <name val="Times New Roman"/>
      <family val="1"/>
      <charset val="204"/>
    </font>
    <font>
      <sz val="12"/>
      <color rgb="FF464C55"/>
      <name val="Times New Roman"/>
      <family val="1"/>
      <charset val="204"/>
    </font>
    <font>
      <b/>
      <sz val="12"/>
      <color rgb="FF444444"/>
      <name val="Times New Roman"/>
      <family val="1"/>
      <charset val="204"/>
    </font>
    <font>
      <sz val="12"/>
      <color rgb="FF444444"/>
      <name val="Times New Roman"/>
      <family val="1"/>
      <charset val="204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2F2F2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theme="9" tint="0.79998168889431442"/>
      </patternFill>
    </fill>
  </fills>
  <borders count="5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medium">
        <color indexed="64"/>
      </left>
      <right style="thin">
        <color rgb="FF3F3F3F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7" fillId="0" borderId="11">
      <alignment horizontal="left" wrapText="1" indent="2"/>
    </xf>
    <xf numFmtId="0" fontId="40" fillId="6" borderId="43" applyNumberFormat="0" applyAlignment="0" applyProtection="0"/>
  </cellStyleXfs>
  <cellXfs count="533">
    <xf numFmtId="0" fontId="0" fillId="0" borderId="0" xfId="0"/>
    <xf numFmtId="0" fontId="3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vertical="center" wrapText="1"/>
    </xf>
    <xf numFmtId="0" fontId="2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49" fontId="2" fillId="0" borderId="4" xfId="0" applyNumberFormat="1" applyFont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49" fontId="8" fillId="2" borderId="4" xfId="0" applyNumberFormat="1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49" fontId="3" fillId="2" borderId="4" xfId="0" applyNumberFormat="1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vertical="center" wrapText="1"/>
    </xf>
    <xf numFmtId="49" fontId="2" fillId="2" borderId="4" xfId="0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49" fontId="3" fillId="4" borderId="4" xfId="0" applyNumberFormat="1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49" fontId="9" fillId="2" borderId="4" xfId="0" applyNumberFormat="1" applyFont="1" applyFill="1" applyBorder="1" applyAlignment="1">
      <alignment horizontal="center" vertical="center" wrapText="1"/>
    </xf>
    <xf numFmtId="49" fontId="10" fillId="2" borderId="4" xfId="0" applyNumberFormat="1" applyFont="1" applyFill="1" applyBorder="1" applyAlignment="1">
      <alignment horizontal="center" vertical="center" wrapText="1"/>
    </xf>
    <xf numFmtId="49" fontId="12" fillId="2" borderId="4" xfId="0" applyNumberFormat="1" applyFont="1" applyFill="1" applyBorder="1" applyAlignment="1">
      <alignment horizontal="center" vertical="center" wrapText="1"/>
    </xf>
    <xf numFmtId="49" fontId="9" fillId="4" borderId="4" xfId="0" applyNumberFormat="1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164" fontId="3" fillId="0" borderId="4" xfId="0" applyNumberFormat="1" applyFont="1" applyBorder="1" applyAlignment="1">
      <alignment horizontal="center" vertical="center" wrapText="1"/>
    </xf>
    <xf numFmtId="164" fontId="3" fillId="2" borderId="4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4" fillId="0" borderId="4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5" fillId="0" borderId="6" xfId="0" applyFont="1" applyBorder="1" applyAlignment="1">
      <alignment horizontal="center" vertical="center" wrapText="1"/>
    </xf>
    <xf numFmtId="0" fontId="3" fillId="0" borderId="3" xfId="0" applyFont="1" applyBorder="1" applyAlignment="1">
      <alignment vertical="center" wrapText="1"/>
    </xf>
    <xf numFmtId="0" fontId="2" fillId="0" borderId="6" xfId="0" applyFont="1" applyBorder="1" applyAlignment="1">
      <alignment horizontal="center" vertical="center" wrapText="1"/>
    </xf>
    <xf numFmtId="49" fontId="5" fillId="0" borderId="6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wrapText="1"/>
    </xf>
    <xf numFmtId="0" fontId="1" fillId="0" borderId="4" xfId="0" applyFont="1" applyBorder="1" applyAlignment="1">
      <alignment horizontal="center" vertical="center" wrapText="1"/>
    </xf>
    <xf numFmtId="49" fontId="15" fillId="0" borderId="4" xfId="0" applyNumberFormat="1" applyFont="1" applyBorder="1" applyAlignment="1">
      <alignment horizontal="center" vertical="center" wrapText="1"/>
    </xf>
    <xf numFmtId="0" fontId="5" fillId="0" borderId="6" xfId="0" applyFont="1" applyBorder="1" applyAlignment="1">
      <alignment wrapText="1"/>
    </xf>
    <xf numFmtId="0" fontId="17" fillId="0" borderId="6" xfId="0" applyFont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164" fontId="9" fillId="2" borderId="4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5" fillId="0" borderId="0" xfId="0" applyFont="1" applyAlignment="1">
      <alignment vertical="center"/>
    </xf>
    <xf numFmtId="0" fontId="25" fillId="0" borderId="0" xfId="0" applyFont="1" applyAlignment="1">
      <alignment horizontal="center" vertical="center"/>
    </xf>
    <xf numFmtId="0" fontId="26" fillId="0" borderId="0" xfId="0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2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17" fillId="0" borderId="8" xfId="0" applyFont="1" applyBorder="1" applyAlignment="1">
      <alignment horizontal="center" vertical="center" wrapText="1"/>
    </xf>
    <xf numFmtId="2" fontId="2" fillId="0" borderId="4" xfId="0" applyNumberFormat="1" applyFont="1" applyBorder="1" applyAlignment="1">
      <alignment horizontal="center" vertical="center" wrapText="1"/>
    </xf>
    <xf numFmtId="0" fontId="23" fillId="2" borderId="4" xfId="0" applyFont="1" applyFill="1" applyBorder="1" applyAlignment="1">
      <alignment horizontal="center" vertical="center" wrapText="1"/>
    </xf>
    <xf numFmtId="0" fontId="1" fillId="0" borderId="0" xfId="0" applyFont="1"/>
    <xf numFmtId="0" fontId="24" fillId="0" borderId="6" xfId="0" applyFont="1" applyBorder="1" applyAlignment="1">
      <alignment vertical="center" wrapText="1"/>
    </xf>
    <xf numFmtId="0" fontId="24" fillId="0" borderId="8" xfId="0" applyFont="1" applyBorder="1" applyAlignment="1">
      <alignment horizontal="center" vertical="center" wrapText="1"/>
    </xf>
    <xf numFmtId="0" fontId="28" fillId="0" borderId="4" xfId="0" applyFont="1" applyBorder="1" applyAlignment="1">
      <alignment horizontal="center" vertical="center" wrapText="1"/>
    </xf>
    <xf numFmtId="0" fontId="27" fillId="0" borderId="4" xfId="0" applyFont="1" applyBorder="1" applyAlignment="1">
      <alignment horizontal="center" vertical="center" wrapText="1"/>
    </xf>
    <xf numFmtId="0" fontId="27" fillId="0" borderId="4" xfId="0" applyFont="1" applyBorder="1" applyAlignment="1">
      <alignment horizontal="center" wrapText="1"/>
    </xf>
    <xf numFmtId="0" fontId="2" fillId="0" borderId="3" xfId="0" applyFont="1" applyBorder="1" applyAlignment="1">
      <alignment wrapText="1"/>
    </xf>
    <xf numFmtId="0" fontId="18" fillId="0" borderId="0" xfId="0" applyFont="1"/>
    <xf numFmtId="0" fontId="29" fillId="0" borderId="0" xfId="0" applyFont="1" applyAlignment="1">
      <alignment vertical="center"/>
    </xf>
    <xf numFmtId="0" fontId="32" fillId="0" borderId="0" xfId="0" applyFont="1" applyAlignment="1">
      <alignment horizontal="center"/>
    </xf>
    <xf numFmtId="0" fontId="33" fillId="0" borderId="0" xfId="0" applyFont="1"/>
    <xf numFmtId="49" fontId="6" fillId="0" borderId="3" xfId="0" applyNumberFormat="1" applyFont="1" applyBorder="1" applyAlignment="1">
      <alignment horizontal="center" vertical="center" wrapText="1"/>
    </xf>
    <xf numFmtId="0" fontId="34" fillId="0" borderId="4" xfId="0" applyFont="1" applyBorder="1" applyAlignment="1">
      <alignment horizontal="center" wrapText="1"/>
    </xf>
    <xf numFmtId="166" fontId="3" fillId="0" borderId="4" xfId="0" applyNumberFormat="1" applyFont="1" applyBorder="1" applyAlignment="1">
      <alignment horizontal="center" vertical="center" wrapText="1"/>
    </xf>
    <xf numFmtId="166" fontId="2" fillId="0" borderId="4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0" fontId="5" fillId="0" borderId="3" xfId="0" applyFont="1" applyBorder="1" applyAlignment="1">
      <alignment vertical="top" wrapText="1"/>
    </xf>
    <xf numFmtId="0" fontId="35" fillId="0" borderId="0" xfId="0" applyFont="1" applyAlignment="1">
      <alignment horizontal="center" vertical="center"/>
    </xf>
    <xf numFmtId="0" fontId="36" fillId="0" borderId="0" xfId="0" applyFont="1"/>
    <xf numFmtId="49" fontId="14" fillId="2" borderId="4" xfId="0" applyNumberFormat="1" applyFont="1" applyFill="1" applyBorder="1" applyAlignment="1">
      <alignment horizontal="center" vertical="center" wrapText="1"/>
    </xf>
    <xf numFmtId="0" fontId="22" fillId="0" borderId="6" xfId="0" applyFont="1" applyBorder="1" applyAlignment="1">
      <alignment wrapText="1"/>
    </xf>
    <xf numFmtId="0" fontId="3" fillId="0" borderId="0" xfId="0" applyFont="1" applyAlignment="1">
      <alignment horizontal="center" vertical="center"/>
    </xf>
    <xf numFmtId="0" fontId="2" fillId="3" borderId="3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justify" vertical="center"/>
    </xf>
    <xf numFmtId="4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167" fontId="2" fillId="0" borderId="6" xfId="0" applyNumberFormat="1" applyFont="1" applyBorder="1" applyAlignment="1">
      <alignment horizontal="center" vertical="center" wrapText="1"/>
    </xf>
    <xf numFmtId="0" fontId="3" fillId="0" borderId="19" xfId="0" applyFont="1" applyBorder="1" applyAlignment="1">
      <alignment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0" fillId="0" borderId="24" xfId="0" applyBorder="1"/>
    <xf numFmtId="0" fontId="26" fillId="0" borderId="23" xfId="0" applyFont="1" applyBorder="1" applyAlignment="1">
      <alignment vertical="center" wrapText="1"/>
    </xf>
    <xf numFmtId="49" fontId="0" fillId="0" borderId="24" xfId="0" applyNumberFormat="1" applyBorder="1"/>
    <xf numFmtId="0" fontId="26" fillId="0" borderId="25" xfId="0" applyFont="1" applyBorder="1" applyAlignment="1">
      <alignment vertical="center" wrapText="1"/>
    </xf>
    <xf numFmtId="0" fontId="3" fillId="0" borderId="26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26" fillId="0" borderId="30" xfId="0" applyFont="1" applyBorder="1" applyAlignment="1">
      <alignment vertical="center" wrapText="1"/>
    </xf>
    <xf numFmtId="0" fontId="3" fillId="0" borderId="31" xfId="0" applyFont="1" applyBorder="1" applyAlignment="1">
      <alignment vertical="center" wrapText="1"/>
    </xf>
    <xf numFmtId="0" fontId="26" fillId="0" borderId="31" xfId="0" applyFont="1" applyBorder="1" applyAlignment="1">
      <alignment vertical="center" wrapText="1"/>
    </xf>
    <xf numFmtId="4" fontId="2" fillId="0" borderId="32" xfId="0" applyNumberFormat="1" applyFont="1" applyBorder="1" applyAlignment="1">
      <alignment horizontal="center" vertical="center" wrapText="1"/>
    </xf>
    <xf numFmtId="0" fontId="26" fillId="0" borderId="33" xfId="0" applyFont="1" applyBorder="1" applyAlignment="1">
      <alignment vertical="center" wrapText="1"/>
    </xf>
    <xf numFmtId="0" fontId="3" fillId="0" borderId="34" xfId="0" applyFont="1" applyBorder="1" applyAlignment="1">
      <alignment horizontal="center" vertical="center" wrapText="1"/>
    </xf>
    <xf numFmtId="0" fontId="3" fillId="0" borderId="35" xfId="0" applyFont="1" applyBorder="1" applyAlignment="1">
      <alignment horizontal="center" vertical="center" wrapText="1"/>
    </xf>
    <xf numFmtId="0" fontId="3" fillId="0" borderId="36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0" fillId="0" borderId="32" xfId="0" applyBorder="1"/>
    <xf numFmtId="0" fontId="39" fillId="0" borderId="8" xfId="0" applyFont="1" applyBorder="1" applyAlignment="1">
      <alignment horizontal="center" wrapText="1"/>
    </xf>
    <xf numFmtId="0" fontId="38" fillId="0" borderId="8" xfId="0" applyFont="1" applyBorder="1" applyAlignment="1">
      <alignment horizontal="center" wrapText="1"/>
    </xf>
    <xf numFmtId="0" fontId="39" fillId="0" borderId="6" xfId="0" applyFont="1" applyBorder="1" applyAlignment="1">
      <alignment horizontal="center" vertical="center" wrapText="1"/>
    </xf>
    <xf numFmtId="0" fontId="38" fillId="0" borderId="6" xfId="0" applyFont="1" applyBorder="1" applyAlignment="1">
      <alignment horizontal="center" vertical="center"/>
    </xf>
    <xf numFmtId="49" fontId="6" fillId="0" borderId="9" xfId="0" applyNumberFormat="1" applyFont="1" applyBorder="1" applyAlignment="1">
      <alignment horizontal="center" vertical="center" wrapText="1"/>
    </xf>
    <xf numFmtId="0" fontId="5" fillId="0" borderId="42" xfId="0" applyFont="1" applyBorder="1" applyAlignment="1">
      <alignment horizontal="center" vertical="center" wrapText="1"/>
    </xf>
    <xf numFmtId="49" fontId="41" fillId="0" borderId="4" xfId="0" applyNumberFormat="1" applyFont="1" applyBorder="1" applyAlignment="1">
      <alignment horizontal="center" vertical="center" wrapText="1"/>
    </xf>
    <xf numFmtId="0" fontId="4" fillId="7" borderId="3" xfId="0" applyFont="1" applyFill="1" applyBorder="1" applyAlignment="1">
      <alignment horizontal="center" vertical="center" wrapText="1"/>
    </xf>
    <xf numFmtId="49" fontId="3" fillId="7" borderId="4" xfId="0" applyNumberFormat="1" applyFont="1" applyFill="1" applyBorder="1" applyAlignment="1">
      <alignment horizontal="center" vertical="center" wrapText="1"/>
    </xf>
    <xf numFmtId="0" fontId="2" fillId="7" borderId="4" xfId="0" applyFont="1" applyFill="1" applyBorder="1" applyAlignment="1">
      <alignment horizontal="center" vertical="center" wrapText="1"/>
    </xf>
    <xf numFmtId="0" fontId="3" fillId="7" borderId="4" xfId="0" applyFont="1" applyFill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49" fontId="9" fillId="7" borderId="4" xfId="0" applyNumberFormat="1" applyFont="1" applyFill="1" applyBorder="1" applyAlignment="1">
      <alignment horizontal="center" vertical="center" wrapText="1"/>
    </xf>
    <xf numFmtId="49" fontId="10" fillId="7" borderId="4" xfId="0" applyNumberFormat="1" applyFont="1" applyFill="1" applyBorder="1" applyAlignment="1">
      <alignment horizontal="center" vertical="center" wrapText="1"/>
    </xf>
    <xf numFmtId="0" fontId="10" fillId="7" borderId="3" xfId="0" applyFont="1" applyFill="1" applyBorder="1" applyAlignment="1">
      <alignment horizontal="center" vertical="center" wrapText="1"/>
    </xf>
    <xf numFmtId="164" fontId="12" fillId="2" borderId="4" xfId="0" applyNumberFormat="1" applyFont="1" applyFill="1" applyBorder="1" applyAlignment="1">
      <alignment horizontal="center" vertical="center" wrapText="1"/>
    </xf>
    <xf numFmtId="0" fontId="1" fillId="7" borderId="4" xfId="0" applyFont="1" applyFill="1" applyBorder="1" applyAlignment="1">
      <alignment vertical="center" wrapText="1"/>
    </xf>
    <xf numFmtId="0" fontId="6" fillId="7" borderId="3" xfId="0" applyFont="1" applyFill="1" applyBorder="1" applyAlignment="1">
      <alignment horizontal="center" vertical="center" wrapText="1"/>
    </xf>
    <xf numFmtId="0" fontId="42" fillId="6" borderId="44" xfId="2" applyFont="1" applyBorder="1" applyAlignment="1">
      <alignment horizontal="center" wrapText="1"/>
    </xf>
    <xf numFmtId="0" fontId="34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39" fillId="0" borderId="4" xfId="0" applyFont="1" applyBorder="1" applyAlignment="1">
      <alignment horizontal="center" vertical="center" wrapText="1"/>
    </xf>
    <xf numFmtId="0" fontId="3" fillId="8" borderId="3" xfId="0" applyFont="1" applyFill="1" applyBorder="1" applyAlignment="1">
      <alignment horizontal="center" vertical="center" wrapText="1"/>
    </xf>
    <xf numFmtId="49" fontId="3" fillId="8" borderId="4" xfId="0" applyNumberFormat="1" applyFont="1" applyFill="1" applyBorder="1" applyAlignment="1">
      <alignment horizontal="center" vertical="center" wrapText="1"/>
    </xf>
    <xf numFmtId="0" fontId="1" fillId="8" borderId="4" xfId="0" applyFont="1" applyFill="1" applyBorder="1" applyAlignment="1">
      <alignment vertical="center" wrapText="1"/>
    </xf>
    <xf numFmtId="166" fontId="3" fillId="8" borderId="4" xfId="0" applyNumberFormat="1" applyFont="1" applyFill="1" applyBorder="1" applyAlignment="1">
      <alignment horizontal="center" vertical="center" wrapText="1"/>
    </xf>
    <xf numFmtId="0" fontId="4" fillId="8" borderId="3" xfId="0" applyFont="1" applyFill="1" applyBorder="1" applyAlignment="1">
      <alignment horizontal="center" vertical="center" wrapText="1"/>
    </xf>
    <xf numFmtId="49" fontId="1" fillId="8" borderId="4" xfId="0" applyNumberFormat="1" applyFont="1" applyFill="1" applyBorder="1" applyAlignment="1">
      <alignment vertical="center" wrapText="1"/>
    </xf>
    <xf numFmtId="0" fontId="3" fillId="8" borderId="4" xfId="0" applyFont="1" applyFill="1" applyBorder="1" applyAlignment="1">
      <alignment horizontal="center" vertical="center" wrapText="1"/>
    </xf>
    <xf numFmtId="0" fontId="3" fillId="8" borderId="5" xfId="0" applyFont="1" applyFill="1" applyBorder="1" applyAlignment="1">
      <alignment horizontal="center" vertical="center" wrapText="1"/>
    </xf>
    <xf numFmtId="49" fontId="3" fillId="8" borderId="2" xfId="0" applyNumberFormat="1" applyFont="1" applyFill="1" applyBorder="1" applyAlignment="1">
      <alignment horizontal="center" vertical="center" wrapText="1"/>
    </xf>
    <xf numFmtId="0" fontId="1" fillId="8" borderId="2" xfId="0" applyFont="1" applyFill="1" applyBorder="1" applyAlignment="1">
      <alignment vertical="center" wrapText="1"/>
    </xf>
    <xf numFmtId="0" fontId="3" fillId="8" borderId="2" xfId="0" applyFont="1" applyFill="1" applyBorder="1" applyAlignment="1">
      <alignment horizontal="center" vertical="center" wrapText="1"/>
    </xf>
    <xf numFmtId="0" fontId="43" fillId="0" borderId="3" xfId="0" applyFont="1" applyBorder="1" applyAlignment="1">
      <alignment vertical="center" wrapText="1"/>
    </xf>
    <xf numFmtId="0" fontId="44" fillId="0" borderId="3" xfId="0" applyFont="1" applyBorder="1" applyAlignment="1">
      <alignment vertical="center" wrapText="1"/>
    </xf>
    <xf numFmtId="0" fontId="21" fillId="8" borderId="6" xfId="0" applyFont="1" applyFill="1" applyBorder="1" applyAlignment="1">
      <alignment horizontal="center"/>
    </xf>
    <xf numFmtId="0" fontId="2" fillId="8" borderId="4" xfId="0" applyFont="1" applyFill="1" applyBorder="1" applyAlignment="1">
      <alignment horizontal="center" vertical="center" wrapText="1"/>
    </xf>
    <xf numFmtId="49" fontId="2" fillId="8" borderId="4" xfId="0" applyNumberFormat="1" applyFont="1" applyFill="1" applyBorder="1" applyAlignment="1">
      <alignment horizontal="center" vertical="center" wrapText="1"/>
    </xf>
    <xf numFmtId="0" fontId="4" fillId="8" borderId="4" xfId="0" applyFont="1" applyFill="1" applyBorder="1" applyAlignment="1">
      <alignment horizontal="center" vertical="center" wrapText="1"/>
    </xf>
    <xf numFmtId="49" fontId="4" fillId="8" borderId="4" xfId="0" applyNumberFormat="1" applyFont="1" applyFill="1" applyBorder="1" applyAlignment="1">
      <alignment horizontal="center" vertical="center" wrapText="1"/>
    </xf>
    <xf numFmtId="0" fontId="6" fillId="8" borderId="3" xfId="0" applyFont="1" applyFill="1" applyBorder="1" applyAlignment="1">
      <alignment horizontal="center" vertical="center" wrapText="1"/>
    </xf>
    <xf numFmtId="49" fontId="3" fillId="9" borderId="4" xfId="0" applyNumberFormat="1" applyFont="1" applyFill="1" applyBorder="1" applyAlignment="1">
      <alignment horizontal="center" vertical="center" wrapText="1"/>
    </xf>
    <xf numFmtId="0" fontId="3" fillId="9" borderId="4" xfId="0" applyFont="1" applyFill="1" applyBorder="1" applyAlignment="1">
      <alignment horizontal="center" vertical="center" wrapText="1"/>
    </xf>
    <xf numFmtId="49" fontId="14" fillId="8" borderId="4" xfId="0" applyNumberFormat="1" applyFont="1" applyFill="1" applyBorder="1" applyAlignment="1">
      <alignment horizontal="center" vertical="center" wrapText="1"/>
    </xf>
    <xf numFmtId="0" fontId="4" fillId="9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5" fillId="8" borderId="4" xfId="0" applyFont="1" applyFill="1" applyBorder="1" applyAlignment="1">
      <alignment horizontal="center" vertical="center" wrapText="1"/>
    </xf>
    <xf numFmtId="0" fontId="2" fillId="9" borderId="4" xfId="0" applyFont="1" applyFill="1" applyBorder="1" applyAlignment="1">
      <alignment horizontal="center" vertical="center" wrapText="1"/>
    </xf>
    <xf numFmtId="0" fontId="1" fillId="9" borderId="4" xfId="0" applyFont="1" applyFill="1" applyBorder="1" applyAlignment="1">
      <alignment vertical="center" wrapText="1"/>
    </xf>
    <xf numFmtId="0" fontId="5" fillId="2" borderId="4" xfId="0" applyFont="1" applyFill="1" applyBorder="1" applyAlignment="1">
      <alignment horizontal="center" vertical="center" wrapText="1"/>
    </xf>
    <xf numFmtId="165" fontId="3" fillId="8" borderId="4" xfId="0" applyNumberFormat="1" applyFont="1" applyFill="1" applyBorder="1" applyAlignment="1">
      <alignment horizontal="center" vertical="center" wrapText="1"/>
    </xf>
    <xf numFmtId="0" fontId="45" fillId="2" borderId="4" xfId="0" applyFont="1" applyFill="1" applyBorder="1" applyAlignment="1">
      <alignment vertical="center" wrapText="1"/>
    </xf>
    <xf numFmtId="164" fontId="3" fillId="8" borderId="4" xfId="0" applyNumberFormat="1" applyFont="1" applyFill="1" applyBorder="1" applyAlignment="1">
      <alignment horizontal="center" vertical="center" wrapText="1"/>
    </xf>
    <xf numFmtId="0" fontId="7" fillId="8" borderId="3" xfId="0" applyFont="1" applyFill="1" applyBorder="1" applyAlignment="1">
      <alignment horizontal="center" vertical="center" wrapText="1"/>
    </xf>
    <xf numFmtId="49" fontId="8" fillId="8" borderId="4" xfId="0" applyNumberFormat="1" applyFont="1" applyFill="1" applyBorder="1" applyAlignment="1">
      <alignment horizontal="center" vertical="center" wrapText="1"/>
    </xf>
    <xf numFmtId="164" fontId="8" fillId="8" borderId="4" xfId="0" applyNumberFormat="1" applyFont="1" applyFill="1" applyBorder="1" applyAlignment="1">
      <alignment horizontal="center" vertical="center" wrapText="1"/>
    </xf>
    <xf numFmtId="166" fontId="8" fillId="8" borderId="4" xfId="0" applyNumberFormat="1" applyFont="1" applyFill="1" applyBorder="1" applyAlignment="1">
      <alignment horizontal="center" vertical="center" wrapText="1"/>
    </xf>
    <xf numFmtId="166" fontId="3" fillId="2" borderId="4" xfId="0" applyNumberFormat="1" applyFont="1" applyFill="1" applyBorder="1" applyAlignment="1">
      <alignment horizontal="center" vertical="center" wrapText="1"/>
    </xf>
    <xf numFmtId="0" fontId="8" fillId="8" borderId="3" xfId="0" applyFont="1" applyFill="1" applyBorder="1" applyAlignment="1">
      <alignment horizontal="center" vertical="center" wrapText="1"/>
    </xf>
    <xf numFmtId="2" fontId="9" fillId="2" borderId="4" xfId="0" applyNumberFormat="1" applyFont="1" applyFill="1" applyBorder="1" applyAlignment="1">
      <alignment horizontal="center" vertical="center" wrapText="1"/>
    </xf>
    <xf numFmtId="49" fontId="12" fillId="8" borderId="4" xfId="0" applyNumberFormat="1" applyFont="1" applyFill="1" applyBorder="1" applyAlignment="1">
      <alignment horizontal="center" vertical="center" wrapText="1"/>
    </xf>
    <xf numFmtId="0" fontId="10" fillId="8" borderId="3" xfId="0" applyFont="1" applyFill="1" applyBorder="1" applyAlignment="1">
      <alignment horizontal="center" vertical="center" wrapText="1"/>
    </xf>
    <xf numFmtId="49" fontId="10" fillId="8" borderId="4" xfId="0" applyNumberFormat="1" applyFont="1" applyFill="1" applyBorder="1" applyAlignment="1">
      <alignment horizontal="center" vertical="center" wrapText="1"/>
    </xf>
    <xf numFmtId="0" fontId="11" fillId="8" borderId="4" xfId="0" applyFont="1" applyFill="1" applyBorder="1" applyAlignment="1">
      <alignment horizontal="center" vertical="center" wrapText="1"/>
    </xf>
    <xf numFmtId="0" fontId="10" fillId="8" borderId="4" xfId="0" applyFont="1" applyFill="1" applyBorder="1" applyAlignment="1">
      <alignment horizontal="center" vertical="center" wrapText="1"/>
    </xf>
    <xf numFmtId="0" fontId="8" fillId="8" borderId="4" xfId="0" applyFont="1" applyFill="1" applyBorder="1" applyAlignment="1">
      <alignment horizontal="center" vertical="center" wrapText="1"/>
    </xf>
    <xf numFmtId="2" fontId="8" fillId="8" borderId="4" xfId="0" applyNumberFormat="1" applyFont="1" applyFill="1" applyBorder="1" applyAlignment="1">
      <alignment horizontal="center" vertical="center" wrapText="1"/>
    </xf>
    <xf numFmtId="2" fontId="3" fillId="2" borderId="4" xfId="0" applyNumberFormat="1" applyFont="1" applyFill="1" applyBorder="1" applyAlignment="1">
      <alignment horizontal="center" vertical="center" wrapText="1"/>
    </xf>
    <xf numFmtId="0" fontId="46" fillId="8" borderId="3" xfId="0" applyFont="1" applyFill="1" applyBorder="1" applyAlignment="1">
      <alignment horizontal="center" vertical="center" wrapText="1"/>
    </xf>
    <xf numFmtId="49" fontId="15" fillId="8" borderId="4" xfId="0" applyNumberFormat="1" applyFont="1" applyFill="1" applyBorder="1" applyAlignment="1">
      <alignment horizontal="center" vertical="center" wrapText="1"/>
    </xf>
    <xf numFmtId="49" fontId="1" fillId="8" borderId="4" xfId="0" applyNumberFormat="1" applyFont="1" applyFill="1" applyBorder="1" applyAlignment="1">
      <alignment horizontal="center" vertical="center" wrapText="1"/>
    </xf>
    <xf numFmtId="0" fontId="1" fillId="8" borderId="4" xfId="0" applyFont="1" applyFill="1" applyBorder="1" applyAlignment="1">
      <alignment horizontal="center" vertical="center" wrapText="1"/>
    </xf>
    <xf numFmtId="166" fontId="4" fillId="8" borderId="4" xfId="0" applyNumberFormat="1" applyFont="1" applyFill="1" applyBorder="1" applyAlignment="1">
      <alignment horizontal="center" vertical="center" wrapText="1"/>
    </xf>
    <xf numFmtId="0" fontId="45" fillId="8" borderId="3" xfId="0" applyFont="1" applyFill="1" applyBorder="1" applyAlignment="1">
      <alignment horizontal="center" vertical="center" wrapText="1"/>
    </xf>
    <xf numFmtId="49" fontId="6" fillId="8" borderId="4" xfId="0" applyNumberFormat="1" applyFont="1" applyFill="1" applyBorder="1" applyAlignment="1">
      <alignment horizontal="center" vertical="center" wrapText="1"/>
    </xf>
    <xf numFmtId="0" fontId="34" fillId="8" borderId="3" xfId="0" applyFont="1" applyFill="1" applyBorder="1" applyAlignment="1">
      <alignment horizontal="center" vertical="center" wrapText="1"/>
    </xf>
    <xf numFmtId="0" fontId="44" fillId="0" borderId="3" xfId="0" applyFont="1" applyBorder="1" applyAlignment="1">
      <alignment horizontal="left" vertical="center" wrapText="1"/>
    </xf>
    <xf numFmtId="0" fontId="5" fillId="8" borderId="3" xfId="0" applyFont="1" applyFill="1" applyBorder="1" applyAlignment="1">
      <alignment vertical="center" wrapText="1"/>
    </xf>
    <xf numFmtId="0" fontId="6" fillId="8" borderId="4" xfId="0" applyFont="1" applyFill="1" applyBorder="1" applyAlignment="1">
      <alignment horizontal="center" vertical="center" wrapText="1"/>
    </xf>
    <xf numFmtId="0" fontId="45" fillId="8" borderId="4" xfId="0" applyFont="1" applyFill="1" applyBorder="1" applyAlignment="1">
      <alignment horizontal="center" vertical="center" wrapText="1"/>
    </xf>
    <xf numFmtId="49" fontId="5" fillId="8" borderId="4" xfId="0" applyNumberFormat="1" applyFont="1" applyFill="1" applyBorder="1" applyAlignment="1">
      <alignment horizontal="center" vertical="center" wrapText="1"/>
    </xf>
    <xf numFmtId="0" fontId="15" fillId="8" borderId="4" xfId="0" applyFont="1" applyFill="1" applyBorder="1" applyAlignment="1">
      <alignment horizontal="center" vertical="center" wrapText="1"/>
    </xf>
    <xf numFmtId="49" fontId="6" fillId="9" borderId="4" xfId="0" applyNumberFormat="1" applyFont="1" applyFill="1" applyBorder="1" applyAlignment="1">
      <alignment horizontal="center" vertical="center" wrapText="1"/>
    </xf>
    <xf numFmtId="0" fontId="45" fillId="9" borderId="4" xfId="0" applyFont="1" applyFill="1" applyBorder="1" applyAlignment="1">
      <alignment horizontal="center" vertical="center" wrapText="1"/>
    </xf>
    <xf numFmtId="49" fontId="5" fillId="2" borderId="4" xfId="0" applyNumberFormat="1" applyFont="1" applyFill="1" applyBorder="1" applyAlignment="1">
      <alignment horizontal="center" vertical="center" wrapText="1"/>
    </xf>
    <xf numFmtId="49" fontId="1" fillId="2" borderId="4" xfId="0" applyNumberFormat="1" applyFont="1" applyFill="1" applyBorder="1" applyAlignment="1">
      <alignment horizontal="center" vertical="center" wrapText="1"/>
    </xf>
    <xf numFmtId="0" fontId="5" fillId="8" borderId="3" xfId="0" applyFont="1" applyFill="1" applyBorder="1" applyAlignment="1">
      <alignment horizontal="center" vertical="center" wrapText="1"/>
    </xf>
    <xf numFmtId="2" fontId="3" fillId="8" borderId="4" xfId="0" applyNumberFormat="1" applyFont="1" applyFill="1" applyBorder="1" applyAlignment="1">
      <alignment horizontal="center" vertical="center" wrapText="1"/>
    </xf>
    <xf numFmtId="0" fontId="16" fillId="8" borderId="3" xfId="0" applyFont="1" applyFill="1" applyBorder="1" applyAlignment="1">
      <alignment horizontal="center" vertical="center" wrapText="1"/>
    </xf>
    <xf numFmtId="0" fontId="4" fillId="10" borderId="3" xfId="0" applyFont="1" applyFill="1" applyBorder="1" applyAlignment="1">
      <alignment horizontal="center" vertical="center" wrapText="1"/>
    </xf>
    <xf numFmtId="49" fontId="1" fillId="10" borderId="4" xfId="0" applyNumberFormat="1" applyFont="1" applyFill="1" applyBorder="1" applyAlignment="1">
      <alignment horizontal="center" vertical="center" wrapText="1"/>
    </xf>
    <xf numFmtId="0" fontId="1" fillId="10" borderId="4" xfId="0" applyFont="1" applyFill="1" applyBorder="1" applyAlignment="1">
      <alignment horizontal="center" vertical="center" wrapText="1"/>
    </xf>
    <xf numFmtId="168" fontId="4" fillId="10" borderId="4" xfId="0" applyNumberFormat="1" applyFont="1" applyFill="1" applyBorder="1" applyAlignment="1">
      <alignment horizontal="center" vertical="center" wrapText="1"/>
    </xf>
    <xf numFmtId="2" fontId="2" fillId="8" borderId="4" xfId="0" applyNumberFormat="1" applyFont="1" applyFill="1" applyBorder="1" applyAlignment="1">
      <alignment horizontal="center" vertical="center" wrapText="1"/>
    </xf>
    <xf numFmtId="2" fontId="14" fillId="0" borderId="4" xfId="0" applyNumberFormat="1" applyFont="1" applyBorder="1" applyAlignment="1">
      <alignment horizontal="center" vertical="center" wrapText="1"/>
    </xf>
    <xf numFmtId="2" fontId="14" fillId="8" borderId="4" xfId="0" applyNumberFormat="1" applyFont="1" applyFill="1" applyBorder="1" applyAlignment="1">
      <alignment horizontal="center" vertical="center" wrapText="1"/>
    </xf>
    <xf numFmtId="168" fontId="0" fillId="0" borderId="0" xfId="0" applyNumberFormat="1"/>
    <xf numFmtId="0" fontId="2" fillId="0" borderId="4" xfId="0" applyFont="1" applyBorder="1" applyAlignment="1">
      <alignment vertical="center" wrapText="1"/>
    </xf>
    <xf numFmtId="164" fontId="2" fillId="0" borderId="4" xfId="0" applyNumberFormat="1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2" fontId="2" fillId="0" borderId="20" xfId="0" applyNumberFormat="1" applyFont="1" applyBorder="1" applyAlignment="1">
      <alignment horizontal="center" vertical="center" wrapText="1"/>
    </xf>
    <xf numFmtId="2" fontId="2" fillId="0" borderId="27" xfId="0" applyNumberFormat="1" applyFont="1" applyBorder="1" applyAlignment="1">
      <alignment horizontal="center" vertical="center" wrapText="1"/>
    </xf>
    <xf numFmtId="2" fontId="2" fillId="0" borderId="18" xfId="0" applyNumberFormat="1" applyFont="1" applyBorder="1" applyAlignment="1">
      <alignment horizontal="center" vertical="center" wrapText="1"/>
    </xf>
    <xf numFmtId="2" fontId="2" fillId="0" borderId="32" xfId="0" applyNumberFormat="1" applyFont="1" applyBorder="1" applyAlignment="1">
      <alignment horizontal="center" vertical="center" wrapText="1"/>
    </xf>
    <xf numFmtId="2" fontId="2" fillId="0" borderId="37" xfId="0" applyNumberFormat="1" applyFont="1" applyBorder="1" applyAlignment="1">
      <alignment horizontal="center" vertical="center" wrapText="1"/>
    </xf>
    <xf numFmtId="2" fontId="0" fillId="0" borderId="38" xfId="0" applyNumberFormat="1" applyBorder="1"/>
    <xf numFmtId="166" fontId="2" fillId="0" borderId="1" xfId="0" applyNumberFormat="1" applyFont="1" applyBorder="1" applyAlignment="1">
      <alignment horizontal="center" vertical="center" wrapText="1"/>
    </xf>
    <xf numFmtId="1" fontId="12" fillId="2" borderId="4" xfId="0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49" fontId="12" fillId="0" borderId="4" xfId="0" applyNumberFormat="1" applyFont="1" applyBorder="1" applyAlignment="1">
      <alignment horizontal="center" vertical="center" wrapText="1"/>
    </xf>
    <xf numFmtId="2" fontId="2" fillId="2" borderId="4" xfId="0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49" fontId="15" fillId="2" borderId="4" xfId="0" applyNumberFormat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66" fontId="9" fillId="2" borderId="4" xfId="0" applyNumberFormat="1" applyFont="1" applyFill="1" applyBorder="1" applyAlignment="1">
      <alignment horizontal="center" vertical="center" wrapText="1"/>
    </xf>
    <xf numFmtId="2" fontId="0" fillId="0" borderId="0" xfId="0" applyNumberFormat="1"/>
    <xf numFmtId="0" fontId="2" fillId="0" borderId="0" xfId="0" applyFont="1" applyBorder="1" applyAlignment="1">
      <alignment horizontal="left" vertical="center" wrapText="1"/>
    </xf>
    <xf numFmtId="49" fontId="5" fillId="0" borderId="0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166" fontId="10" fillId="7" borderId="4" xfId="0" applyNumberFormat="1" applyFont="1" applyFill="1" applyBorder="1" applyAlignment="1">
      <alignment horizontal="center" vertical="center" wrapText="1"/>
    </xf>
    <xf numFmtId="0" fontId="14" fillId="8" borderId="4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2" fontId="3" fillId="3" borderId="4" xfId="0" applyNumberFormat="1" applyFont="1" applyFill="1" applyBorder="1" applyAlignment="1">
      <alignment horizontal="center" vertical="center" wrapText="1"/>
    </xf>
    <xf numFmtId="0" fontId="31" fillId="0" borderId="0" xfId="0" applyFont="1" applyAlignment="1">
      <alignment horizontal="center" vertical="center" wrapText="1"/>
    </xf>
    <xf numFmtId="0" fontId="48" fillId="0" borderId="18" xfId="0" applyFont="1" applyBorder="1" applyAlignment="1">
      <alignment horizontal="center" wrapText="1"/>
    </xf>
    <xf numFmtId="0" fontId="48" fillId="0" borderId="18" xfId="0" applyFont="1" applyBorder="1" applyAlignment="1">
      <alignment horizontal="center" vertical="center" wrapText="1"/>
    </xf>
    <xf numFmtId="0" fontId="3" fillId="0" borderId="18" xfId="0" applyFont="1" applyBorder="1" applyAlignment="1">
      <alignment vertical="center" wrapText="1"/>
    </xf>
    <xf numFmtId="0" fontId="28" fillId="0" borderId="18" xfId="0" applyFont="1" applyBorder="1" applyAlignment="1">
      <alignment horizontal="center" vertical="center" wrapText="1"/>
    </xf>
    <xf numFmtId="0" fontId="0" fillId="0" borderId="18" xfId="0" applyBorder="1"/>
    <xf numFmtId="0" fontId="19" fillId="0" borderId="18" xfId="0" applyFont="1" applyBorder="1" applyAlignment="1">
      <alignment wrapText="1"/>
    </xf>
    <xf numFmtId="0" fontId="19" fillId="0" borderId="18" xfId="0" applyFont="1" applyBorder="1" applyAlignment="1">
      <alignment horizontal="center"/>
    </xf>
    <xf numFmtId="0" fontId="3" fillId="0" borderId="18" xfId="0" applyFont="1" applyBorder="1" applyAlignment="1">
      <alignment horizontal="right" vertical="center" wrapText="1"/>
    </xf>
    <xf numFmtId="0" fontId="2" fillId="0" borderId="18" xfId="0" applyFont="1" applyBorder="1" applyAlignment="1">
      <alignment vertical="center" wrapText="1"/>
    </xf>
    <xf numFmtId="0" fontId="29" fillId="0" borderId="18" xfId="0" applyFont="1" applyBorder="1" applyAlignment="1">
      <alignment horizontal="center" vertical="center" wrapText="1"/>
    </xf>
    <xf numFmtId="0" fontId="0" fillId="0" borderId="18" xfId="0" applyBorder="1" applyAlignment="1">
      <alignment horizontal="center" vertical="center"/>
    </xf>
    <xf numFmtId="0" fontId="2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horizontal="center"/>
    </xf>
    <xf numFmtId="0" fontId="0" fillId="0" borderId="37" xfId="0" applyBorder="1"/>
    <xf numFmtId="0" fontId="13" fillId="0" borderId="37" xfId="0" applyFont="1" applyBorder="1"/>
    <xf numFmtId="0" fontId="13" fillId="0" borderId="37" xfId="0" applyFont="1" applyBorder="1" applyAlignment="1">
      <alignment horizontal="center"/>
    </xf>
    <xf numFmtId="0" fontId="19" fillId="0" borderId="18" xfId="0" applyFont="1" applyBorder="1"/>
    <xf numFmtId="0" fontId="2" fillId="0" borderId="3" xfId="0" applyFont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center" vertical="center" wrapText="1"/>
    </xf>
    <xf numFmtId="0" fontId="0" fillId="0" borderId="0" xfId="0" applyAlignment="1"/>
    <xf numFmtId="0" fontId="5" fillId="0" borderId="4" xfId="0" applyFont="1" applyBorder="1" applyAlignment="1">
      <alignment horizontal="center" vertical="center" wrapText="1"/>
    </xf>
    <xf numFmtId="0" fontId="6" fillId="8" borderId="3" xfId="0" applyFont="1" applyFill="1" applyBorder="1" applyAlignment="1">
      <alignment horizontal="center" vertical="center" wrapText="1"/>
    </xf>
    <xf numFmtId="49" fontId="9" fillId="8" borderId="4" xfId="0" applyNumberFormat="1" applyFont="1" applyFill="1" applyBorder="1" applyAlignment="1">
      <alignment horizontal="center" vertical="center" wrapText="1"/>
    </xf>
    <xf numFmtId="0" fontId="9" fillId="8" borderId="4" xfId="0" applyFont="1" applyFill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39" fillId="0" borderId="4" xfId="0" applyFont="1" applyBorder="1" applyAlignment="1">
      <alignment horizontal="left" vertical="center" wrapText="1"/>
    </xf>
    <xf numFmtId="165" fontId="2" fillId="0" borderId="1" xfId="0" applyNumberFormat="1" applyFont="1" applyBorder="1" applyAlignment="1">
      <alignment horizontal="center" vertical="center" wrapText="1"/>
    </xf>
    <xf numFmtId="168" fontId="2" fillId="0" borderId="1" xfId="0" applyNumberFormat="1" applyFont="1" applyBorder="1" applyAlignment="1">
      <alignment horizontal="center" vertical="center" wrapText="1"/>
    </xf>
    <xf numFmtId="169" fontId="3" fillId="3" borderId="4" xfId="0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8" borderId="3" xfId="0" applyFont="1" applyFill="1" applyBorder="1" applyAlignment="1">
      <alignment horizontal="center" vertical="center" wrapText="1"/>
    </xf>
    <xf numFmtId="0" fontId="6" fillId="8" borderId="3" xfId="0" applyFont="1" applyFill="1" applyBorder="1" applyAlignment="1">
      <alignment horizontal="center" wrapText="1"/>
    </xf>
    <xf numFmtId="0" fontId="5" fillId="0" borderId="4" xfId="0" applyFont="1" applyBorder="1" applyAlignment="1">
      <alignment horizontal="center" vertical="center" wrapText="1"/>
    </xf>
    <xf numFmtId="0" fontId="6" fillId="8" borderId="3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12" fillId="8" borderId="4" xfId="0" applyFont="1" applyFill="1" applyBorder="1" applyAlignment="1">
      <alignment horizontal="center" vertical="center" wrapText="1"/>
    </xf>
    <xf numFmtId="0" fontId="5" fillId="0" borderId="45" xfId="0" applyFont="1" applyBorder="1" applyAlignment="1">
      <alignment horizontal="center" vertical="center" wrapText="1"/>
    </xf>
    <xf numFmtId="0" fontId="49" fillId="2" borderId="6" xfId="0" applyFont="1" applyFill="1" applyBorder="1" applyAlignment="1">
      <alignment wrapText="1"/>
    </xf>
    <xf numFmtId="0" fontId="2" fillId="0" borderId="3" xfId="0" applyFont="1" applyBorder="1" applyAlignment="1">
      <alignment horizontal="center" vertical="center" wrapText="1"/>
    </xf>
    <xf numFmtId="168" fontId="3" fillId="8" borderId="4" xfId="0" applyNumberFormat="1" applyFont="1" applyFill="1" applyBorder="1" applyAlignment="1">
      <alignment horizontal="center" vertical="center" wrapText="1"/>
    </xf>
    <xf numFmtId="170" fontId="3" fillId="0" borderId="4" xfId="0" applyNumberFormat="1" applyFont="1" applyBorder="1" applyAlignment="1">
      <alignment horizontal="center" vertical="center" wrapText="1"/>
    </xf>
    <xf numFmtId="0" fontId="0" fillId="8" borderId="6" xfId="0" applyFill="1" applyBorder="1"/>
    <xf numFmtId="49" fontId="10" fillId="8" borderId="6" xfId="0" applyNumberFormat="1" applyFont="1" applyFill="1" applyBorder="1" applyAlignment="1">
      <alignment horizontal="center" vertical="center" wrapText="1"/>
    </xf>
    <xf numFmtId="0" fontId="8" fillId="8" borderId="6" xfId="0" applyFont="1" applyFill="1" applyBorder="1" applyAlignment="1">
      <alignment horizontal="center" vertical="center"/>
    </xf>
    <xf numFmtId="168" fontId="3" fillId="0" borderId="4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8" borderId="3" xfId="0" applyFont="1" applyFill="1" applyBorder="1" applyAlignment="1">
      <alignment horizontal="center" vertical="center" wrapText="1"/>
    </xf>
    <xf numFmtId="0" fontId="6" fillId="8" borderId="3" xfId="0" applyFont="1" applyFill="1" applyBorder="1" applyAlignment="1">
      <alignment horizontal="center" vertical="center" wrapText="1"/>
    </xf>
    <xf numFmtId="0" fontId="6" fillId="8" borderId="3" xfId="0" applyFont="1" applyFill="1" applyBorder="1" applyAlignment="1">
      <alignment vertical="center" wrapText="1"/>
    </xf>
    <xf numFmtId="0" fontId="3" fillId="8" borderId="3" xfId="0" applyFont="1" applyFill="1" applyBorder="1" applyAlignment="1">
      <alignment vertical="center" wrapText="1"/>
    </xf>
    <xf numFmtId="0" fontId="6" fillId="2" borderId="3" xfId="0" applyFont="1" applyFill="1" applyBorder="1" applyAlignment="1">
      <alignment vertical="center" wrapText="1"/>
    </xf>
    <xf numFmtId="0" fontId="9" fillId="0" borderId="4" xfId="0" applyFont="1" applyBorder="1" applyAlignment="1">
      <alignment horizontal="center" vertical="center" wrapText="1"/>
    </xf>
    <xf numFmtId="168" fontId="8" fillId="8" borderId="4" xfId="0" applyNumberFormat="1" applyFont="1" applyFill="1" applyBorder="1" applyAlignment="1">
      <alignment horizontal="center" vertical="center" wrapText="1"/>
    </xf>
    <xf numFmtId="165" fontId="0" fillId="0" borderId="0" xfId="0" applyNumberFormat="1"/>
    <xf numFmtId="0" fontId="47" fillId="11" borderId="6" xfId="0" applyFont="1" applyFill="1" applyBorder="1" applyAlignment="1">
      <alignment horizontal="center" vertical="center" wrapText="1"/>
    </xf>
    <xf numFmtId="0" fontId="47" fillId="2" borderId="6" xfId="0" applyFont="1" applyFill="1" applyBorder="1" applyAlignment="1">
      <alignment horizontal="center" vertical="center" wrapText="1"/>
    </xf>
    <xf numFmtId="0" fontId="19" fillId="0" borderId="46" xfId="0" applyFont="1" applyFill="1" applyBorder="1" applyAlignment="1">
      <alignment wrapText="1"/>
    </xf>
    <xf numFmtId="0" fontId="5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6" fillId="8" borderId="3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right" vertical="center"/>
    </xf>
    <xf numFmtId="0" fontId="31" fillId="0" borderId="0" xfId="0" applyFont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6" fillId="8" borderId="3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68" fontId="4" fillId="8" borderId="4" xfId="0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24" fillId="0" borderId="6" xfId="0" applyFont="1" applyBorder="1" applyAlignment="1">
      <alignment horizontal="center" vertical="center" wrapText="1"/>
    </xf>
    <xf numFmtId="0" fontId="3" fillId="0" borderId="47" xfId="0" applyFont="1" applyBorder="1" applyAlignment="1">
      <alignment vertical="center" wrapText="1"/>
    </xf>
    <xf numFmtId="0" fontId="42" fillId="6" borderId="47" xfId="2" applyFont="1" applyBorder="1" applyAlignment="1">
      <alignment horizontal="center" vertical="top" wrapText="1"/>
    </xf>
    <xf numFmtId="0" fontId="3" fillId="0" borderId="48" xfId="0" applyFont="1" applyBorder="1" applyAlignment="1">
      <alignment vertical="center" wrapText="1"/>
    </xf>
    <xf numFmtId="0" fontId="42" fillId="6" borderId="48" xfId="2" applyFont="1" applyBorder="1" applyAlignment="1">
      <alignment horizontal="center" vertical="top" wrapText="1"/>
    </xf>
    <xf numFmtId="0" fontId="3" fillId="0" borderId="49" xfId="0" applyFont="1" applyBorder="1" applyAlignment="1">
      <alignment vertical="center" wrapText="1"/>
    </xf>
    <xf numFmtId="0" fontId="42" fillId="6" borderId="49" xfId="2" applyFont="1" applyBorder="1" applyAlignment="1">
      <alignment horizontal="center" vertical="top" wrapText="1"/>
    </xf>
    <xf numFmtId="0" fontId="3" fillId="0" borderId="6" xfId="0" applyFont="1" applyBorder="1" applyAlignment="1">
      <alignment vertical="center" wrapText="1"/>
    </xf>
    <xf numFmtId="0" fontId="27" fillId="0" borderId="6" xfId="0" applyFont="1" applyBorder="1" applyAlignment="1">
      <alignment horizontal="center" vertical="center" wrapText="1"/>
    </xf>
    <xf numFmtId="0" fontId="28" fillId="0" borderId="6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68" fontId="10" fillId="7" borderId="4" xfId="0" applyNumberFormat="1" applyFont="1" applyFill="1" applyBorder="1" applyAlignment="1">
      <alignment horizontal="center" vertical="center" wrapText="1"/>
    </xf>
    <xf numFmtId="165" fontId="10" fillId="7" borderId="4" xfId="0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6" xfId="0" applyFont="1" applyBorder="1" applyAlignment="1">
      <alignment vertical="center" wrapText="1"/>
    </xf>
    <xf numFmtId="0" fontId="5" fillId="8" borderId="6" xfId="0" applyFont="1" applyFill="1" applyBorder="1" applyAlignment="1">
      <alignment wrapText="1"/>
    </xf>
    <xf numFmtId="0" fontId="5" fillId="8" borderId="6" xfId="0" applyFont="1" applyFill="1" applyBorder="1" applyAlignment="1">
      <alignment vertical="center" wrapText="1"/>
    </xf>
    <xf numFmtId="0" fontId="5" fillId="0" borderId="4" xfId="0" applyFont="1" applyBorder="1" applyAlignment="1">
      <alignment horizontal="center" vertical="center" wrapText="1"/>
    </xf>
    <xf numFmtId="0" fontId="6" fillId="8" borderId="6" xfId="0" applyFont="1" applyFill="1" applyBorder="1" applyAlignment="1">
      <alignment wrapText="1"/>
    </xf>
    <xf numFmtId="2" fontId="4" fillId="8" borderId="4" xfId="0" applyNumberFormat="1" applyFont="1" applyFill="1" applyBorder="1" applyAlignment="1">
      <alignment horizontal="center" vertical="center" wrapText="1"/>
    </xf>
    <xf numFmtId="2" fontId="2" fillId="0" borderId="6" xfId="0" applyNumberFormat="1" applyFont="1" applyBorder="1" applyAlignment="1">
      <alignment horizontal="center" vertical="center" wrapText="1"/>
    </xf>
    <xf numFmtId="0" fontId="6" fillId="8" borderId="50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wrapText="1"/>
    </xf>
    <xf numFmtId="0" fontId="5" fillId="0" borderId="50" xfId="0" applyFont="1" applyBorder="1" applyAlignment="1">
      <alignment vertical="center" wrapText="1"/>
    </xf>
    <xf numFmtId="0" fontId="6" fillId="8" borderId="50" xfId="0" applyFont="1" applyFill="1" applyBorder="1" applyAlignment="1">
      <alignment vertical="center" wrapText="1"/>
    </xf>
    <xf numFmtId="0" fontId="5" fillId="2" borderId="6" xfId="0" applyFont="1" applyFill="1" applyBorder="1" applyAlignment="1">
      <alignment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8" borderId="0" xfId="0" applyFont="1" applyFill="1" applyAlignment="1">
      <alignment horizontal="center"/>
    </xf>
    <xf numFmtId="0" fontId="4" fillId="8" borderId="6" xfId="0" applyFont="1" applyFill="1" applyBorder="1" applyAlignment="1">
      <alignment horizontal="center" vertical="center" wrapText="1"/>
    </xf>
    <xf numFmtId="0" fontId="5" fillId="8" borderId="6" xfId="0" applyFont="1" applyFill="1" applyBorder="1" applyAlignment="1">
      <alignment horizontal="center" vertical="center" wrapText="1"/>
    </xf>
    <xf numFmtId="2" fontId="14" fillId="8" borderId="8" xfId="0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9" fillId="8" borderId="6" xfId="0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4" fillId="8" borderId="3" xfId="0" applyFont="1" applyFill="1" applyBorder="1" applyAlignment="1">
      <alignment horizontal="center" vertical="center" wrapText="1"/>
    </xf>
    <xf numFmtId="0" fontId="6" fillId="8" borderId="3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8" borderId="3" xfId="0" applyFont="1" applyFill="1" applyBorder="1" applyAlignment="1">
      <alignment horizontal="center" vertical="center" wrapText="1"/>
    </xf>
    <xf numFmtId="0" fontId="4" fillId="8" borderId="3" xfId="0" applyFont="1" applyFill="1" applyBorder="1" applyAlignment="1">
      <alignment horizontal="center" vertical="center" wrapText="1"/>
    </xf>
    <xf numFmtId="0" fontId="6" fillId="8" borderId="3" xfId="0" applyFont="1" applyFill="1" applyBorder="1" applyAlignment="1">
      <alignment horizontal="center" vertical="center" wrapText="1"/>
    </xf>
    <xf numFmtId="0" fontId="50" fillId="0" borderId="6" xfId="0" applyFont="1" applyBorder="1" applyAlignment="1">
      <alignment wrapText="1"/>
    </xf>
    <xf numFmtId="0" fontId="6" fillId="0" borderId="4" xfId="0" applyFont="1" applyBorder="1" applyAlignment="1">
      <alignment horizontal="center" vertical="center" wrapText="1"/>
    </xf>
    <xf numFmtId="0" fontId="6" fillId="8" borderId="6" xfId="0" applyFont="1" applyFill="1" applyBorder="1" applyAlignment="1">
      <alignment horizontal="center" vertical="center" wrapText="1"/>
    </xf>
    <xf numFmtId="165" fontId="8" fillId="8" borderId="4" xfId="0" applyNumberFormat="1" applyFont="1" applyFill="1" applyBorder="1" applyAlignment="1">
      <alignment horizontal="center" vertical="center" wrapText="1"/>
    </xf>
    <xf numFmtId="0" fontId="51" fillId="0" borderId="6" xfId="0" applyFont="1" applyBorder="1" applyAlignment="1">
      <alignment wrapText="1"/>
    </xf>
    <xf numFmtId="166" fontId="0" fillId="0" borderId="0" xfId="0" applyNumberFormat="1"/>
    <xf numFmtId="0" fontId="5" fillId="0" borderId="4" xfId="0" applyFont="1" applyBorder="1" applyAlignment="1">
      <alignment horizontal="center" vertical="center" wrapText="1"/>
    </xf>
    <xf numFmtId="0" fontId="4" fillId="8" borderId="3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8" borderId="3" xfId="0" applyFont="1" applyFill="1" applyBorder="1" applyAlignment="1">
      <alignment horizontal="center" vertical="center" wrapText="1"/>
    </xf>
    <xf numFmtId="49" fontId="6" fillId="2" borderId="4" xfId="0" applyNumberFormat="1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left" vertical="center" wrapText="1" indent="3"/>
    </xf>
    <xf numFmtId="166" fontId="2" fillId="2" borderId="4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vertical="top" wrapText="1"/>
    </xf>
    <xf numFmtId="0" fontId="6" fillId="8" borderId="6" xfId="0" applyFont="1" applyFill="1" applyBorder="1" applyAlignment="1">
      <alignment horizontal="center"/>
    </xf>
    <xf numFmtId="0" fontId="14" fillId="2" borderId="4" xfId="0" applyFont="1" applyFill="1" applyBorder="1" applyAlignment="1">
      <alignment horizontal="center" vertical="center" wrapText="1"/>
    </xf>
    <xf numFmtId="0" fontId="33" fillId="0" borderId="52" xfId="0" applyFont="1" applyBorder="1" applyAlignment="1">
      <alignment wrapText="1"/>
    </xf>
    <xf numFmtId="168" fontId="2" fillId="0" borderId="51" xfId="0" applyNumberFormat="1" applyFont="1" applyBorder="1" applyAlignment="1">
      <alignment horizontal="center" vertical="center" wrapText="1"/>
    </xf>
    <xf numFmtId="0" fontId="33" fillId="0" borderId="53" xfId="0" applyFont="1" applyBorder="1" applyAlignment="1">
      <alignment wrapText="1"/>
    </xf>
    <xf numFmtId="168" fontId="2" fillId="0" borderId="18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168" fontId="2" fillId="0" borderId="6" xfId="0" applyNumberFormat="1" applyFont="1" applyBorder="1" applyAlignment="1">
      <alignment horizontal="center" vertical="center" wrapText="1"/>
    </xf>
    <xf numFmtId="166" fontId="2" fillId="0" borderId="6" xfId="0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center" vertical="center"/>
    </xf>
    <xf numFmtId="0" fontId="19" fillId="0" borderId="0" xfId="0" applyFont="1"/>
    <xf numFmtId="0" fontId="15" fillId="0" borderId="0" xfId="0" applyFont="1" applyAlignment="1">
      <alignment horizontal="right" vertical="center"/>
    </xf>
    <xf numFmtId="0" fontId="3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 wrapText="1"/>
    </xf>
    <xf numFmtId="0" fontId="2" fillId="0" borderId="7" xfId="0" applyFont="1" applyBorder="1" applyAlignment="1">
      <alignment horizontal="right" vertical="center"/>
    </xf>
    <xf numFmtId="0" fontId="24" fillId="0" borderId="0" xfId="0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31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5" fillId="0" borderId="9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0" fontId="5" fillId="0" borderId="12" xfId="0" applyFont="1" applyBorder="1" applyAlignment="1">
      <alignment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15" fillId="0" borderId="0" xfId="0" applyFont="1" applyAlignment="1">
      <alignment horizontal="right" vertical="center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 vertical="center" wrapText="1"/>
    </xf>
    <xf numFmtId="0" fontId="5" fillId="0" borderId="39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left" vertical="center" wrapText="1"/>
    </xf>
    <xf numFmtId="0" fontId="5" fillId="0" borderId="12" xfId="0" applyFont="1" applyBorder="1" applyAlignment="1">
      <alignment horizontal="left" vertical="center" wrapText="1"/>
    </xf>
    <xf numFmtId="0" fontId="31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right" vertical="center"/>
    </xf>
    <xf numFmtId="0" fontId="4" fillId="8" borderId="1" xfId="0" applyFont="1" applyFill="1" applyBorder="1" applyAlignment="1">
      <alignment horizontal="center" vertical="center" wrapText="1"/>
    </xf>
    <xf numFmtId="0" fontId="4" fillId="8" borderId="3" xfId="0" applyFont="1" applyFill="1" applyBorder="1" applyAlignment="1">
      <alignment horizontal="center" vertical="center" wrapText="1"/>
    </xf>
    <xf numFmtId="49" fontId="15" fillId="8" borderId="1" xfId="0" applyNumberFormat="1" applyFont="1" applyFill="1" applyBorder="1" applyAlignment="1">
      <alignment horizontal="center" vertical="center" wrapText="1"/>
    </xf>
    <xf numFmtId="49" fontId="15" fillId="8" borderId="3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 wrapText="1"/>
    </xf>
    <xf numFmtId="0" fontId="6" fillId="8" borderId="3" xfId="0" applyFont="1" applyFill="1" applyBorder="1" applyAlignment="1">
      <alignment horizontal="center" vertical="center" wrapText="1"/>
    </xf>
    <xf numFmtId="0" fontId="1" fillId="8" borderId="1" xfId="0" applyFont="1" applyFill="1" applyBorder="1" applyAlignment="1">
      <alignment horizontal="center" vertical="center" wrapText="1"/>
    </xf>
    <xf numFmtId="0" fontId="1" fillId="8" borderId="3" xfId="0" applyFont="1" applyFill="1" applyBorder="1" applyAlignment="1">
      <alignment horizontal="center" vertical="center" wrapText="1"/>
    </xf>
    <xf numFmtId="2" fontId="4" fillId="8" borderId="1" xfId="0" applyNumberFormat="1" applyFont="1" applyFill="1" applyBorder="1" applyAlignment="1">
      <alignment horizontal="center" vertical="center" wrapText="1"/>
    </xf>
    <xf numFmtId="2" fontId="4" fillId="8" borderId="3" xfId="0" applyNumberFormat="1" applyFont="1" applyFill="1" applyBorder="1" applyAlignment="1">
      <alignment horizontal="center" vertical="center" wrapText="1"/>
    </xf>
    <xf numFmtId="0" fontId="35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0" fillId="0" borderId="0" xfId="0" applyFont="1" applyAlignment="1">
      <alignment horizontal="right" vertical="center"/>
    </xf>
    <xf numFmtId="0" fontId="30" fillId="0" borderId="0" xfId="0" applyFont="1" applyAlignment="1">
      <alignment horizontal="center" vertical="center"/>
    </xf>
    <xf numFmtId="0" fontId="24" fillId="0" borderId="18" xfId="0" applyFont="1" applyBorder="1" applyAlignment="1">
      <alignment horizontal="center" vertical="center" wrapText="1"/>
    </xf>
    <xf numFmtId="0" fontId="48" fillId="0" borderId="18" xfId="0" applyFont="1" applyBorder="1" applyAlignment="1">
      <alignment horizontal="center"/>
    </xf>
    <xf numFmtId="0" fontId="2" fillId="0" borderId="0" xfId="0" applyFont="1" applyBorder="1" applyAlignment="1">
      <alignment horizontal="right" vertical="center"/>
    </xf>
    <xf numFmtId="0" fontId="2" fillId="0" borderId="0" xfId="0" applyFont="1"/>
    <xf numFmtId="0" fontId="15" fillId="0" borderId="0" xfId="0" applyFont="1" applyAlignment="1">
      <alignment horizontal="center" vertical="center"/>
    </xf>
    <xf numFmtId="0" fontId="2" fillId="0" borderId="7" xfId="0" applyFont="1" applyBorder="1" applyAlignment="1">
      <alignment vertical="center"/>
    </xf>
    <xf numFmtId="0" fontId="2" fillId="0" borderId="7" xfId="0" applyFont="1" applyBorder="1"/>
    <xf numFmtId="0" fontId="2" fillId="0" borderId="9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justify" vertical="center" wrapText="1"/>
    </xf>
    <xf numFmtId="0" fontId="2" fillId="0" borderId="10" xfId="0" applyFont="1" applyBorder="1" applyAlignment="1">
      <alignment horizontal="justify" vertical="center" wrapText="1"/>
    </xf>
    <xf numFmtId="0" fontId="2" fillId="0" borderId="12" xfId="0" applyFont="1" applyBorder="1" applyAlignment="1">
      <alignment horizontal="justify" vertical="center" wrapText="1"/>
    </xf>
    <xf numFmtId="0" fontId="2" fillId="0" borderId="9" xfId="0" applyFont="1" applyBorder="1" applyAlignment="1">
      <alignment vertical="center" wrapText="1"/>
    </xf>
    <xf numFmtId="0" fontId="2" fillId="0" borderId="10" xfId="0" applyFont="1" applyBorder="1" applyAlignment="1">
      <alignment vertical="center" wrapText="1"/>
    </xf>
    <xf numFmtId="0" fontId="2" fillId="0" borderId="12" xfId="0" applyFont="1" applyBorder="1" applyAlignment="1">
      <alignment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52" fillId="0" borderId="9" xfId="0" applyFont="1" applyBorder="1" applyAlignment="1">
      <alignment horizontal="center" vertical="center" wrapText="1"/>
    </xf>
    <xf numFmtId="0" fontId="52" fillId="0" borderId="8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wrapText="1"/>
    </xf>
    <xf numFmtId="0" fontId="2" fillId="0" borderId="16" xfId="0" applyFont="1" applyBorder="1" applyAlignment="1">
      <alignment horizontal="center" wrapText="1"/>
    </xf>
    <xf numFmtId="0" fontId="2" fillId="0" borderId="17" xfId="0" applyFont="1" applyBorder="1" applyAlignment="1">
      <alignment horizontal="center" wrapText="1"/>
    </xf>
    <xf numFmtId="0" fontId="53" fillId="0" borderId="0" xfId="0" applyFont="1" applyAlignment="1">
      <alignment horizontal="center" wrapText="1"/>
    </xf>
    <xf numFmtId="0" fontId="53" fillId="0" borderId="18" xfId="0" applyFont="1" applyBorder="1" applyAlignment="1">
      <alignment horizontal="center" vertical="center" wrapText="1"/>
    </xf>
    <xf numFmtId="0" fontId="54" fillId="0" borderId="18" xfId="0" applyFont="1" applyBorder="1" applyAlignment="1">
      <alignment horizontal="center" vertical="center" wrapText="1"/>
    </xf>
    <xf numFmtId="0" fontId="54" fillId="0" borderId="18" xfId="0" applyFont="1" applyBorder="1" applyAlignment="1">
      <alignment horizontal="center" vertical="center" wrapText="1"/>
    </xf>
    <xf numFmtId="49" fontId="54" fillId="0" borderId="18" xfId="0" applyNumberFormat="1" applyFont="1" applyBorder="1" applyAlignment="1">
      <alignment horizontal="center" vertical="center" wrapText="1"/>
    </xf>
    <xf numFmtId="0" fontId="53" fillId="0" borderId="18" xfId="0" applyFont="1" applyBorder="1" applyAlignment="1">
      <alignment horizontal="center" vertical="center" wrapText="1"/>
    </xf>
    <xf numFmtId="49" fontId="3" fillId="0" borderId="18" xfId="0" applyNumberFormat="1" applyFont="1" applyBorder="1" applyAlignment="1">
      <alignment horizontal="center"/>
    </xf>
    <xf numFmtId="49" fontId="2" fillId="0" borderId="18" xfId="0" applyNumberFormat="1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53" fillId="0" borderId="18" xfId="0" applyFont="1" applyBorder="1" applyAlignment="1">
      <alignment horizontal="center" wrapText="1"/>
    </xf>
    <xf numFmtId="0" fontId="3" fillId="0" borderId="18" xfId="0" applyFont="1" applyBorder="1" applyAlignment="1">
      <alignment horizontal="center" vertical="center" wrapText="1"/>
    </xf>
    <xf numFmtId="0" fontId="2" fillId="5" borderId="18" xfId="0" applyFont="1" applyFill="1" applyBorder="1" applyAlignment="1">
      <alignment horizontal="center"/>
    </xf>
    <xf numFmtId="0" fontId="2" fillId="0" borderId="18" xfId="0" applyFont="1" applyBorder="1" applyAlignment="1">
      <alignment horizontal="center" wrapText="1"/>
    </xf>
    <xf numFmtId="49" fontId="2" fillId="5" borderId="18" xfId="0" applyNumberFormat="1" applyFont="1" applyFill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3" fillId="0" borderId="47" xfId="0" applyFont="1" applyBorder="1" applyAlignment="1">
      <alignment horizontal="center" vertical="center" wrapText="1"/>
    </xf>
    <xf numFmtId="0" fontId="3" fillId="0" borderId="48" xfId="0" applyFont="1" applyBorder="1" applyAlignment="1">
      <alignment horizontal="center" vertical="center" wrapText="1"/>
    </xf>
    <xf numFmtId="0" fontId="3" fillId="0" borderId="49" xfId="0" applyFont="1" applyBorder="1" applyAlignment="1">
      <alignment horizontal="center" vertical="center" wrapText="1"/>
    </xf>
    <xf numFmtId="0" fontId="9" fillId="0" borderId="43" xfId="2" applyFont="1" applyFill="1" applyAlignment="1">
      <alignment vertical="center" wrapText="1"/>
    </xf>
    <xf numFmtId="0" fontId="9" fillId="0" borderId="43" xfId="2" applyFont="1" applyFill="1" applyAlignment="1">
      <alignment horizontal="center" vertical="center" wrapText="1"/>
    </xf>
    <xf numFmtId="0" fontId="9" fillId="0" borderId="43" xfId="2" applyFont="1" applyFill="1" applyAlignment="1">
      <alignment horizontal="center" vertical="top" wrapText="1"/>
    </xf>
    <xf numFmtId="0" fontId="9" fillId="0" borderId="43" xfId="2" applyFont="1" applyFill="1" applyAlignment="1">
      <alignment horizontal="center"/>
    </xf>
    <xf numFmtId="0" fontId="9" fillId="0" borderId="43" xfId="2" applyFont="1" applyFill="1"/>
    <xf numFmtId="0" fontId="47" fillId="2" borderId="18" xfId="0" applyFont="1" applyFill="1" applyBorder="1" applyAlignment="1">
      <alignment horizontal="center" vertical="center"/>
    </xf>
    <xf numFmtId="166" fontId="47" fillId="2" borderId="18" xfId="0" applyNumberFormat="1" applyFont="1" applyFill="1" applyBorder="1" applyAlignment="1">
      <alignment horizontal="center" vertical="center"/>
    </xf>
    <xf numFmtId="0" fontId="2" fillId="0" borderId="18" xfId="0" applyFont="1" applyBorder="1" applyAlignment="1">
      <alignment wrapText="1"/>
    </xf>
    <xf numFmtId="0" fontId="2" fillId="0" borderId="18" xfId="0" applyFont="1" applyBorder="1" applyAlignment="1">
      <alignment horizontal="center"/>
    </xf>
    <xf numFmtId="0" fontId="3" fillId="0" borderId="37" xfId="0" applyFont="1" applyBorder="1"/>
    <xf numFmtId="0" fontId="3" fillId="0" borderId="37" xfId="0" applyFont="1" applyBorder="1" applyAlignment="1">
      <alignment horizontal="center"/>
    </xf>
    <xf numFmtId="0" fontId="2" fillId="0" borderId="18" xfId="0" applyFont="1" applyBorder="1"/>
    <xf numFmtId="0" fontId="2" fillId="0" borderId="18" xfId="0" applyFont="1" applyFill="1" applyBorder="1" applyAlignment="1">
      <alignment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8" xfId="0" applyFont="1" applyBorder="1" applyAlignment="1">
      <alignment horizontal="center" wrapText="1"/>
    </xf>
    <xf numFmtId="0" fontId="3" fillId="0" borderId="18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/>
    </xf>
    <xf numFmtId="0" fontId="2" fillId="0" borderId="37" xfId="0" applyFont="1" applyBorder="1"/>
  </cellXfs>
  <cellStyles count="3">
    <cellStyle name="xl103" xfId="1" xr:uid="{00000000-0005-0000-0000-000000000000}"/>
    <cellStyle name="Вывод" xfId="2" builtinId="2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D33"/>
  <sheetViews>
    <sheetView topLeftCell="B22" workbookViewId="0">
      <selection activeCell="C5" sqref="C5"/>
    </sheetView>
  </sheetViews>
  <sheetFormatPr defaultRowHeight="12.75"/>
  <cols>
    <col min="1" max="1" width="3.85546875" customWidth="1"/>
    <col min="2" max="2" width="27.85546875" customWidth="1"/>
    <col min="3" max="3" width="50.7109375" customWidth="1"/>
    <col min="4" max="4" width="18.140625" customWidth="1"/>
    <col min="7" max="7" width="12.140625" customWidth="1"/>
  </cols>
  <sheetData>
    <row r="1" spans="2:4" ht="18.75">
      <c r="B1" s="416" t="s">
        <v>492</v>
      </c>
      <c r="C1" s="416"/>
      <c r="D1" s="416"/>
    </row>
    <row r="2" spans="2:4" ht="15.75">
      <c r="B2" s="417" t="s">
        <v>254</v>
      </c>
      <c r="C2" s="417"/>
      <c r="D2" s="417"/>
    </row>
    <row r="3" spans="2:4" ht="15.75">
      <c r="B3" s="417" t="s">
        <v>178</v>
      </c>
      <c r="C3" s="417"/>
      <c r="D3" s="417"/>
    </row>
    <row r="4" spans="2:4" ht="15.75">
      <c r="B4" s="417" t="s">
        <v>788</v>
      </c>
      <c r="C4" s="417"/>
      <c r="D4" s="417"/>
    </row>
    <row r="5" spans="2:4">
      <c r="B5" s="55"/>
    </row>
    <row r="6" spans="2:4" ht="18">
      <c r="B6" s="418" t="s">
        <v>255</v>
      </c>
      <c r="C6" s="418"/>
      <c r="D6" s="418"/>
    </row>
    <row r="7" spans="2:4" ht="28.5" customHeight="1">
      <c r="B7" s="418" t="s">
        <v>694</v>
      </c>
      <c r="C7" s="418"/>
      <c r="D7" s="418"/>
    </row>
    <row r="8" spans="2:4" ht="18.75">
      <c r="B8" s="57"/>
    </row>
    <row r="9" spans="2:4" ht="16.5" thickBot="1">
      <c r="B9" s="415" t="s">
        <v>256</v>
      </c>
      <c r="C9" s="415"/>
      <c r="D9" s="415"/>
    </row>
    <row r="10" spans="2:4" ht="63.75" thickBot="1">
      <c r="B10" s="404" t="s">
        <v>257</v>
      </c>
      <c r="C10" s="405" t="s">
        <v>258</v>
      </c>
      <c r="D10" s="405" t="s">
        <v>259</v>
      </c>
    </row>
    <row r="11" spans="2:4" ht="16.5" thickBot="1">
      <c r="B11" s="401">
        <v>1</v>
      </c>
      <c r="C11" s="3">
        <v>2</v>
      </c>
      <c r="D11" s="3">
        <v>3</v>
      </c>
    </row>
    <row r="12" spans="2:4" ht="16.5" thickBot="1">
      <c r="B12" s="401"/>
      <c r="C12" s="1" t="s">
        <v>260</v>
      </c>
      <c r="D12" s="3"/>
    </row>
    <row r="13" spans="2:4" ht="16.5" thickBot="1">
      <c r="B13" s="401" t="s">
        <v>261</v>
      </c>
      <c r="C13" s="3" t="s">
        <v>262</v>
      </c>
      <c r="D13" s="232">
        <v>82628</v>
      </c>
    </row>
    <row r="14" spans="2:4" ht="16.5" thickBot="1">
      <c r="B14" s="401" t="s">
        <v>263</v>
      </c>
      <c r="C14" s="3" t="s">
        <v>507</v>
      </c>
      <c r="D14" s="232">
        <v>247</v>
      </c>
    </row>
    <row r="15" spans="2:4" ht="16.5" thickBot="1">
      <c r="B15" s="401" t="s">
        <v>264</v>
      </c>
      <c r="C15" s="3" t="s">
        <v>265</v>
      </c>
      <c r="D15" s="232">
        <v>1120</v>
      </c>
    </row>
    <row r="16" spans="2:4" ht="16.5" thickBot="1">
      <c r="B16" s="401" t="s">
        <v>266</v>
      </c>
      <c r="C16" s="3" t="s">
        <v>267</v>
      </c>
      <c r="D16" s="232">
        <v>9100</v>
      </c>
    </row>
    <row r="17" spans="2:4" ht="16.5" thickBot="1">
      <c r="B17" s="401" t="s">
        <v>268</v>
      </c>
      <c r="C17" s="3" t="s">
        <v>269</v>
      </c>
      <c r="D17" s="232">
        <v>1606</v>
      </c>
    </row>
    <row r="18" spans="2:4" ht="16.5" thickBot="1">
      <c r="B18" s="401" t="s">
        <v>270</v>
      </c>
      <c r="C18" s="3" t="s">
        <v>271</v>
      </c>
      <c r="D18" s="232">
        <v>20542</v>
      </c>
    </row>
    <row r="19" spans="2:4" ht="16.5" thickBot="1">
      <c r="B19" s="401" t="s">
        <v>272</v>
      </c>
      <c r="C19" s="3" t="s">
        <v>273</v>
      </c>
      <c r="D19" s="232">
        <v>17343.599999999999</v>
      </c>
    </row>
    <row r="20" spans="2:4" ht="16.5" thickBot="1">
      <c r="B20" s="86"/>
      <c r="C20" s="13" t="s">
        <v>274</v>
      </c>
      <c r="D20" s="258">
        <f>SUM(D13:D19)</f>
        <v>132586.6</v>
      </c>
    </row>
    <row r="21" spans="2:4" ht="32.25" thickBot="1">
      <c r="B21" s="406" t="s">
        <v>453</v>
      </c>
      <c r="C21" s="407" t="s">
        <v>437</v>
      </c>
      <c r="D21" s="233">
        <v>131867</v>
      </c>
    </row>
    <row r="22" spans="2:4" ht="95.25" thickBot="1">
      <c r="B22" s="406" t="s">
        <v>454</v>
      </c>
      <c r="C22" s="408" t="s">
        <v>300</v>
      </c>
      <c r="D22" s="240">
        <v>17490.650000000001</v>
      </c>
    </row>
    <row r="23" spans="2:4" ht="79.5" thickBot="1">
      <c r="B23" s="406" t="s">
        <v>499</v>
      </c>
      <c r="C23" s="406" t="s">
        <v>498</v>
      </c>
      <c r="D23" s="402">
        <v>19322.593570000001</v>
      </c>
    </row>
    <row r="24" spans="2:4" ht="32.25" thickBot="1">
      <c r="B24" s="406" t="s">
        <v>451</v>
      </c>
      <c r="C24" s="406" t="s">
        <v>548</v>
      </c>
      <c r="D24" s="402"/>
    </row>
    <row r="25" spans="2:4" ht="63.75" customHeight="1" thickBot="1">
      <c r="B25" s="406" t="s">
        <v>449</v>
      </c>
      <c r="C25" s="406" t="s">
        <v>497</v>
      </c>
      <c r="D25" s="403">
        <v>4222.8410000000003</v>
      </c>
    </row>
    <row r="26" spans="2:4" ht="59.25" hidden="1" customHeight="1" thickBot="1">
      <c r="B26" s="406" t="s">
        <v>547</v>
      </c>
      <c r="C26" s="284" t="s">
        <v>546</v>
      </c>
      <c r="D26" s="286"/>
    </row>
    <row r="27" spans="2:4" ht="81" customHeight="1" thickBot="1">
      <c r="B27" s="406" t="s">
        <v>550</v>
      </c>
      <c r="C27" s="284" t="s">
        <v>549</v>
      </c>
      <c r="D27" s="286">
        <v>23049.348000000002</v>
      </c>
    </row>
    <row r="28" spans="2:4" ht="32.25" thickBot="1">
      <c r="B28" s="406" t="s">
        <v>456</v>
      </c>
      <c r="C28" s="284" t="s">
        <v>301</v>
      </c>
      <c r="D28" s="286">
        <v>1796.0975000000001</v>
      </c>
    </row>
    <row r="29" spans="2:4" ht="16.5" thickBot="1">
      <c r="B29" s="409" t="s">
        <v>477</v>
      </c>
      <c r="C29" s="3" t="s">
        <v>275</v>
      </c>
      <c r="D29" s="94">
        <v>630795.18299999996</v>
      </c>
    </row>
    <row r="30" spans="2:4" ht="16.5" thickBot="1">
      <c r="B30" s="86"/>
      <c r="C30" s="13" t="s">
        <v>276</v>
      </c>
      <c r="D30" s="288">
        <f>SUM(D21:D29)</f>
        <v>828543.71306999994</v>
      </c>
    </row>
    <row r="31" spans="2:4" ht="63.75" thickBot="1">
      <c r="B31" s="401" t="s">
        <v>464</v>
      </c>
      <c r="C31" s="1" t="s">
        <v>574</v>
      </c>
      <c r="D31" s="302">
        <v>12280</v>
      </c>
    </row>
    <row r="32" spans="2:4" ht="16.5" thickBot="1">
      <c r="B32" s="86"/>
      <c r="C32" s="13" t="s">
        <v>277</v>
      </c>
      <c r="D32" s="288">
        <f>SUM(D20+D30+D31)</f>
        <v>973410.31306999992</v>
      </c>
    </row>
    <row r="33" spans="2:4" ht="15.75">
      <c r="B33" s="410"/>
      <c r="C33" s="410"/>
      <c r="D33" s="410"/>
    </row>
  </sheetData>
  <mergeCells count="7">
    <mergeCell ref="B9:D9"/>
    <mergeCell ref="B1:D1"/>
    <mergeCell ref="B2:D2"/>
    <mergeCell ref="B3:D3"/>
    <mergeCell ref="B4:D4"/>
    <mergeCell ref="B7:D7"/>
    <mergeCell ref="B6:D6"/>
  </mergeCells>
  <pageMargins left="0.70866141732283472" right="0.70866141732283472" top="0.35433070866141736" bottom="0" header="0.31496062992125984" footer="0.31496062992125984"/>
  <pageSetup paperSize="9" scale="95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G262"/>
  <sheetViews>
    <sheetView workbookViewId="0">
      <selection activeCell="A8" sqref="A8:G8"/>
    </sheetView>
  </sheetViews>
  <sheetFormatPr defaultRowHeight="12.75"/>
  <cols>
    <col min="1" max="1" width="39" customWidth="1"/>
    <col min="2" max="2" width="5.42578125" customWidth="1"/>
    <col min="3" max="3" width="4.85546875" customWidth="1"/>
    <col min="4" max="4" width="15.85546875" customWidth="1"/>
    <col min="5" max="5" width="5.5703125" customWidth="1"/>
    <col min="6" max="6" width="15.5703125" customWidth="1"/>
    <col min="7" max="7" width="16.5703125" customWidth="1"/>
  </cols>
  <sheetData>
    <row r="2" spans="1:7" ht="18.75">
      <c r="A2" s="416" t="s">
        <v>613</v>
      </c>
      <c r="B2" s="416"/>
      <c r="C2" s="416"/>
      <c r="D2" s="416"/>
      <c r="E2" s="416"/>
      <c r="F2" s="416"/>
      <c r="G2" s="416"/>
    </row>
    <row r="3" spans="1:7" ht="15.75">
      <c r="A3" s="417" t="s">
        <v>177</v>
      </c>
      <c r="B3" s="417"/>
      <c r="C3" s="417"/>
      <c r="D3" s="417"/>
      <c r="E3" s="417"/>
      <c r="F3" s="417"/>
      <c r="G3" s="417"/>
    </row>
    <row r="4" spans="1:7" ht="15.75">
      <c r="A4" s="417" t="s">
        <v>178</v>
      </c>
      <c r="B4" s="417"/>
      <c r="C4" s="417"/>
      <c r="D4" s="417"/>
      <c r="E4" s="417"/>
      <c r="F4" s="417"/>
      <c r="G4" s="417"/>
    </row>
    <row r="5" spans="1:7" ht="15.75">
      <c r="A5" s="417" t="s">
        <v>788</v>
      </c>
      <c r="B5" s="417"/>
      <c r="C5" s="417"/>
      <c r="D5" s="417"/>
      <c r="E5" s="417"/>
      <c r="F5" s="417"/>
      <c r="G5" s="417"/>
    </row>
    <row r="6" spans="1:7" ht="15.75">
      <c r="A6" s="35"/>
    </row>
    <row r="7" spans="1:7" ht="18">
      <c r="A7" s="418" t="s">
        <v>179</v>
      </c>
      <c r="B7" s="418"/>
      <c r="C7" s="418"/>
      <c r="D7" s="418"/>
      <c r="E7" s="418"/>
      <c r="F7" s="418"/>
      <c r="G7" s="418"/>
    </row>
    <row r="8" spans="1:7" ht="62.25" customHeight="1">
      <c r="A8" s="445" t="s">
        <v>704</v>
      </c>
      <c r="B8" s="445"/>
      <c r="C8" s="445"/>
      <c r="D8" s="445"/>
      <c r="E8" s="445"/>
      <c r="F8" s="445"/>
      <c r="G8" s="445"/>
    </row>
    <row r="9" spans="1:7" ht="15.75">
      <c r="A9" s="417"/>
      <c r="B9" s="417"/>
      <c r="C9" s="417"/>
      <c r="D9" s="417"/>
      <c r="E9" s="417"/>
      <c r="F9" s="417"/>
      <c r="G9" s="417"/>
    </row>
    <row r="11" spans="1:7" ht="16.5" thickBot="1">
      <c r="A11" s="449" t="s">
        <v>180</v>
      </c>
      <c r="B11" s="449"/>
      <c r="C11" s="449"/>
      <c r="D11" s="449"/>
      <c r="E11" s="449"/>
      <c r="F11" s="449"/>
      <c r="G11" s="449"/>
    </row>
    <row r="12" spans="1:7" ht="15.75">
      <c r="A12" s="322" t="s">
        <v>181</v>
      </c>
      <c r="B12" s="446" t="s">
        <v>1</v>
      </c>
      <c r="C12" s="446" t="s">
        <v>2</v>
      </c>
      <c r="D12" s="446" t="s">
        <v>3</v>
      </c>
      <c r="E12" s="446" t="s">
        <v>4</v>
      </c>
      <c r="F12" s="446" t="s">
        <v>587</v>
      </c>
      <c r="G12" s="446" t="s">
        <v>697</v>
      </c>
    </row>
    <row r="13" spans="1:7" ht="16.5" thickBot="1">
      <c r="A13" s="323" t="s">
        <v>182</v>
      </c>
      <c r="B13" s="447"/>
      <c r="C13" s="447"/>
      <c r="D13" s="447"/>
      <c r="E13" s="447"/>
      <c r="F13" s="447"/>
      <c r="G13" s="447"/>
    </row>
    <row r="14" spans="1:7" ht="16.5" thickBot="1">
      <c r="A14" s="323">
        <v>1</v>
      </c>
      <c r="B14" s="1">
        <v>2</v>
      </c>
      <c r="C14" s="1">
        <v>3</v>
      </c>
      <c r="D14" s="1">
        <v>4</v>
      </c>
      <c r="E14" s="1">
        <v>5</v>
      </c>
      <c r="F14" s="1"/>
      <c r="G14" s="1">
        <v>8</v>
      </c>
    </row>
    <row r="15" spans="1:7" ht="30.75" thickBot="1">
      <c r="A15" s="202" t="s">
        <v>6</v>
      </c>
      <c r="B15" s="203" t="s">
        <v>74</v>
      </c>
      <c r="C15" s="204"/>
      <c r="D15" s="205"/>
      <c r="E15" s="205"/>
      <c r="F15" s="206">
        <f>SUM(F16+F22+F41+F56+F58+F37)</f>
        <v>31573</v>
      </c>
      <c r="G15" s="206">
        <f>SUM(G16+G22+G41+G56+G58+G37)</f>
        <v>31800.2</v>
      </c>
    </row>
    <row r="16" spans="1:7" ht="26.25" thickBot="1">
      <c r="A16" s="207" t="s">
        <v>183</v>
      </c>
      <c r="B16" s="203" t="s">
        <v>74</v>
      </c>
      <c r="C16" s="208" t="s">
        <v>115</v>
      </c>
      <c r="D16" s="205"/>
      <c r="E16" s="205"/>
      <c r="F16" s="170">
        <f>SUM(F20:F21)</f>
        <v>1249</v>
      </c>
      <c r="G16" s="170">
        <f>SUM(G20:G21)</f>
        <v>1249</v>
      </c>
    </row>
    <row r="17" spans="1:7" ht="32.25" thickBot="1">
      <c r="A17" s="38" t="s">
        <v>184</v>
      </c>
      <c r="B17" s="44" t="s">
        <v>74</v>
      </c>
      <c r="C17" s="44" t="s">
        <v>115</v>
      </c>
      <c r="D17" s="321">
        <v>88</v>
      </c>
      <c r="E17" s="46"/>
      <c r="F17" s="3">
        <f>SUM(F20:F21)</f>
        <v>1249</v>
      </c>
      <c r="G17" s="3">
        <f>SUM(G20:G21)</f>
        <v>1249</v>
      </c>
    </row>
    <row r="18" spans="1:7" ht="16.5" thickBot="1">
      <c r="A18" s="209" t="s">
        <v>8</v>
      </c>
      <c r="B18" s="203" t="s">
        <v>74</v>
      </c>
      <c r="C18" s="208" t="s">
        <v>115</v>
      </c>
      <c r="D18" s="180" t="s">
        <v>185</v>
      </c>
      <c r="E18" s="205"/>
      <c r="F18" s="170">
        <f>SUM(F20:F21)</f>
        <v>1249</v>
      </c>
      <c r="G18" s="170">
        <f>SUM(G20:G21)</f>
        <v>1249</v>
      </c>
    </row>
    <row r="19" spans="1:7" ht="30.75" thickBot="1">
      <c r="A19" s="168" t="s">
        <v>186</v>
      </c>
      <c r="B19" s="44" t="s">
        <v>74</v>
      </c>
      <c r="C19" s="44" t="s">
        <v>115</v>
      </c>
      <c r="D19" s="321" t="s">
        <v>187</v>
      </c>
      <c r="E19" s="46"/>
      <c r="F19" s="3">
        <v>2344</v>
      </c>
      <c r="G19" s="3">
        <v>2344</v>
      </c>
    </row>
    <row r="20" spans="1:7" ht="30.75" thickBot="1">
      <c r="A20" s="210" t="s">
        <v>487</v>
      </c>
      <c r="B20" s="44" t="s">
        <v>74</v>
      </c>
      <c r="C20" s="44" t="s">
        <v>115</v>
      </c>
      <c r="D20" s="321" t="s">
        <v>187</v>
      </c>
      <c r="E20" s="321">
        <v>121</v>
      </c>
      <c r="F20" s="3">
        <v>960</v>
      </c>
      <c r="G20" s="3">
        <v>960</v>
      </c>
    </row>
    <row r="21" spans="1:7" ht="45.75" thickBot="1">
      <c r="A21" s="168" t="s">
        <v>488</v>
      </c>
      <c r="B21" s="44" t="s">
        <v>74</v>
      </c>
      <c r="C21" s="44" t="s">
        <v>115</v>
      </c>
      <c r="D21" s="321" t="s">
        <v>187</v>
      </c>
      <c r="E21" s="321">
        <v>129</v>
      </c>
      <c r="F21" s="3">
        <v>289</v>
      </c>
      <c r="G21" s="3">
        <v>289</v>
      </c>
    </row>
    <row r="22" spans="1:7" ht="16.5" thickBot="1">
      <c r="A22" s="207" t="s">
        <v>11</v>
      </c>
      <c r="B22" s="203" t="s">
        <v>74</v>
      </c>
      <c r="C22" s="203" t="s">
        <v>71</v>
      </c>
      <c r="D22" s="205"/>
      <c r="E22" s="205"/>
      <c r="F22" s="221">
        <f>SUM(F23+F31)</f>
        <v>16123</v>
      </c>
      <c r="G22" s="221">
        <f>SUM(G23+G31)</f>
        <v>16123</v>
      </c>
    </row>
    <row r="23" spans="1:7" ht="32.25" thickBot="1">
      <c r="A23" s="211" t="s">
        <v>188</v>
      </c>
      <c r="B23" s="203" t="s">
        <v>74</v>
      </c>
      <c r="C23" s="203" t="s">
        <v>71</v>
      </c>
      <c r="D23" s="212" t="s">
        <v>189</v>
      </c>
      <c r="E23" s="213"/>
      <c r="F23" s="162">
        <f>SUM(F25:F30)</f>
        <v>15546</v>
      </c>
      <c r="G23" s="162">
        <f>SUM(G25:G30)</f>
        <v>15546</v>
      </c>
    </row>
    <row r="24" spans="1:7" ht="30.75" thickBot="1">
      <c r="A24" s="168" t="s">
        <v>186</v>
      </c>
      <c r="B24" s="44" t="s">
        <v>74</v>
      </c>
      <c r="C24" s="44" t="s">
        <v>71</v>
      </c>
      <c r="D24" s="321" t="s">
        <v>190</v>
      </c>
      <c r="E24" s="46"/>
      <c r="F24" s="3">
        <f>SUM(F25:F30)</f>
        <v>15546</v>
      </c>
      <c r="G24" s="3">
        <f>SUM(G25:G30)</f>
        <v>15546</v>
      </c>
    </row>
    <row r="25" spans="1:7" ht="45.75" thickBot="1">
      <c r="A25" s="168" t="s">
        <v>191</v>
      </c>
      <c r="B25" s="44" t="s">
        <v>74</v>
      </c>
      <c r="C25" s="44" t="s">
        <v>71</v>
      </c>
      <c r="D25" s="321" t="s">
        <v>190</v>
      </c>
      <c r="E25" s="321">
        <v>121</v>
      </c>
      <c r="F25" s="62">
        <v>9000</v>
      </c>
      <c r="G25" s="62">
        <v>9000</v>
      </c>
    </row>
    <row r="26" spans="1:7" ht="30.75" thickBot="1">
      <c r="A26" s="167" t="s">
        <v>203</v>
      </c>
      <c r="B26" s="44" t="s">
        <v>74</v>
      </c>
      <c r="C26" s="44" t="s">
        <v>71</v>
      </c>
      <c r="D26" s="321" t="s">
        <v>190</v>
      </c>
      <c r="E26" s="321">
        <v>122</v>
      </c>
      <c r="F26" s="62">
        <v>200</v>
      </c>
      <c r="G26" s="62">
        <v>200</v>
      </c>
    </row>
    <row r="27" spans="1:7" ht="45.75" thickBot="1">
      <c r="A27" s="168" t="s">
        <v>489</v>
      </c>
      <c r="B27" s="44" t="s">
        <v>74</v>
      </c>
      <c r="C27" s="44" t="s">
        <v>71</v>
      </c>
      <c r="D27" s="321" t="s">
        <v>190</v>
      </c>
      <c r="E27" s="321">
        <v>129</v>
      </c>
      <c r="F27" s="62">
        <v>2718</v>
      </c>
      <c r="G27" s="62">
        <v>2718</v>
      </c>
    </row>
    <row r="28" spans="1:7" ht="30.75" thickBot="1">
      <c r="A28" s="168" t="s">
        <v>13</v>
      </c>
      <c r="B28" s="44" t="s">
        <v>74</v>
      </c>
      <c r="C28" s="44" t="s">
        <v>71</v>
      </c>
      <c r="D28" s="321" t="s">
        <v>190</v>
      </c>
      <c r="E28" s="321">
        <v>244</v>
      </c>
      <c r="F28" s="62">
        <v>3087</v>
      </c>
      <c r="G28" s="62">
        <v>3087</v>
      </c>
    </row>
    <row r="29" spans="1:7" ht="16.5" thickBot="1">
      <c r="A29" s="38" t="s">
        <v>523</v>
      </c>
      <c r="B29" s="44" t="s">
        <v>74</v>
      </c>
      <c r="C29" s="44" t="s">
        <v>71</v>
      </c>
      <c r="D29" s="321" t="s">
        <v>190</v>
      </c>
      <c r="E29" s="321">
        <v>247</v>
      </c>
      <c r="F29" s="62">
        <v>227</v>
      </c>
      <c r="G29" s="62">
        <v>227</v>
      </c>
    </row>
    <row r="30" spans="1:7" ht="32.25" thickBot="1">
      <c r="A30" s="324" t="s">
        <v>46</v>
      </c>
      <c r="B30" s="44" t="s">
        <v>74</v>
      </c>
      <c r="C30" s="44" t="s">
        <v>71</v>
      </c>
      <c r="D30" s="321" t="s">
        <v>190</v>
      </c>
      <c r="E30" s="321">
        <v>850</v>
      </c>
      <c r="F30" s="62">
        <v>314</v>
      </c>
      <c r="G30" s="62">
        <v>314</v>
      </c>
    </row>
    <row r="31" spans="1:7" ht="48" thickBot="1">
      <c r="A31" s="160" t="s">
        <v>192</v>
      </c>
      <c r="B31" s="203" t="s">
        <v>74</v>
      </c>
      <c r="C31" s="203" t="s">
        <v>71</v>
      </c>
      <c r="D31" s="180">
        <v>99</v>
      </c>
      <c r="E31" s="205"/>
      <c r="F31" s="227">
        <f>SUM(F32)</f>
        <v>577</v>
      </c>
      <c r="G31" s="227">
        <f>SUM(G32)</f>
        <v>577</v>
      </c>
    </row>
    <row r="32" spans="1:7" ht="95.25" thickBot="1">
      <c r="A32" s="160" t="s">
        <v>193</v>
      </c>
      <c r="B32" s="203" t="s">
        <v>74</v>
      </c>
      <c r="C32" s="203" t="s">
        <v>71</v>
      </c>
      <c r="D32" s="212" t="s">
        <v>194</v>
      </c>
      <c r="E32" s="205"/>
      <c r="F32" s="170">
        <f>SUM(F33:F36)</f>
        <v>577</v>
      </c>
      <c r="G32" s="221">
        <f>SUM(G33:G36)</f>
        <v>577</v>
      </c>
    </row>
    <row r="33" spans="1:7" ht="48" thickBot="1">
      <c r="A33" s="38" t="s">
        <v>15</v>
      </c>
      <c r="B33" s="44" t="s">
        <v>74</v>
      </c>
      <c r="C33" s="44" t="s">
        <v>71</v>
      </c>
      <c r="D33" s="321" t="s">
        <v>194</v>
      </c>
      <c r="E33" s="321">
        <v>121</v>
      </c>
      <c r="F33" s="62">
        <v>432</v>
      </c>
      <c r="G33" s="62">
        <v>432</v>
      </c>
    </row>
    <row r="34" spans="1:7" ht="30.75" thickBot="1">
      <c r="A34" s="167" t="s">
        <v>203</v>
      </c>
      <c r="B34" s="44" t="s">
        <v>74</v>
      </c>
      <c r="C34" s="44" t="s">
        <v>71</v>
      </c>
      <c r="D34" s="370" t="s">
        <v>194</v>
      </c>
      <c r="E34" s="370">
        <v>122</v>
      </c>
      <c r="F34" s="62"/>
      <c r="G34" s="62"/>
    </row>
    <row r="35" spans="1:7" ht="79.5" thickBot="1">
      <c r="A35" s="38" t="s">
        <v>10</v>
      </c>
      <c r="B35" s="44" t="s">
        <v>74</v>
      </c>
      <c r="C35" s="44" t="s">
        <v>71</v>
      </c>
      <c r="D35" s="321" t="s">
        <v>194</v>
      </c>
      <c r="E35" s="321">
        <v>129</v>
      </c>
      <c r="F35" s="62">
        <v>130</v>
      </c>
      <c r="G35" s="62">
        <v>130</v>
      </c>
    </row>
    <row r="36" spans="1:7" ht="30.75" thickBot="1">
      <c r="A36" s="168" t="s">
        <v>13</v>
      </c>
      <c r="B36" s="44" t="s">
        <v>74</v>
      </c>
      <c r="C36" s="44" t="s">
        <v>71</v>
      </c>
      <c r="D36" s="321" t="s">
        <v>194</v>
      </c>
      <c r="E36" s="298">
        <v>244</v>
      </c>
      <c r="F36" s="358">
        <v>15</v>
      </c>
      <c r="G36" s="358">
        <v>15</v>
      </c>
    </row>
    <row r="37" spans="1:7" ht="16.5" thickBot="1">
      <c r="A37" s="169" t="s">
        <v>357</v>
      </c>
      <c r="B37" s="203" t="s">
        <v>74</v>
      </c>
      <c r="C37" s="203" t="s">
        <v>72</v>
      </c>
      <c r="D37" s="180"/>
      <c r="E37" s="368"/>
      <c r="F37" s="369">
        <v>76.5</v>
      </c>
      <c r="G37" s="369">
        <v>3.7</v>
      </c>
    </row>
    <row r="38" spans="1:7" ht="48" thickBot="1">
      <c r="A38" s="48" t="s">
        <v>192</v>
      </c>
      <c r="B38" s="44" t="s">
        <v>74</v>
      </c>
      <c r="C38" s="44" t="s">
        <v>72</v>
      </c>
      <c r="D38" s="321">
        <v>99</v>
      </c>
      <c r="E38" s="321"/>
      <c r="F38" s="228">
        <v>76.5</v>
      </c>
      <c r="G38" s="228">
        <v>3.7</v>
      </c>
    </row>
    <row r="39" spans="1:7" ht="95.25" thickBot="1">
      <c r="A39" s="84" t="s">
        <v>358</v>
      </c>
      <c r="B39" s="44" t="s">
        <v>74</v>
      </c>
      <c r="C39" s="44" t="s">
        <v>72</v>
      </c>
      <c r="D39" s="321" t="s">
        <v>359</v>
      </c>
      <c r="E39" s="321"/>
      <c r="F39" s="228">
        <v>76.5</v>
      </c>
      <c r="G39" s="228">
        <v>3.7</v>
      </c>
    </row>
    <row r="40" spans="1:7" ht="32.25" thickBot="1">
      <c r="A40" s="48" t="s">
        <v>13</v>
      </c>
      <c r="B40" s="44" t="s">
        <v>74</v>
      </c>
      <c r="C40" s="44" t="s">
        <v>72</v>
      </c>
      <c r="D40" s="321" t="s">
        <v>359</v>
      </c>
      <c r="E40" s="321">
        <v>244</v>
      </c>
      <c r="F40" s="228">
        <v>76.5</v>
      </c>
      <c r="G40" s="228">
        <v>3.7</v>
      </c>
    </row>
    <row r="41" spans="1:7" ht="48" thickBot="1">
      <c r="A41" s="160" t="s">
        <v>195</v>
      </c>
      <c r="B41" s="203" t="s">
        <v>74</v>
      </c>
      <c r="C41" s="203" t="s">
        <v>112</v>
      </c>
      <c r="D41" s="205"/>
      <c r="E41" s="205"/>
      <c r="F41" s="172">
        <f>SUM(F42+F49)</f>
        <v>5640</v>
      </c>
      <c r="G41" s="172">
        <f>SUM(G42+G49)</f>
        <v>5640</v>
      </c>
    </row>
    <row r="42" spans="1:7" ht="32.25" thickBot="1">
      <c r="A42" s="160" t="s">
        <v>17</v>
      </c>
      <c r="B42" s="203" t="s">
        <v>74</v>
      </c>
      <c r="C42" s="203" t="s">
        <v>112</v>
      </c>
      <c r="D42" s="212">
        <v>93</v>
      </c>
      <c r="E42" s="213"/>
      <c r="F42" s="162">
        <f>SUM(F45:F48)</f>
        <v>677</v>
      </c>
      <c r="G42" s="162">
        <f>SUM(G45:G48)</f>
        <v>677</v>
      </c>
    </row>
    <row r="43" spans="1:7" ht="32.25" thickBot="1">
      <c r="A43" s="324" t="s">
        <v>196</v>
      </c>
      <c r="B43" s="44" t="s">
        <v>74</v>
      </c>
      <c r="C43" s="44" t="s">
        <v>112</v>
      </c>
      <c r="D43" s="321" t="s">
        <v>197</v>
      </c>
      <c r="E43" s="46"/>
      <c r="F43" s="3">
        <f>SUM(F45:F48)</f>
        <v>677</v>
      </c>
      <c r="G43" s="3">
        <f>SUM(G45:G48)</f>
        <v>677</v>
      </c>
    </row>
    <row r="44" spans="1:7" ht="48" thickBot="1">
      <c r="A44" s="38" t="s">
        <v>186</v>
      </c>
      <c r="B44" s="44" t="s">
        <v>74</v>
      </c>
      <c r="C44" s="44" t="s">
        <v>112</v>
      </c>
      <c r="D44" s="321" t="s">
        <v>198</v>
      </c>
      <c r="E44" s="46"/>
      <c r="F44" s="3">
        <f>SUM(F45:F48)</f>
        <v>677</v>
      </c>
      <c r="G44" s="3">
        <f>SUM(G45:G48)</f>
        <v>677</v>
      </c>
    </row>
    <row r="45" spans="1:7" ht="48" thickBot="1">
      <c r="A45" s="38" t="s">
        <v>9</v>
      </c>
      <c r="B45" s="44" t="s">
        <v>74</v>
      </c>
      <c r="C45" s="44" t="s">
        <v>112</v>
      </c>
      <c r="D45" s="321" t="s">
        <v>198</v>
      </c>
      <c r="E45" s="321">
        <v>121</v>
      </c>
      <c r="F45" s="3">
        <v>460</v>
      </c>
      <c r="G45" s="3">
        <v>460</v>
      </c>
    </row>
    <row r="46" spans="1:7" ht="30.75" thickBot="1">
      <c r="A46" s="167" t="s">
        <v>203</v>
      </c>
      <c r="B46" s="44" t="s">
        <v>74</v>
      </c>
      <c r="C46" s="44" t="s">
        <v>112</v>
      </c>
      <c r="D46" s="321" t="s">
        <v>198</v>
      </c>
      <c r="E46" s="321">
        <v>122</v>
      </c>
      <c r="F46" s="3">
        <v>29</v>
      </c>
      <c r="G46" s="3">
        <v>29</v>
      </c>
    </row>
    <row r="47" spans="1:7" ht="79.5" thickBot="1">
      <c r="A47" s="38" t="s">
        <v>10</v>
      </c>
      <c r="B47" s="44" t="s">
        <v>74</v>
      </c>
      <c r="C47" s="44" t="s">
        <v>112</v>
      </c>
      <c r="D47" s="321" t="s">
        <v>198</v>
      </c>
      <c r="E47" s="321">
        <v>129</v>
      </c>
      <c r="F47" s="3">
        <v>138</v>
      </c>
      <c r="G47" s="3">
        <v>138</v>
      </c>
    </row>
    <row r="48" spans="1:7" ht="32.25" thickBot="1">
      <c r="A48" s="48" t="s">
        <v>13</v>
      </c>
      <c r="B48" s="44" t="s">
        <v>74</v>
      </c>
      <c r="C48" s="44" t="s">
        <v>112</v>
      </c>
      <c r="D48" s="321" t="s">
        <v>198</v>
      </c>
      <c r="E48" s="321">
        <v>244</v>
      </c>
      <c r="F48" s="3">
        <v>50</v>
      </c>
      <c r="G48" s="3">
        <v>50</v>
      </c>
    </row>
    <row r="49" spans="1:7" ht="32.25" thickBot="1">
      <c r="A49" s="160" t="s">
        <v>199</v>
      </c>
      <c r="B49" s="203" t="s">
        <v>74</v>
      </c>
      <c r="C49" s="203" t="s">
        <v>112</v>
      </c>
      <c r="D49" s="212">
        <v>99</v>
      </c>
      <c r="E49" s="205"/>
      <c r="F49" s="162">
        <f>SUM(F51:F55)</f>
        <v>4963</v>
      </c>
      <c r="G49" s="162">
        <f>SUM(G51:G55)</f>
        <v>4963</v>
      </c>
    </row>
    <row r="50" spans="1:7" ht="32.25" thickBot="1">
      <c r="A50" s="38" t="s">
        <v>200</v>
      </c>
      <c r="B50" s="44" t="s">
        <v>74</v>
      </c>
      <c r="C50" s="44" t="s">
        <v>112</v>
      </c>
      <c r="D50" s="321" t="s">
        <v>201</v>
      </c>
      <c r="E50" s="46"/>
      <c r="F50" s="3">
        <f>SUM(F51:F55)</f>
        <v>4963</v>
      </c>
      <c r="G50" s="3">
        <f>SUM(G51:G55)</f>
        <v>4963</v>
      </c>
    </row>
    <row r="51" spans="1:7" ht="48" thickBot="1">
      <c r="A51" s="38" t="s">
        <v>9</v>
      </c>
      <c r="B51" s="44" t="s">
        <v>74</v>
      </c>
      <c r="C51" s="44" t="s">
        <v>112</v>
      </c>
      <c r="D51" s="321" t="s">
        <v>202</v>
      </c>
      <c r="E51" s="321">
        <v>121</v>
      </c>
      <c r="F51" s="3">
        <v>3200</v>
      </c>
      <c r="G51" s="3">
        <v>3200</v>
      </c>
    </row>
    <row r="52" spans="1:7" ht="79.5" thickBot="1">
      <c r="A52" s="38" t="s">
        <v>10</v>
      </c>
      <c r="B52" s="44" t="s">
        <v>74</v>
      </c>
      <c r="C52" s="44" t="s">
        <v>112</v>
      </c>
      <c r="D52" s="321" t="s">
        <v>202</v>
      </c>
      <c r="E52" s="321">
        <v>129</v>
      </c>
      <c r="F52" s="3">
        <v>966</v>
      </c>
      <c r="G52" s="3">
        <v>966</v>
      </c>
    </row>
    <row r="53" spans="1:7" ht="32.25" thickBot="1">
      <c r="A53" s="38" t="s">
        <v>204</v>
      </c>
      <c r="B53" s="44" t="s">
        <v>74</v>
      </c>
      <c r="C53" s="44" t="s">
        <v>112</v>
      </c>
      <c r="D53" s="321" t="s">
        <v>202</v>
      </c>
      <c r="E53" s="321">
        <v>244</v>
      </c>
      <c r="F53" s="3">
        <v>632</v>
      </c>
      <c r="G53" s="3">
        <v>632</v>
      </c>
    </row>
    <row r="54" spans="1:7" ht="16.5" thickBot="1">
      <c r="A54" s="38" t="s">
        <v>523</v>
      </c>
      <c r="B54" s="44" t="s">
        <v>74</v>
      </c>
      <c r="C54" s="44" t="s">
        <v>112</v>
      </c>
      <c r="D54" s="321" t="s">
        <v>202</v>
      </c>
      <c r="E54" s="321">
        <v>247</v>
      </c>
      <c r="F54" s="3">
        <v>155</v>
      </c>
      <c r="G54" s="3">
        <v>155</v>
      </c>
    </row>
    <row r="55" spans="1:7" ht="32.25" thickBot="1">
      <c r="A55" s="324" t="s">
        <v>46</v>
      </c>
      <c r="B55" s="44" t="s">
        <v>74</v>
      </c>
      <c r="C55" s="44" t="s">
        <v>112</v>
      </c>
      <c r="D55" s="321" t="s">
        <v>202</v>
      </c>
      <c r="E55" s="321">
        <v>850</v>
      </c>
      <c r="F55" s="3">
        <v>10</v>
      </c>
      <c r="G55" s="3">
        <v>10</v>
      </c>
    </row>
    <row r="56" spans="1:7" ht="16.5" thickBot="1">
      <c r="A56" s="324" t="s">
        <v>343</v>
      </c>
      <c r="B56" s="47" t="s">
        <v>74</v>
      </c>
      <c r="C56" s="47" t="s">
        <v>414</v>
      </c>
      <c r="D56" s="321"/>
      <c r="E56" s="321"/>
      <c r="F56" s="321">
        <v>7000</v>
      </c>
      <c r="G56" s="3">
        <v>7000</v>
      </c>
    </row>
    <row r="57" spans="1:7" ht="16.5" thickBot="1">
      <c r="A57" s="324" t="s">
        <v>416</v>
      </c>
      <c r="B57" s="47" t="s">
        <v>74</v>
      </c>
      <c r="C57" s="47" t="s">
        <v>414</v>
      </c>
      <c r="D57" s="321" t="s">
        <v>415</v>
      </c>
      <c r="E57" s="321">
        <v>870</v>
      </c>
      <c r="F57" s="321">
        <v>7000</v>
      </c>
      <c r="G57" s="3">
        <v>7000</v>
      </c>
    </row>
    <row r="58" spans="1:7" ht="32.25" thickBot="1">
      <c r="A58" s="160" t="s">
        <v>18</v>
      </c>
      <c r="B58" s="203" t="s">
        <v>74</v>
      </c>
      <c r="C58" s="203">
        <v>13</v>
      </c>
      <c r="D58" s="205"/>
      <c r="E58" s="205"/>
      <c r="F58" s="172">
        <f>SUM(F61+F67+F65+F59)</f>
        <v>1484.5</v>
      </c>
      <c r="G58" s="172">
        <f>SUM(G61+G67+G65+G59)</f>
        <v>1784.5</v>
      </c>
    </row>
    <row r="59" spans="1:7" ht="16.5" thickBot="1">
      <c r="A59" s="14" t="s">
        <v>495</v>
      </c>
      <c r="B59" s="246" t="s">
        <v>74</v>
      </c>
      <c r="C59" s="246" t="s">
        <v>420</v>
      </c>
      <c r="D59" s="321" t="s">
        <v>494</v>
      </c>
      <c r="E59" s="247"/>
      <c r="F59" s="20">
        <v>1000</v>
      </c>
      <c r="G59" s="32">
        <v>1300</v>
      </c>
    </row>
    <row r="60" spans="1:7" ht="32.25" thickBot="1">
      <c r="A60" s="18" t="s">
        <v>41</v>
      </c>
      <c r="B60" s="246" t="s">
        <v>74</v>
      </c>
      <c r="C60" s="246" t="s">
        <v>420</v>
      </c>
      <c r="D60" s="321" t="s">
        <v>494</v>
      </c>
      <c r="E60" s="247">
        <v>611</v>
      </c>
      <c r="F60" s="20">
        <v>1000</v>
      </c>
      <c r="G60" s="32">
        <v>1300</v>
      </c>
    </row>
    <row r="61" spans="1:7" ht="79.5" thickBot="1">
      <c r="A61" s="160" t="s">
        <v>485</v>
      </c>
      <c r="B61" s="203" t="s">
        <v>74</v>
      </c>
      <c r="C61" s="203">
        <v>13</v>
      </c>
      <c r="D61" s="170">
        <v>42</v>
      </c>
      <c r="E61" s="205"/>
      <c r="F61" s="170">
        <v>150</v>
      </c>
      <c r="G61" s="170">
        <v>150</v>
      </c>
    </row>
    <row r="62" spans="1:7" ht="48" thickBot="1">
      <c r="A62" s="50" t="s">
        <v>418</v>
      </c>
      <c r="B62" s="44" t="s">
        <v>74</v>
      </c>
      <c r="C62" s="44">
        <v>13</v>
      </c>
      <c r="D62" s="3" t="s">
        <v>422</v>
      </c>
      <c r="E62" s="46"/>
      <c r="F62" s="3">
        <v>150</v>
      </c>
      <c r="G62" s="3">
        <v>150</v>
      </c>
    </row>
    <row r="63" spans="1:7" ht="63.75" thickBot="1">
      <c r="A63" s="50" t="s">
        <v>419</v>
      </c>
      <c r="B63" s="44" t="s">
        <v>74</v>
      </c>
      <c r="C63" s="44">
        <v>13</v>
      </c>
      <c r="D63" s="3" t="s">
        <v>421</v>
      </c>
      <c r="E63" s="46"/>
      <c r="F63" s="3">
        <v>150</v>
      </c>
      <c r="G63" s="3">
        <v>150</v>
      </c>
    </row>
    <row r="64" spans="1:7" ht="32.25" thickBot="1">
      <c r="A64" s="50" t="s">
        <v>13</v>
      </c>
      <c r="B64" s="44" t="s">
        <v>74</v>
      </c>
      <c r="C64" s="44">
        <v>13</v>
      </c>
      <c r="D64" s="3" t="s">
        <v>421</v>
      </c>
      <c r="E64" s="3">
        <v>244</v>
      </c>
      <c r="F64" s="3">
        <v>150</v>
      </c>
      <c r="G64" s="3">
        <v>150</v>
      </c>
    </row>
    <row r="65" spans="1:7" ht="32.25" thickBot="1">
      <c r="A65" s="22" t="s">
        <v>478</v>
      </c>
      <c r="B65" s="11" t="s">
        <v>74</v>
      </c>
      <c r="C65" s="11" t="s">
        <v>420</v>
      </c>
      <c r="D65" s="1" t="s">
        <v>190</v>
      </c>
      <c r="E65" s="1"/>
      <c r="F65" s="1">
        <v>100</v>
      </c>
      <c r="G65" s="1">
        <v>100</v>
      </c>
    </row>
    <row r="66" spans="1:7" ht="32.25" thickBot="1">
      <c r="A66" s="38" t="s">
        <v>204</v>
      </c>
      <c r="B66" s="44" t="s">
        <v>74</v>
      </c>
      <c r="C66" s="44" t="s">
        <v>420</v>
      </c>
      <c r="D66" s="3" t="s">
        <v>190</v>
      </c>
      <c r="E66" s="3">
        <v>244</v>
      </c>
      <c r="F66" s="3">
        <v>100</v>
      </c>
      <c r="G66" s="3">
        <v>100</v>
      </c>
    </row>
    <row r="67" spans="1:7" ht="16.5" thickBot="1">
      <c r="A67" s="328" t="s">
        <v>19</v>
      </c>
      <c r="B67" s="203" t="s">
        <v>74</v>
      </c>
      <c r="C67" s="214">
        <v>13</v>
      </c>
      <c r="D67" s="180">
        <v>99</v>
      </c>
      <c r="E67" s="205"/>
      <c r="F67" s="172">
        <v>234.5</v>
      </c>
      <c r="G67" s="172">
        <v>234.5</v>
      </c>
    </row>
    <row r="68" spans="1:7" ht="158.25" thickBot="1">
      <c r="A68" s="154" t="s">
        <v>20</v>
      </c>
      <c r="B68" s="44" t="s">
        <v>74</v>
      </c>
      <c r="C68" s="44">
        <v>13</v>
      </c>
      <c r="D68" s="321" t="s">
        <v>205</v>
      </c>
      <c r="E68" s="46"/>
      <c r="F68" s="3">
        <v>234.5</v>
      </c>
      <c r="G68" s="3">
        <v>234.5</v>
      </c>
    </row>
    <row r="69" spans="1:7" ht="32.25" thickBot="1">
      <c r="A69" s="38" t="s">
        <v>204</v>
      </c>
      <c r="B69" s="44" t="s">
        <v>74</v>
      </c>
      <c r="C69" s="44">
        <v>13</v>
      </c>
      <c r="D69" s="321" t="s">
        <v>205</v>
      </c>
      <c r="E69" s="321">
        <v>244</v>
      </c>
      <c r="F69" s="3">
        <v>234.5</v>
      </c>
      <c r="G69" s="3">
        <v>234.5</v>
      </c>
    </row>
    <row r="70" spans="1:7" ht="16.5" thickBot="1">
      <c r="A70" s="160" t="s">
        <v>352</v>
      </c>
      <c r="B70" s="203" t="s">
        <v>115</v>
      </c>
      <c r="C70" s="214"/>
      <c r="D70" s="180"/>
      <c r="E70" s="180"/>
      <c r="F70" s="172">
        <v>3307.8</v>
      </c>
      <c r="G70" s="172">
        <v>3418.2</v>
      </c>
    </row>
    <row r="71" spans="1:7" ht="32.25" thickBot="1">
      <c r="A71" s="38" t="s">
        <v>353</v>
      </c>
      <c r="B71" s="44" t="s">
        <v>115</v>
      </c>
      <c r="C71" s="44" t="s">
        <v>109</v>
      </c>
      <c r="D71" s="321"/>
      <c r="E71" s="321"/>
      <c r="F71" s="3">
        <v>3307.8</v>
      </c>
      <c r="G71" s="3">
        <v>3418.2</v>
      </c>
    </row>
    <row r="72" spans="1:7" ht="63.75" thickBot="1">
      <c r="A72" s="38" t="s">
        <v>67</v>
      </c>
      <c r="B72" s="44" t="s">
        <v>115</v>
      </c>
      <c r="C72" s="44" t="s">
        <v>109</v>
      </c>
      <c r="D72" s="321" t="s">
        <v>249</v>
      </c>
      <c r="E72" s="321"/>
      <c r="F72" s="3">
        <v>3307.8</v>
      </c>
      <c r="G72" s="3">
        <v>3418.2</v>
      </c>
    </row>
    <row r="73" spans="1:7" ht="16.5" thickBot="1">
      <c r="A73" s="38" t="s">
        <v>350</v>
      </c>
      <c r="B73" s="44" t="s">
        <v>115</v>
      </c>
      <c r="C73" s="44" t="s">
        <v>109</v>
      </c>
      <c r="D73" s="321" t="s">
        <v>249</v>
      </c>
      <c r="E73" s="321">
        <v>530</v>
      </c>
      <c r="F73" s="3">
        <v>3307.8</v>
      </c>
      <c r="G73" s="3">
        <v>3418.2</v>
      </c>
    </row>
    <row r="74" spans="1:7" ht="63.75" thickBot="1">
      <c r="A74" s="160" t="s">
        <v>21</v>
      </c>
      <c r="B74" s="173" t="s">
        <v>109</v>
      </c>
      <c r="C74" s="204"/>
      <c r="D74" s="205"/>
      <c r="E74" s="205"/>
      <c r="F74" s="172">
        <f>SUM(F75)</f>
        <v>4955</v>
      </c>
      <c r="G74" s="172">
        <f>SUM(G75)</f>
        <v>4955</v>
      </c>
    </row>
    <row r="75" spans="1:7" ht="63.75" thickBot="1">
      <c r="A75" s="160" t="s">
        <v>47</v>
      </c>
      <c r="B75" s="203" t="s">
        <v>109</v>
      </c>
      <c r="C75" s="203" t="s">
        <v>250</v>
      </c>
      <c r="D75" s="205"/>
      <c r="E75" s="205"/>
      <c r="F75" s="170">
        <f>SUM(F76:F80)</f>
        <v>4955</v>
      </c>
      <c r="G75" s="172">
        <f>SUM(G76:G80)</f>
        <v>4955</v>
      </c>
    </row>
    <row r="76" spans="1:7" ht="48" thickBot="1">
      <c r="A76" s="38" t="s">
        <v>28</v>
      </c>
      <c r="B76" s="125" t="s">
        <v>109</v>
      </c>
      <c r="C76" s="125" t="s">
        <v>250</v>
      </c>
      <c r="D76" s="321" t="s">
        <v>206</v>
      </c>
      <c r="E76" s="321">
        <v>111</v>
      </c>
      <c r="F76" s="3">
        <v>3400</v>
      </c>
      <c r="G76" s="3">
        <v>3400</v>
      </c>
    </row>
    <row r="77" spans="1:7" ht="16.5" thickBot="1">
      <c r="A77" s="38" t="s">
        <v>356</v>
      </c>
      <c r="B77" s="125" t="s">
        <v>109</v>
      </c>
      <c r="C77" s="125" t="s">
        <v>250</v>
      </c>
      <c r="D77" s="321" t="s">
        <v>206</v>
      </c>
      <c r="E77" s="321">
        <v>112</v>
      </c>
      <c r="F77" s="3">
        <v>30</v>
      </c>
      <c r="G77" s="3">
        <v>30</v>
      </c>
    </row>
    <row r="78" spans="1:7" ht="79.5" thickBot="1">
      <c r="A78" s="38" t="s">
        <v>10</v>
      </c>
      <c r="B78" s="125" t="s">
        <v>109</v>
      </c>
      <c r="C78" s="125" t="s">
        <v>250</v>
      </c>
      <c r="D78" s="321" t="s">
        <v>206</v>
      </c>
      <c r="E78" s="321">
        <v>119</v>
      </c>
      <c r="F78" s="3">
        <v>1026</v>
      </c>
      <c r="G78" s="3">
        <v>1026</v>
      </c>
    </row>
    <row r="79" spans="1:7" ht="32.25" thickBot="1">
      <c r="A79" s="38" t="s">
        <v>204</v>
      </c>
      <c r="B79" s="125" t="s">
        <v>109</v>
      </c>
      <c r="C79" s="125" t="s">
        <v>250</v>
      </c>
      <c r="D79" s="321" t="s">
        <v>206</v>
      </c>
      <c r="E79" s="321">
        <v>244</v>
      </c>
      <c r="F79" s="3">
        <v>496</v>
      </c>
      <c r="G79" s="3">
        <v>496</v>
      </c>
    </row>
    <row r="80" spans="1:7" ht="32.25" thickBot="1">
      <c r="A80" s="324" t="s">
        <v>46</v>
      </c>
      <c r="B80" s="125" t="s">
        <v>109</v>
      </c>
      <c r="C80" s="125" t="s">
        <v>250</v>
      </c>
      <c r="D80" s="321" t="s">
        <v>206</v>
      </c>
      <c r="E80" s="321">
        <v>850</v>
      </c>
      <c r="F80" s="3">
        <v>3</v>
      </c>
      <c r="G80" s="3">
        <v>3</v>
      </c>
    </row>
    <row r="81" spans="1:7" ht="16.5" thickBot="1">
      <c r="A81" s="160" t="s">
        <v>22</v>
      </c>
      <c r="B81" s="203" t="s">
        <v>71</v>
      </c>
      <c r="C81" s="204"/>
      <c r="D81" s="205"/>
      <c r="E81" s="205"/>
      <c r="F81" s="172">
        <f>SUM(F82+F88+F93)</f>
        <v>42011.67899</v>
      </c>
      <c r="G81" s="172">
        <f>SUM(G82+G88+G93)</f>
        <v>45669.899990000005</v>
      </c>
    </row>
    <row r="82" spans="1:7" ht="16.5" thickBot="1">
      <c r="A82" s="156" t="s">
        <v>48</v>
      </c>
      <c r="B82" s="208" t="s">
        <v>71</v>
      </c>
      <c r="C82" s="208" t="s">
        <v>72</v>
      </c>
      <c r="D82" s="205"/>
      <c r="E82" s="205"/>
      <c r="F82" s="162">
        <f>SUM(F84:F87)</f>
        <v>1739</v>
      </c>
      <c r="G82" s="162">
        <f>SUM(G84:G87)</f>
        <v>1739</v>
      </c>
    </row>
    <row r="83" spans="1:7" ht="63.75" thickBot="1">
      <c r="A83" s="38" t="s">
        <v>207</v>
      </c>
      <c r="B83" s="44" t="s">
        <v>71</v>
      </c>
      <c r="C83" s="44" t="s">
        <v>72</v>
      </c>
      <c r="D83" s="321" t="s">
        <v>208</v>
      </c>
      <c r="E83" s="46"/>
      <c r="F83" s="3">
        <f>SUM(F84:F87)</f>
        <v>1739</v>
      </c>
      <c r="G83" s="3">
        <f>SUM(G84:G87)</f>
        <v>1739</v>
      </c>
    </row>
    <row r="84" spans="1:7" ht="48" thickBot="1">
      <c r="A84" s="38" t="s">
        <v>191</v>
      </c>
      <c r="B84" s="44" t="s">
        <v>71</v>
      </c>
      <c r="C84" s="44" t="s">
        <v>72</v>
      </c>
      <c r="D84" s="321" t="s">
        <v>208</v>
      </c>
      <c r="E84" s="321">
        <v>121</v>
      </c>
      <c r="F84" s="3">
        <v>1016</v>
      </c>
      <c r="G84" s="3">
        <v>1016</v>
      </c>
    </row>
    <row r="85" spans="1:7" ht="79.5" thickBot="1">
      <c r="A85" s="38" t="s">
        <v>10</v>
      </c>
      <c r="B85" s="44" t="s">
        <v>71</v>
      </c>
      <c r="C85" s="44" t="s">
        <v>72</v>
      </c>
      <c r="D85" s="321" t="s">
        <v>208</v>
      </c>
      <c r="E85" s="321">
        <v>129</v>
      </c>
      <c r="F85" s="3">
        <v>306</v>
      </c>
      <c r="G85" s="3">
        <v>306</v>
      </c>
    </row>
    <row r="86" spans="1:7" ht="32.25" thickBot="1">
      <c r="A86" s="37" t="s">
        <v>204</v>
      </c>
      <c r="B86" s="327" t="s">
        <v>71</v>
      </c>
      <c r="C86" s="327" t="s">
        <v>72</v>
      </c>
      <c r="D86" s="325" t="s">
        <v>208</v>
      </c>
      <c r="E86" s="325">
        <v>244</v>
      </c>
      <c r="F86" s="371">
        <v>414</v>
      </c>
      <c r="G86" s="371">
        <v>414</v>
      </c>
    </row>
    <row r="87" spans="1:7" ht="32.25" thickBot="1">
      <c r="A87" s="41" t="s">
        <v>46</v>
      </c>
      <c r="B87" s="42" t="s">
        <v>71</v>
      </c>
      <c r="C87" s="42" t="s">
        <v>72</v>
      </c>
      <c r="D87" s="39" t="s">
        <v>208</v>
      </c>
      <c r="E87" s="39">
        <v>850</v>
      </c>
      <c r="F87" s="41">
        <v>3</v>
      </c>
      <c r="G87" s="41">
        <v>3</v>
      </c>
    </row>
    <row r="88" spans="1:7" ht="16.5" thickBot="1">
      <c r="A88" s="160" t="s">
        <v>349</v>
      </c>
      <c r="B88" s="203" t="s">
        <v>71</v>
      </c>
      <c r="C88" s="203" t="s">
        <v>110</v>
      </c>
      <c r="D88" s="215"/>
      <c r="E88" s="215"/>
      <c r="F88" s="172">
        <f>SUM(F89+F91)</f>
        <v>39338.790999999997</v>
      </c>
      <c r="G88" s="336">
        <f>SUM(G89+G91)</f>
        <v>42940.285000000003</v>
      </c>
    </row>
    <row r="89" spans="1:7" ht="16.5" thickBot="1">
      <c r="A89" s="156" t="s">
        <v>350</v>
      </c>
      <c r="B89" s="208" t="s">
        <v>71</v>
      </c>
      <c r="C89" s="208" t="s">
        <v>110</v>
      </c>
      <c r="D89" s="212" t="s">
        <v>355</v>
      </c>
      <c r="E89" s="212"/>
      <c r="F89" s="212">
        <v>18063.900000000001</v>
      </c>
      <c r="G89" s="162">
        <v>19035.900000000001</v>
      </c>
    </row>
    <row r="90" spans="1:7" ht="16.5" thickBot="1">
      <c r="A90" s="324" t="s">
        <v>441</v>
      </c>
      <c r="B90" s="44" t="s">
        <v>71</v>
      </c>
      <c r="C90" s="44" t="s">
        <v>110</v>
      </c>
      <c r="D90" s="321" t="s">
        <v>355</v>
      </c>
      <c r="E90" s="321">
        <v>540</v>
      </c>
      <c r="F90" s="321">
        <v>18063.900000000001</v>
      </c>
      <c r="G90" s="3">
        <v>19035.900000000001</v>
      </c>
    </row>
    <row r="91" spans="1:7" ht="32.25" thickBot="1">
      <c r="A91" s="160" t="s">
        <v>551</v>
      </c>
      <c r="B91" s="214" t="s">
        <v>71</v>
      </c>
      <c r="C91" s="214" t="s">
        <v>110</v>
      </c>
      <c r="D91" s="180" t="s">
        <v>552</v>
      </c>
      <c r="E91" s="180"/>
      <c r="F91" s="170">
        <v>21274.891</v>
      </c>
      <c r="G91" s="170">
        <v>23904.384999999998</v>
      </c>
    </row>
    <row r="92" spans="1:7" ht="16.5" thickBot="1">
      <c r="A92" s="324" t="s">
        <v>441</v>
      </c>
      <c r="B92" s="44" t="s">
        <v>71</v>
      </c>
      <c r="C92" s="44" t="s">
        <v>110</v>
      </c>
      <c r="D92" s="321" t="s">
        <v>552</v>
      </c>
      <c r="E92" s="321">
        <v>540</v>
      </c>
      <c r="F92" s="3">
        <v>21274.891</v>
      </c>
      <c r="G92" s="3">
        <v>23904.384999999998</v>
      </c>
    </row>
    <row r="93" spans="1:7" ht="32.25" thickBot="1">
      <c r="A93" s="156" t="s">
        <v>479</v>
      </c>
      <c r="B93" s="214" t="s">
        <v>71</v>
      </c>
      <c r="C93" s="214" t="s">
        <v>480</v>
      </c>
      <c r="D93" s="180"/>
      <c r="E93" s="180"/>
      <c r="F93" s="162">
        <v>933.88798999999995</v>
      </c>
      <c r="G93" s="162">
        <v>990.61499000000003</v>
      </c>
    </row>
    <row r="94" spans="1:7" ht="79.5" thickBot="1">
      <c r="A94" s="324" t="s">
        <v>481</v>
      </c>
      <c r="B94" s="44" t="s">
        <v>71</v>
      </c>
      <c r="C94" s="44" t="s">
        <v>480</v>
      </c>
      <c r="D94" s="321" t="s">
        <v>490</v>
      </c>
      <c r="E94" s="321">
        <v>245</v>
      </c>
      <c r="F94" s="3">
        <v>933.88798999999995</v>
      </c>
      <c r="G94" s="3">
        <v>990.61499000000003</v>
      </c>
    </row>
    <row r="95" spans="1:7" ht="30" customHeight="1" thickBot="1">
      <c r="A95" s="160" t="s">
        <v>23</v>
      </c>
      <c r="B95" s="203" t="s">
        <v>72</v>
      </c>
      <c r="C95" s="204"/>
      <c r="D95" s="205"/>
      <c r="E95" s="205"/>
      <c r="F95" s="172">
        <f>SUM(F96+F98)</f>
        <v>9727.9009999999998</v>
      </c>
      <c r="G95" s="172">
        <f>SUM(G96+G98)</f>
        <v>4494.8</v>
      </c>
    </row>
    <row r="96" spans="1:7" ht="36.75" customHeight="1" thickBot="1">
      <c r="A96" s="178" t="s">
        <v>482</v>
      </c>
      <c r="B96" s="216" t="s">
        <v>72</v>
      </c>
      <c r="C96" s="175" t="s">
        <v>109</v>
      </c>
      <c r="D96" s="176" t="s">
        <v>491</v>
      </c>
      <c r="E96" s="217"/>
      <c r="F96" s="176">
        <v>4717.9009999999998</v>
      </c>
      <c r="G96" s="176">
        <v>4494.8</v>
      </c>
    </row>
    <row r="97" spans="1:7" ht="63" customHeight="1" thickBot="1">
      <c r="A97" s="324" t="s">
        <v>442</v>
      </c>
      <c r="B97" s="218" t="s">
        <v>72</v>
      </c>
      <c r="C97" s="219" t="s">
        <v>109</v>
      </c>
      <c r="D97" s="20" t="s">
        <v>491</v>
      </c>
      <c r="E97" s="20">
        <v>244</v>
      </c>
      <c r="F97" s="20">
        <v>4717.9009999999998</v>
      </c>
      <c r="G97" s="20">
        <v>4494.8</v>
      </c>
    </row>
    <row r="98" spans="1:7" ht="16.5" thickBot="1">
      <c r="A98" s="328" t="s">
        <v>354</v>
      </c>
      <c r="B98" s="208" t="s">
        <v>72</v>
      </c>
      <c r="C98" s="208" t="s">
        <v>109</v>
      </c>
      <c r="D98" s="162"/>
      <c r="E98" s="162"/>
      <c r="F98" s="162">
        <v>5010</v>
      </c>
      <c r="G98" s="170"/>
    </row>
    <row r="99" spans="1:7" ht="16.5" thickBot="1">
      <c r="A99" s="324" t="s">
        <v>350</v>
      </c>
      <c r="B99" s="44" t="s">
        <v>72</v>
      </c>
      <c r="C99" s="44" t="s">
        <v>109</v>
      </c>
      <c r="D99" s="3" t="s">
        <v>209</v>
      </c>
      <c r="E99" s="3"/>
      <c r="F99" s="3">
        <v>5010</v>
      </c>
      <c r="G99" s="3"/>
    </row>
    <row r="100" spans="1:7" ht="16.5" thickBot="1">
      <c r="A100" s="324" t="s">
        <v>441</v>
      </c>
      <c r="B100" s="44" t="s">
        <v>72</v>
      </c>
      <c r="C100" s="44" t="s">
        <v>109</v>
      </c>
      <c r="D100" s="3" t="s">
        <v>209</v>
      </c>
      <c r="E100" s="3">
        <v>540</v>
      </c>
      <c r="F100" s="3">
        <v>5010</v>
      </c>
      <c r="G100" s="3"/>
    </row>
    <row r="101" spans="1:7" ht="16.5" thickBot="1">
      <c r="A101" s="160" t="s">
        <v>24</v>
      </c>
      <c r="B101" s="203" t="s">
        <v>73</v>
      </c>
      <c r="C101" s="204"/>
      <c r="D101" s="205"/>
      <c r="E101" s="205"/>
      <c r="F101" s="336">
        <f>SUM(F102+F115+F165+F170+F146)</f>
        <v>396521.34308000002</v>
      </c>
      <c r="G101" s="336">
        <f>SUM(G102+G115+G165+G170+G146)</f>
        <v>495447.9900799999</v>
      </c>
    </row>
    <row r="102" spans="1:7" ht="16.5" thickBot="1">
      <c r="A102" s="328" t="s">
        <v>50</v>
      </c>
      <c r="B102" s="203" t="s">
        <v>73</v>
      </c>
      <c r="C102" s="203" t="s">
        <v>74</v>
      </c>
      <c r="D102" s="205"/>
      <c r="E102" s="205"/>
      <c r="F102" s="159">
        <f>SUM(F105+F109)</f>
        <v>108284.2</v>
      </c>
      <c r="G102" s="159">
        <f>SUM(G105+G109)</f>
        <v>128384.2</v>
      </c>
    </row>
    <row r="103" spans="1:7" ht="63.75" thickBot="1">
      <c r="A103" s="220" t="s">
        <v>210</v>
      </c>
      <c r="B103" s="208" t="s">
        <v>73</v>
      </c>
      <c r="C103" s="208" t="s">
        <v>74</v>
      </c>
      <c r="D103" s="212">
        <v>19</v>
      </c>
      <c r="E103" s="205"/>
      <c r="F103" s="162">
        <f>SUM(F106:F108)</f>
        <v>51538</v>
      </c>
      <c r="G103" s="162">
        <f>SUM(G106:G108)</f>
        <v>70514</v>
      </c>
    </row>
    <row r="104" spans="1:7" ht="32.25" thickBot="1">
      <c r="A104" s="326" t="s">
        <v>211</v>
      </c>
      <c r="B104" s="44" t="s">
        <v>73</v>
      </c>
      <c r="C104" s="44" t="s">
        <v>74</v>
      </c>
      <c r="D104" s="321" t="s">
        <v>212</v>
      </c>
      <c r="E104" s="46"/>
      <c r="F104" s="3">
        <f>SUM(F106:F108)</f>
        <v>51538</v>
      </c>
      <c r="G104" s="3">
        <f>SUM(G106:G108)</f>
        <v>70514</v>
      </c>
    </row>
    <row r="105" spans="1:7" ht="205.5" thickBot="1">
      <c r="A105" s="326" t="s">
        <v>213</v>
      </c>
      <c r="B105" s="44" t="s">
        <v>73</v>
      </c>
      <c r="C105" s="44" t="s">
        <v>74</v>
      </c>
      <c r="D105" s="365" t="s">
        <v>624</v>
      </c>
      <c r="E105" s="46"/>
      <c r="F105" s="3">
        <f>SUM(F106:F108)</f>
        <v>51538</v>
      </c>
      <c r="G105" s="3">
        <f>SUM(G106:G108)</f>
        <v>70514</v>
      </c>
    </row>
    <row r="106" spans="1:7" ht="48" thickBot="1">
      <c r="A106" s="38" t="s">
        <v>28</v>
      </c>
      <c r="B106" s="44" t="s">
        <v>73</v>
      </c>
      <c r="C106" s="44" t="s">
        <v>74</v>
      </c>
      <c r="D106" s="365" t="s">
        <v>624</v>
      </c>
      <c r="E106" s="321">
        <v>111</v>
      </c>
      <c r="F106" s="3">
        <v>38324</v>
      </c>
      <c r="G106" s="3">
        <v>52974</v>
      </c>
    </row>
    <row r="107" spans="1:7" ht="79.5" thickBot="1">
      <c r="A107" s="38" t="s">
        <v>10</v>
      </c>
      <c r="B107" s="44" t="s">
        <v>73</v>
      </c>
      <c r="C107" s="44" t="s">
        <v>74</v>
      </c>
      <c r="D107" s="365" t="s">
        <v>624</v>
      </c>
      <c r="E107" s="321">
        <v>119</v>
      </c>
      <c r="F107" s="3">
        <v>11555</v>
      </c>
      <c r="G107" s="3">
        <v>15992</v>
      </c>
    </row>
    <row r="108" spans="1:7" ht="32.25" thickBot="1">
      <c r="A108" s="38" t="s">
        <v>13</v>
      </c>
      <c r="B108" s="44" t="s">
        <v>73</v>
      </c>
      <c r="C108" s="44" t="s">
        <v>74</v>
      </c>
      <c r="D108" s="365" t="s">
        <v>624</v>
      </c>
      <c r="E108" s="321">
        <v>244</v>
      </c>
      <c r="F108" s="3">
        <v>1659</v>
      </c>
      <c r="G108" s="3">
        <v>1548</v>
      </c>
    </row>
    <row r="109" spans="1:7" ht="63.75" thickBot="1">
      <c r="A109" s="160" t="s">
        <v>214</v>
      </c>
      <c r="B109" s="208" t="s">
        <v>73</v>
      </c>
      <c r="C109" s="208" t="s">
        <v>74</v>
      </c>
      <c r="D109" s="212" t="s">
        <v>215</v>
      </c>
      <c r="E109" s="205"/>
      <c r="F109" s="170">
        <f>SUM(F110:F114)</f>
        <v>56746.2</v>
      </c>
      <c r="G109" s="162">
        <f>SUM(G110:G114)</f>
        <v>57870.2</v>
      </c>
    </row>
    <row r="110" spans="1:7" ht="48" thickBot="1">
      <c r="A110" s="38" t="s">
        <v>28</v>
      </c>
      <c r="B110" s="44" t="s">
        <v>73</v>
      </c>
      <c r="C110" s="44" t="s">
        <v>74</v>
      </c>
      <c r="D110" s="321" t="s">
        <v>215</v>
      </c>
      <c r="E110" s="321">
        <v>111</v>
      </c>
      <c r="F110" s="3">
        <v>22268</v>
      </c>
      <c r="G110" s="3">
        <v>22268</v>
      </c>
    </row>
    <row r="111" spans="1:7" ht="79.5" thickBot="1">
      <c r="A111" s="38" t="s">
        <v>10</v>
      </c>
      <c r="B111" s="44" t="s">
        <v>73</v>
      </c>
      <c r="C111" s="44" t="s">
        <v>74</v>
      </c>
      <c r="D111" s="321" t="s">
        <v>215</v>
      </c>
      <c r="E111" s="321">
        <v>119</v>
      </c>
      <c r="F111" s="3">
        <v>6713</v>
      </c>
      <c r="G111" s="3">
        <v>6713</v>
      </c>
    </row>
    <row r="112" spans="1:7" ht="32.25" thickBot="1">
      <c r="A112" s="38" t="s">
        <v>13</v>
      </c>
      <c r="B112" s="44" t="s">
        <v>73</v>
      </c>
      <c r="C112" s="44" t="s">
        <v>74</v>
      </c>
      <c r="D112" s="321" t="s">
        <v>215</v>
      </c>
      <c r="E112" s="321">
        <v>244</v>
      </c>
      <c r="F112" s="3">
        <v>22504.2</v>
      </c>
      <c r="G112" s="3">
        <v>23628.2</v>
      </c>
    </row>
    <row r="113" spans="1:7" ht="16.5" thickBot="1">
      <c r="A113" s="38" t="s">
        <v>523</v>
      </c>
      <c r="B113" s="44" t="s">
        <v>73</v>
      </c>
      <c r="C113" s="44" t="s">
        <v>74</v>
      </c>
      <c r="D113" s="321" t="s">
        <v>215</v>
      </c>
      <c r="E113" s="321">
        <v>247</v>
      </c>
      <c r="F113" s="3">
        <v>5102</v>
      </c>
      <c r="G113" s="3">
        <v>5102</v>
      </c>
    </row>
    <row r="114" spans="1:7" ht="32.25" thickBot="1">
      <c r="A114" s="54" t="s">
        <v>46</v>
      </c>
      <c r="B114" s="44" t="s">
        <v>73</v>
      </c>
      <c r="C114" s="44" t="s">
        <v>74</v>
      </c>
      <c r="D114" s="321" t="s">
        <v>215</v>
      </c>
      <c r="E114" s="321">
        <v>850</v>
      </c>
      <c r="F114" s="3">
        <v>159</v>
      </c>
      <c r="G114" s="3">
        <v>159</v>
      </c>
    </row>
    <row r="115" spans="1:7" ht="16.5" thickBot="1">
      <c r="A115" s="156" t="s">
        <v>61</v>
      </c>
      <c r="B115" s="208" t="s">
        <v>73</v>
      </c>
      <c r="C115" s="208" t="s">
        <v>115</v>
      </c>
      <c r="D115" s="205"/>
      <c r="E115" s="205"/>
      <c r="F115" s="301">
        <f>SUM(F116+F123+F131+F133+F136+F139+F141+F143+F132)</f>
        <v>258596.76508000004</v>
      </c>
      <c r="G115" s="301">
        <f>SUM(G116+G123+G131+G133+G136+G139+G141+G143+G132)</f>
        <v>337423.41207999992</v>
      </c>
    </row>
    <row r="116" spans="1:7" ht="63.75" thickBot="1">
      <c r="A116" s="328" t="s">
        <v>210</v>
      </c>
      <c r="B116" s="208" t="s">
        <v>73</v>
      </c>
      <c r="C116" s="208" t="s">
        <v>115</v>
      </c>
      <c r="D116" s="162">
        <v>19</v>
      </c>
      <c r="E116" s="213"/>
      <c r="F116" s="162">
        <f>SUM(F120:F122)</f>
        <v>157251.5</v>
      </c>
      <c r="G116" s="162">
        <f>SUM(G120:G122)</f>
        <v>236054.46</v>
      </c>
    </row>
    <row r="117" spans="1:7" ht="32.25" thickBot="1">
      <c r="A117" s="326" t="s">
        <v>216</v>
      </c>
      <c r="B117" s="44" t="s">
        <v>73</v>
      </c>
      <c r="C117" s="44" t="s">
        <v>115</v>
      </c>
      <c r="D117" s="3" t="s">
        <v>217</v>
      </c>
      <c r="E117" s="46"/>
      <c r="F117" s="3">
        <f>SUM(F120:F122)</f>
        <v>157251.5</v>
      </c>
      <c r="G117" s="3">
        <f>SUM(G120:G122)</f>
        <v>236054.46</v>
      </c>
    </row>
    <row r="118" spans="1:7" ht="48" thickBot="1">
      <c r="A118" s="326" t="s">
        <v>218</v>
      </c>
      <c r="B118" s="44" t="s">
        <v>73</v>
      </c>
      <c r="C118" s="44" t="s">
        <v>115</v>
      </c>
      <c r="D118" s="3" t="s">
        <v>219</v>
      </c>
      <c r="E118" s="46"/>
      <c r="F118" s="3">
        <f>SUM(F120:F122)</f>
        <v>157251.5</v>
      </c>
      <c r="G118" s="3">
        <f>SUM(G120:G122)</f>
        <v>236054.46</v>
      </c>
    </row>
    <row r="119" spans="1:7" ht="300" thickBot="1">
      <c r="A119" s="326" t="s">
        <v>220</v>
      </c>
      <c r="B119" s="44" t="s">
        <v>73</v>
      </c>
      <c r="C119" s="44" t="s">
        <v>115</v>
      </c>
      <c r="D119" s="365" t="s">
        <v>627</v>
      </c>
      <c r="E119" s="46"/>
      <c r="F119" s="3">
        <f>SUM(F120:F122)</f>
        <v>157251.5</v>
      </c>
      <c r="G119" s="321">
        <f>SUM(G120:G122)</f>
        <v>236054.46</v>
      </c>
    </row>
    <row r="120" spans="1:7" ht="48" thickBot="1">
      <c r="A120" s="53" t="s">
        <v>28</v>
      </c>
      <c r="B120" s="44" t="s">
        <v>73</v>
      </c>
      <c r="C120" s="44" t="s">
        <v>115</v>
      </c>
      <c r="D120" s="365" t="s">
        <v>627</v>
      </c>
      <c r="E120" s="321">
        <v>111</v>
      </c>
      <c r="F120" s="370">
        <v>116684</v>
      </c>
      <c r="G120" s="370">
        <v>177117</v>
      </c>
    </row>
    <row r="121" spans="1:7" ht="79.5" thickBot="1">
      <c r="A121" s="38" t="s">
        <v>10</v>
      </c>
      <c r="B121" s="44" t="s">
        <v>73</v>
      </c>
      <c r="C121" s="44" t="s">
        <v>115</v>
      </c>
      <c r="D121" s="365" t="s">
        <v>627</v>
      </c>
      <c r="E121" s="321">
        <v>119</v>
      </c>
      <c r="F121" s="370">
        <v>35118.5</v>
      </c>
      <c r="G121" s="370">
        <v>53488.46</v>
      </c>
    </row>
    <row r="122" spans="1:7" ht="32.25" thickBot="1">
      <c r="A122" s="38" t="s">
        <v>13</v>
      </c>
      <c r="B122" s="44" t="s">
        <v>73</v>
      </c>
      <c r="C122" s="44" t="s">
        <v>115</v>
      </c>
      <c r="D122" s="365" t="s">
        <v>627</v>
      </c>
      <c r="E122" s="321">
        <v>244</v>
      </c>
      <c r="F122" s="370">
        <v>5449</v>
      </c>
      <c r="G122" s="370">
        <v>5449</v>
      </c>
    </row>
    <row r="123" spans="1:7" ht="48" thickBot="1">
      <c r="A123" s="160" t="s">
        <v>63</v>
      </c>
      <c r="B123" s="208" t="s">
        <v>73</v>
      </c>
      <c r="C123" s="208" t="s">
        <v>115</v>
      </c>
      <c r="D123" s="212" t="s">
        <v>221</v>
      </c>
      <c r="E123" s="205"/>
      <c r="F123" s="227">
        <f>SUM(F124:F128)</f>
        <v>34711.199999999997</v>
      </c>
      <c r="G123" s="221">
        <f>SUM(G124:G128)</f>
        <v>34711.199999999997</v>
      </c>
    </row>
    <row r="124" spans="1:7" ht="48" thickBot="1">
      <c r="A124" s="53" t="s">
        <v>28</v>
      </c>
      <c r="B124" s="44" t="s">
        <v>73</v>
      </c>
      <c r="C124" s="44" t="s">
        <v>115</v>
      </c>
      <c r="D124" s="321" t="s">
        <v>221</v>
      </c>
      <c r="E124" s="20">
        <v>111</v>
      </c>
      <c r="F124" s="244">
        <v>11868</v>
      </c>
      <c r="G124" s="244">
        <v>11868</v>
      </c>
    </row>
    <row r="125" spans="1:7" ht="79.5" thickBot="1">
      <c r="A125" s="38" t="s">
        <v>10</v>
      </c>
      <c r="B125" s="44" t="s">
        <v>73</v>
      </c>
      <c r="C125" s="44" t="s">
        <v>115</v>
      </c>
      <c r="D125" s="321" t="s">
        <v>221</v>
      </c>
      <c r="E125" s="3">
        <v>119</v>
      </c>
      <c r="F125" s="3">
        <v>3584.1</v>
      </c>
      <c r="G125" s="3">
        <v>3584.1</v>
      </c>
    </row>
    <row r="126" spans="1:7" ht="48" thickBot="1">
      <c r="A126" s="38" t="s">
        <v>222</v>
      </c>
      <c r="B126" s="44" t="s">
        <v>73</v>
      </c>
      <c r="C126" s="44" t="s">
        <v>115</v>
      </c>
      <c r="D126" s="321" t="s">
        <v>221</v>
      </c>
      <c r="E126" s="321">
        <v>244</v>
      </c>
      <c r="F126" s="3">
        <v>10741.1</v>
      </c>
      <c r="G126" s="3">
        <v>10741.1</v>
      </c>
    </row>
    <row r="127" spans="1:7" ht="16.5" thickBot="1">
      <c r="A127" s="38" t="s">
        <v>523</v>
      </c>
      <c r="B127" s="44" t="s">
        <v>73</v>
      </c>
      <c r="C127" s="44" t="s">
        <v>115</v>
      </c>
      <c r="D127" s="321" t="s">
        <v>221</v>
      </c>
      <c r="E127" s="321">
        <v>247</v>
      </c>
      <c r="F127" s="3">
        <v>7963</v>
      </c>
      <c r="G127" s="3">
        <v>7963</v>
      </c>
    </row>
    <row r="128" spans="1:7" ht="37.5" customHeight="1" thickBot="1">
      <c r="A128" s="54" t="s">
        <v>46</v>
      </c>
      <c r="B128" s="44" t="s">
        <v>73</v>
      </c>
      <c r="C128" s="44" t="s">
        <v>115</v>
      </c>
      <c r="D128" s="321" t="s">
        <v>221</v>
      </c>
      <c r="E128" s="321">
        <v>850</v>
      </c>
      <c r="F128" s="3">
        <v>555</v>
      </c>
      <c r="G128" s="3">
        <v>555</v>
      </c>
    </row>
    <row r="129" spans="1:7" ht="1.5" hidden="1" customHeight="1" thickBot="1">
      <c r="A129" s="375" t="s">
        <v>570</v>
      </c>
      <c r="B129" s="214" t="s">
        <v>73</v>
      </c>
      <c r="C129" s="214" t="s">
        <v>115</v>
      </c>
      <c r="D129" s="180" t="s">
        <v>634</v>
      </c>
      <c r="E129" s="180"/>
      <c r="F129" s="170"/>
      <c r="G129" s="170"/>
    </row>
    <row r="130" spans="1:7" ht="32.25" hidden="1" thickBot="1">
      <c r="A130" s="38" t="s">
        <v>13</v>
      </c>
      <c r="B130" s="44" t="s">
        <v>73</v>
      </c>
      <c r="C130" s="44" t="s">
        <v>115</v>
      </c>
      <c r="D130" s="183" t="s">
        <v>634</v>
      </c>
      <c r="E130" s="373">
        <v>244</v>
      </c>
      <c r="F130" s="3"/>
      <c r="G130" s="3"/>
    </row>
    <row r="131" spans="1:7" ht="48" thickBot="1">
      <c r="A131" s="156" t="s">
        <v>505</v>
      </c>
      <c r="B131" s="208" t="s">
        <v>73</v>
      </c>
      <c r="C131" s="208" t="s">
        <v>115</v>
      </c>
      <c r="D131" s="212" t="s">
        <v>582</v>
      </c>
      <c r="E131" s="212">
        <v>321</v>
      </c>
      <c r="F131" s="162">
        <v>1109.0318</v>
      </c>
      <c r="G131" s="162">
        <v>1109.0318</v>
      </c>
    </row>
    <row r="132" spans="1:7" ht="32.25" thickBot="1">
      <c r="A132" s="156" t="s">
        <v>728</v>
      </c>
      <c r="B132" s="208"/>
      <c r="C132" s="208"/>
      <c r="D132" s="212"/>
      <c r="E132" s="212"/>
      <c r="F132" s="162">
        <v>182.018</v>
      </c>
      <c r="G132" s="162">
        <v>182.018</v>
      </c>
    </row>
    <row r="133" spans="1:7" ht="79.5" thickBot="1">
      <c r="A133" s="328" t="s">
        <v>526</v>
      </c>
      <c r="B133" s="214" t="s">
        <v>73</v>
      </c>
      <c r="C133" s="214" t="s">
        <v>115</v>
      </c>
      <c r="D133" s="180" t="s">
        <v>527</v>
      </c>
      <c r="E133" s="180"/>
      <c r="F133" s="170">
        <f>SUM(F134:F135)</f>
        <v>44215.92</v>
      </c>
      <c r="G133" s="170">
        <f>SUM(G134:G135)</f>
        <v>44215.92</v>
      </c>
    </row>
    <row r="134" spans="1:7" ht="48" thickBot="1">
      <c r="A134" s="38" t="s">
        <v>225</v>
      </c>
      <c r="B134" s="44" t="s">
        <v>73</v>
      </c>
      <c r="C134" s="44" t="s">
        <v>115</v>
      </c>
      <c r="D134" s="321" t="s">
        <v>527</v>
      </c>
      <c r="E134" s="321">
        <v>111</v>
      </c>
      <c r="F134" s="3">
        <v>33960</v>
      </c>
      <c r="G134" s="3">
        <v>33960</v>
      </c>
    </row>
    <row r="135" spans="1:7" ht="79.5" thickBot="1">
      <c r="A135" s="38" t="s">
        <v>10</v>
      </c>
      <c r="B135" s="44" t="s">
        <v>73</v>
      </c>
      <c r="C135" s="44" t="s">
        <v>115</v>
      </c>
      <c r="D135" s="321" t="s">
        <v>527</v>
      </c>
      <c r="E135" s="321">
        <v>119</v>
      </c>
      <c r="F135" s="3">
        <v>10255.92</v>
      </c>
      <c r="G135" s="3">
        <v>10255.92</v>
      </c>
    </row>
    <row r="136" spans="1:7" ht="63.75" thickBot="1">
      <c r="A136" s="293" t="s">
        <v>553</v>
      </c>
      <c r="B136" s="208" t="s">
        <v>73</v>
      </c>
      <c r="C136" s="208" t="s">
        <v>115</v>
      </c>
      <c r="D136" s="212" t="s">
        <v>554</v>
      </c>
      <c r="E136" s="212"/>
      <c r="F136" s="170">
        <f>SUM(F137:F138)</f>
        <v>1309.4690000000001</v>
      </c>
      <c r="G136" s="170">
        <f>SUM(G137:G138)</f>
        <v>1333.1559999999999</v>
      </c>
    </row>
    <row r="137" spans="1:7" ht="48" thickBot="1">
      <c r="A137" s="38" t="s">
        <v>225</v>
      </c>
      <c r="B137" s="44" t="s">
        <v>73</v>
      </c>
      <c r="C137" s="44" t="s">
        <v>115</v>
      </c>
      <c r="D137" s="321" t="s">
        <v>555</v>
      </c>
      <c r="E137" s="321">
        <v>111</v>
      </c>
      <c r="F137" s="3">
        <v>1004.223</v>
      </c>
      <c r="G137" s="3">
        <v>1023.223</v>
      </c>
    </row>
    <row r="138" spans="1:7" ht="79.5" thickBot="1">
      <c r="A138" s="38" t="s">
        <v>10</v>
      </c>
      <c r="B138" s="44" t="s">
        <v>73</v>
      </c>
      <c r="C138" s="44" t="s">
        <v>115</v>
      </c>
      <c r="D138" s="321" t="s">
        <v>555</v>
      </c>
      <c r="E138" s="321">
        <v>119</v>
      </c>
      <c r="F138" s="3">
        <v>305.24599999999998</v>
      </c>
      <c r="G138" s="3">
        <v>309.93299999999999</v>
      </c>
    </row>
    <row r="139" spans="1:7" ht="79.5" thickBot="1">
      <c r="A139" s="160" t="s">
        <v>528</v>
      </c>
      <c r="B139" s="208" t="s">
        <v>73</v>
      </c>
      <c r="C139" s="208" t="s">
        <v>115</v>
      </c>
      <c r="D139" s="212" t="s">
        <v>529</v>
      </c>
      <c r="E139" s="212"/>
      <c r="F139" s="162">
        <v>19517.771280000001</v>
      </c>
      <c r="G139" s="162">
        <v>19517.771280000001</v>
      </c>
    </row>
    <row r="140" spans="1:7" ht="37.5" customHeight="1" thickBot="1">
      <c r="A140" s="38" t="s">
        <v>13</v>
      </c>
      <c r="B140" s="44" t="s">
        <v>73</v>
      </c>
      <c r="C140" s="44" t="s">
        <v>115</v>
      </c>
      <c r="D140" s="321" t="s">
        <v>529</v>
      </c>
      <c r="E140" s="321">
        <v>244</v>
      </c>
      <c r="F140" s="3">
        <v>19517.771280000001</v>
      </c>
      <c r="G140" s="3">
        <v>19517.771280000001</v>
      </c>
    </row>
    <row r="141" spans="1:7" ht="32.25" hidden="1" thickBot="1">
      <c r="A141" s="328" t="s">
        <v>570</v>
      </c>
      <c r="B141" s="214" t="s">
        <v>73</v>
      </c>
      <c r="C141" s="214" t="s">
        <v>115</v>
      </c>
      <c r="D141" s="180" t="s">
        <v>571</v>
      </c>
      <c r="E141" s="180"/>
      <c r="F141" s="180"/>
      <c r="G141" s="170"/>
    </row>
    <row r="142" spans="1:7" ht="32.25" hidden="1" thickBot="1">
      <c r="A142" s="38" t="s">
        <v>13</v>
      </c>
      <c r="B142" s="44" t="s">
        <v>73</v>
      </c>
      <c r="C142" s="44" t="s">
        <v>115</v>
      </c>
      <c r="D142" s="183" t="s">
        <v>571</v>
      </c>
      <c r="E142" s="321">
        <v>244</v>
      </c>
      <c r="F142" s="321"/>
      <c r="G142" s="3"/>
    </row>
    <row r="143" spans="1:7" ht="63.75" thickBot="1">
      <c r="A143" s="377" t="s">
        <v>727</v>
      </c>
      <c r="B143" s="208" t="s">
        <v>73</v>
      </c>
      <c r="C143" s="208" t="s">
        <v>115</v>
      </c>
      <c r="D143" s="212" t="s">
        <v>725</v>
      </c>
      <c r="E143" s="212"/>
      <c r="F143" s="212">
        <f>SUM(F144:F145)</f>
        <v>299.85500000000002</v>
      </c>
      <c r="G143" s="212">
        <f>SUM(G144:G145)</f>
        <v>299.85500000000002</v>
      </c>
    </row>
    <row r="144" spans="1:7" ht="29.25" thickBot="1">
      <c r="A144" s="380" t="s">
        <v>726</v>
      </c>
      <c r="B144" s="44" t="s">
        <v>73</v>
      </c>
      <c r="C144" s="44" t="s">
        <v>115</v>
      </c>
      <c r="D144" s="183" t="s">
        <v>725</v>
      </c>
      <c r="E144" s="376">
        <v>113</v>
      </c>
      <c r="F144" s="376">
        <v>230.303</v>
      </c>
      <c r="G144" s="3">
        <v>230.303</v>
      </c>
    </row>
    <row r="145" spans="1:7" ht="79.5" thickBot="1">
      <c r="A145" s="38" t="s">
        <v>10</v>
      </c>
      <c r="B145" s="44" t="s">
        <v>73</v>
      </c>
      <c r="C145" s="44" t="s">
        <v>115</v>
      </c>
      <c r="D145" s="183" t="s">
        <v>725</v>
      </c>
      <c r="E145" s="376">
        <v>119</v>
      </c>
      <c r="F145" s="376">
        <v>69.552000000000007</v>
      </c>
      <c r="G145" s="3">
        <v>69.552000000000007</v>
      </c>
    </row>
    <row r="146" spans="1:7" ht="16.5" thickBot="1">
      <c r="A146" s="312" t="s">
        <v>593</v>
      </c>
      <c r="B146" s="208" t="s">
        <v>73</v>
      </c>
      <c r="C146" s="208" t="s">
        <v>109</v>
      </c>
      <c r="D146" s="180"/>
      <c r="E146" s="180"/>
      <c r="F146" s="159">
        <f>SUM(F147+F150+F153)</f>
        <v>21077.599999999999</v>
      </c>
      <c r="G146" s="159">
        <f>SUM(G147+G150+G153)</f>
        <v>21077.599999999999</v>
      </c>
    </row>
    <row r="147" spans="1:7" ht="32.25" thickBot="1">
      <c r="A147" s="328" t="s">
        <v>592</v>
      </c>
      <c r="B147" s="208" t="s">
        <v>73</v>
      </c>
      <c r="C147" s="208" t="s">
        <v>109</v>
      </c>
      <c r="D147" s="212" t="s">
        <v>215</v>
      </c>
      <c r="E147" s="212"/>
      <c r="F147" s="170">
        <f>SUM(F148:F149)</f>
        <v>875.1</v>
      </c>
      <c r="G147" s="170">
        <f>SUM(G148:G149)</f>
        <v>875.1</v>
      </c>
    </row>
    <row r="148" spans="1:7" ht="48" thickBot="1">
      <c r="A148" s="53" t="s">
        <v>28</v>
      </c>
      <c r="B148" s="44" t="s">
        <v>73</v>
      </c>
      <c r="C148" s="44" t="s">
        <v>109</v>
      </c>
      <c r="D148" s="321" t="s">
        <v>215</v>
      </c>
      <c r="E148" s="20">
        <v>111</v>
      </c>
      <c r="F148" s="3">
        <v>672</v>
      </c>
      <c r="G148" s="3">
        <v>672</v>
      </c>
    </row>
    <row r="149" spans="1:7" ht="79.5" thickBot="1">
      <c r="A149" s="38" t="s">
        <v>10</v>
      </c>
      <c r="B149" s="44" t="s">
        <v>73</v>
      </c>
      <c r="C149" s="44" t="s">
        <v>109</v>
      </c>
      <c r="D149" s="321" t="s">
        <v>215</v>
      </c>
      <c r="E149" s="3">
        <v>119</v>
      </c>
      <c r="F149" s="3">
        <v>203.1</v>
      </c>
      <c r="G149" s="3">
        <v>203.1</v>
      </c>
    </row>
    <row r="150" spans="1:7" ht="32.25" thickBot="1">
      <c r="A150" s="328" t="s">
        <v>591</v>
      </c>
      <c r="B150" s="208" t="s">
        <v>73</v>
      </c>
      <c r="C150" s="208" t="s">
        <v>109</v>
      </c>
      <c r="D150" s="212" t="s">
        <v>221</v>
      </c>
      <c r="E150" s="212"/>
      <c r="F150" s="162">
        <f>SUM(F151:F152)</f>
        <v>6437.5</v>
      </c>
      <c r="G150" s="162">
        <f>SUM(G151:G152)</f>
        <v>6437.5</v>
      </c>
    </row>
    <row r="151" spans="1:7" ht="48" thickBot="1">
      <c r="A151" s="53" t="s">
        <v>28</v>
      </c>
      <c r="B151" s="44" t="s">
        <v>73</v>
      </c>
      <c r="C151" s="44" t="s">
        <v>109</v>
      </c>
      <c r="D151" s="321" t="s">
        <v>221</v>
      </c>
      <c r="E151" s="20">
        <v>111</v>
      </c>
      <c r="F151" s="3">
        <v>4944</v>
      </c>
      <c r="G151" s="3">
        <v>4944</v>
      </c>
    </row>
    <row r="152" spans="1:7" ht="79.5" thickBot="1">
      <c r="A152" s="38" t="s">
        <v>10</v>
      </c>
      <c r="B152" s="44" t="s">
        <v>73</v>
      </c>
      <c r="C152" s="44" t="s">
        <v>109</v>
      </c>
      <c r="D152" s="321" t="s">
        <v>221</v>
      </c>
      <c r="E152" s="3">
        <v>119</v>
      </c>
      <c r="F152" s="3">
        <v>1493.5</v>
      </c>
      <c r="G152" s="3">
        <v>1493.5</v>
      </c>
    </row>
    <row r="153" spans="1:7" ht="32.25" thickBot="1">
      <c r="A153" s="160" t="s">
        <v>64</v>
      </c>
      <c r="B153" s="208" t="s">
        <v>73</v>
      </c>
      <c r="C153" s="208" t="s">
        <v>109</v>
      </c>
      <c r="D153" s="212" t="s">
        <v>223</v>
      </c>
      <c r="E153" s="205"/>
      <c r="F153" s="159">
        <f>SUM(F154+F159+F160+F161+F162+F163+F164)</f>
        <v>13765</v>
      </c>
      <c r="G153" s="159">
        <f>SUM(G154+G159+G160+G161+G162+G163+G164)</f>
        <v>13765</v>
      </c>
    </row>
    <row r="154" spans="1:7" ht="32.25" thickBot="1">
      <c r="A154" s="326" t="s">
        <v>224</v>
      </c>
      <c r="B154" s="44" t="s">
        <v>73</v>
      </c>
      <c r="C154" s="44" t="s">
        <v>109</v>
      </c>
      <c r="D154" s="321" t="s">
        <v>223</v>
      </c>
      <c r="E154" s="46"/>
      <c r="F154" s="3">
        <f>SUM(F155:F158)</f>
        <v>8121</v>
      </c>
      <c r="G154" s="3">
        <f>SUM(G155:G158)</f>
        <v>8121</v>
      </c>
    </row>
    <row r="155" spans="1:7" ht="48" thickBot="1">
      <c r="A155" s="38" t="s">
        <v>225</v>
      </c>
      <c r="B155" s="44" t="s">
        <v>73</v>
      </c>
      <c r="C155" s="44" t="s">
        <v>109</v>
      </c>
      <c r="D155" s="321" t="s">
        <v>223</v>
      </c>
      <c r="E155" s="321">
        <v>111</v>
      </c>
      <c r="F155" s="3">
        <v>5900</v>
      </c>
      <c r="G155" s="3">
        <v>5900</v>
      </c>
    </row>
    <row r="156" spans="1:7" ht="79.5" thickBot="1">
      <c r="A156" s="38" t="s">
        <v>10</v>
      </c>
      <c r="B156" s="44" t="s">
        <v>73</v>
      </c>
      <c r="C156" s="44" t="s">
        <v>109</v>
      </c>
      <c r="D156" s="321" t="s">
        <v>223</v>
      </c>
      <c r="E156" s="321">
        <v>119</v>
      </c>
      <c r="F156" s="3">
        <v>1782</v>
      </c>
      <c r="G156" s="3">
        <v>1782</v>
      </c>
    </row>
    <row r="157" spans="1:7" ht="32.25" thickBot="1">
      <c r="A157" s="38" t="s">
        <v>13</v>
      </c>
      <c r="B157" s="44" t="s">
        <v>73</v>
      </c>
      <c r="C157" s="44" t="s">
        <v>109</v>
      </c>
      <c r="D157" s="321" t="s">
        <v>223</v>
      </c>
      <c r="E157" s="321">
        <v>244</v>
      </c>
      <c r="F157" s="3">
        <v>161</v>
      </c>
      <c r="G157" s="3">
        <v>161</v>
      </c>
    </row>
    <row r="158" spans="1:7" ht="16.5" thickBot="1">
      <c r="A158" s="38" t="s">
        <v>523</v>
      </c>
      <c r="B158" s="44" t="s">
        <v>73</v>
      </c>
      <c r="C158" s="44" t="s">
        <v>109</v>
      </c>
      <c r="D158" s="321" t="s">
        <v>223</v>
      </c>
      <c r="E158" s="321">
        <v>247</v>
      </c>
      <c r="F158" s="3">
        <v>278</v>
      </c>
      <c r="G158" s="3">
        <v>278</v>
      </c>
    </row>
    <row r="159" spans="1:7" ht="16.5" thickBot="1">
      <c r="A159" s="50" t="s">
        <v>502</v>
      </c>
      <c r="B159" s="44" t="s">
        <v>73</v>
      </c>
      <c r="C159" s="44" t="s">
        <v>109</v>
      </c>
      <c r="D159" s="365" t="s">
        <v>635</v>
      </c>
      <c r="E159" s="365">
        <v>614</v>
      </c>
      <c r="F159" s="3">
        <v>2800</v>
      </c>
      <c r="G159" s="3">
        <v>2800</v>
      </c>
    </row>
    <row r="160" spans="1:7" ht="32.25" thickBot="1">
      <c r="A160" s="50" t="s">
        <v>503</v>
      </c>
      <c r="B160" s="44" t="s">
        <v>73</v>
      </c>
      <c r="C160" s="44" t="s">
        <v>109</v>
      </c>
      <c r="D160" s="365" t="s">
        <v>636</v>
      </c>
      <c r="E160" s="365">
        <v>614</v>
      </c>
      <c r="F160" s="3">
        <v>2770</v>
      </c>
      <c r="G160" s="3">
        <v>2770</v>
      </c>
    </row>
    <row r="161" spans="1:7" ht="32.25" thickBot="1">
      <c r="A161" s="50" t="s">
        <v>503</v>
      </c>
      <c r="B161" s="44" t="s">
        <v>73</v>
      </c>
      <c r="C161" s="44" t="s">
        <v>109</v>
      </c>
      <c r="D161" s="365" t="s">
        <v>636</v>
      </c>
      <c r="E161" s="365">
        <v>615</v>
      </c>
      <c r="F161" s="3">
        <v>21</v>
      </c>
      <c r="G161" s="3">
        <v>21</v>
      </c>
    </row>
    <row r="162" spans="1:7" ht="32.25" thickBot="1">
      <c r="A162" s="50" t="s">
        <v>503</v>
      </c>
      <c r="B162" s="44" t="s">
        <v>73</v>
      </c>
      <c r="C162" s="44" t="s">
        <v>109</v>
      </c>
      <c r="D162" s="365" t="s">
        <v>636</v>
      </c>
      <c r="E162" s="365">
        <v>625</v>
      </c>
      <c r="F162" s="3">
        <v>21</v>
      </c>
      <c r="G162" s="3">
        <v>21</v>
      </c>
    </row>
    <row r="163" spans="1:7" ht="32.25" thickBot="1">
      <c r="A163" s="50" t="s">
        <v>503</v>
      </c>
      <c r="B163" s="44" t="s">
        <v>73</v>
      </c>
      <c r="C163" s="44" t="s">
        <v>109</v>
      </c>
      <c r="D163" s="365" t="s">
        <v>636</v>
      </c>
      <c r="E163" s="365">
        <v>635</v>
      </c>
      <c r="F163" s="3">
        <v>21</v>
      </c>
      <c r="G163" s="3">
        <v>21</v>
      </c>
    </row>
    <row r="164" spans="1:7" ht="32.25" thickBot="1">
      <c r="A164" s="50" t="s">
        <v>503</v>
      </c>
      <c r="B164" s="44" t="s">
        <v>73</v>
      </c>
      <c r="C164" s="44" t="s">
        <v>109</v>
      </c>
      <c r="D164" s="365" t="s">
        <v>636</v>
      </c>
      <c r="E164" s="365">
        <v>813</v>
      </c>
      <c r="F164" s="3">
        <v>11</v>
      </c>
      <c r="G164" s="3">
        <v>11</v>
      </c>
    </row>
    <row r="165" spans="1:7" ht="30.75" customHeight="1" thickBot="1">
      <c r="A165" s="160" t="s">
        <v>25</v>
      </c>
      <c r="B165" s="203" t="s">
        <v>73</v>
      </c>
      <c r="C165" s="203" t="s">
        <v>73</v>
      </c>
      <c r="D165" s="205"/>
      <c r="E165" s="205"/>
      <c r="F165" s="172">
        <v>50</v>
      </c>
      <c r="G165" s="172">
        <v>50</v>
      </c>
    </row>
    <row r="166" spans="1:7" ht="48" thickBot="1">
      <c r="A166" s="160" t="s">
        <v>639</v>
      </c>
      <c r="B166" s="203" t="s">
        <v>73</v>
      </c>
      <c r="C166" s="203" t="s">
        <v>73</v>
      </c>
      <c r="D166" s="162">
        <v>33</v>
      </c>
      <c r="E166" s="205"/>
      <c r="F166" s="172">
        <v>50</v>
      </c>
      <c r="G166" s="170">
        <v>50</v>
      </c>
    </row>
    <row r="167" spans="1:7" ht="63.75" thickBot="1">
      <c r="A167" s="50" t="s">
        <v>640</v>
      </c>
      <c r="B167" s="218" t="s">
        <v>73</v>
      </c>
      <c r="C167" s="218" t="s">
        <v>73</v>
      </c>
      <c r="D167" s="20" t="s">
        <v>637</v>
      </c>
      <c r="E167" s="247"/>
      <c r="F167" s="32">
        <v>50</v>
      </c>
      <c r="G167" s="20">
        <v>50</v>
      </c>
    </row>
    <row r="168" spans="1:7" ht="32.25" thickBot="1">
      <c r="A168" s="38" t="s">
        <v>226</v>
      </c>
      <c r="B168" s="44" t="s">
        <v>73</v>
      </c>
      <c r="C168" s="44" t="s">
        <v>73</v>
      </c>
      <c r="D168" s="20" t="s">
        <v>641</v>
      </c>
      <c r="E168" s="46"/>
      <c r="F168" s="3">
        <v>50</v>
      </c>
      <c r="G168" s="3">
        <v>50</v>
      </c>
    </row>
    <row r="169" spans="1:7" ht="32.25" thickBot="1">
      <c r="A169" s="38" t="s">
        <v>13</v>
      </c>
      <c r="B169" s="44" t="s">
        <v>73</v>
      </c>
      <c r="C169" s="44" t="s">
        <v>73</v>
      </c>
      <c r="D169" s="20" t="s">
        <v>641</v>
      </c>
      <c r="E169" s="321">
        <v>244</v>
      </c>
      <c r="F169" s="321">
        <v>50</v>
      </c>
      <c r="G169" s="3">
        <v>50</v>
      </c>
    </row>
    <row r="170" spans="1:7" ht="32.25" thickBot="1">
      <c r="A170" s="160" t="s">
        <v>27</v>
      </c>
      <c r="B170" s="203" t="s">
        <v>73</v>
      </c>
      <c r="C170" s="203" t="s">
        <v>110</v>
      </c>
      <c r="D170" s="205"/>
      <c r="E170" s="205"/>
      <c r="F170" s="172">
        <f>SUM(F174+F179+F187+F171)</f>
        <v>8512.7780000000002</v>
      </c>
      <c r="G170" s="172">
        <f>SUM(G174+G179+G187+G171)</f>
        <v>8512.7780000000002</v>
      </c>
    </row>
    <row r="171" spans="1:7" ht="32.25" thickBot="1">
      <c r="A171" s="374" t="s">
        <v>722</v>
      </c>
      <c r="B171" s="203" t="s">
        <v>73</v>
      </c>
      <c r="C171" s="203" t="s">
        <v>110</v>
      </c>
      <c r="D171" s="170" t="s">
        <v>721</v>
      </c>
      <c r="E171" s="170"/>
      <c r="F171" s="172">
        <f>SUM(F172:F173)</f>
        <v>624.96</v>
      </c>
      <c r="G171" s="172">
        <f>SUM(G172:G173)</f>
        <v>624.96</v>
      </c>
    </row>
    <row r="172" spans="1:7" ht="48" thickBot="1">
      <c r="A172" s="38" t="s">
        <v>225</v>
      </c>
      <c r="B172" s="246" t="s">
        <v>73</v>
      </c>
      <c r="C172" s="246" t="s">
        <v>110</v>
      </c>
      <c r="D172" s="20" t="s">
        <v>721</v>
      </c>
      <c r="E172" s="20">
        <v>111</v>
      </c>
      <c r="F172" s="20">
        <v>480</v>
      </c>
      <c r="G172" s="20">
        <v>480</v>
      </c>
    </row>
    <row r="173" spans="1:7" ht="79.5" thickBot="1">
      <c r="A173" s="38" t="s">
        <v>10</v>
      </c>
      <c r="B173" s="246"/>
      <c r="C173" s="246"/>
      <c r="D173" s="20" t="s">
        <v>721</v>
      </c>
      <c r="E173" s="20">
        <v>119</v>
      </c>
      <c r="F173" s="20">
        <v>144.96</v>
      </c>
      <c r="G173" s="20">
        <v>144.96</v>
      </c>
    </row>
    <row r="174" spans="1:7" ht="99" customHeight="1" thickBot="1">
      <c r="A174" s="160" t="s">
        <v>718</v>
      </c>
      <c r="B174" s="208" t="s">
        <v>73</v>
      </c>
      <c r="C174" s="208" t="s">
        <v>110</v>
      </c>
      <c r="D174" s="212" t="s">
        <v>660</v>
      </c>
      <c r="E174" s="205"/>
      <c r="F174" s="172">
        <f>SUM(F175:F178)</f>
        <v>577</v>
      </c>
      <c r="G174" s="172">
        <f>SUM(G175:G178)</f>
        <v>577</v>
      </c>
    </row>
    <row r="175" spans="1:7" ht="50.25" customHeight="1" thickBot="1">
      <c r="A175" s="38" t="s">
        <v>191</v>
      </c>
      <c r="B175" s="44" t="s">
        <v>73</v>
      </c>
      <c r="C175" s="44" t="s">
        <v>110</v>
      </c>
      <c r="D175" s="321" t="s">
        <v>660</v>
      </c>
      <c r="E175" s="321">
        <v>121</v>
      </c>
      <c r="F175" s="228">
        <v>432</v>
      </c>
      <c r="G175" s="228">
        <v>432</v>
      </c>
    </row>
    <row r="176" spans="1:7" ht="16.5" hidden="1" thickBot="1">
      <c r="A176" s="38" t="s">
        <v>356</v>
      </c>
      <c r="B176" s="218" t="s">
        <v>73</v>
      </c>
      <c r="C176" s="218" t="s">
        <v>110</v>
      </c>
      <c r="D176" s="370" t="s">
        <v>660</v>
      </c>
      <c r="E176" s="370">
        <v>122</v>
      </c>
      <c r="F176" s="228"/>
      <c r="G176" s="228"/>
    </row>
    <row r="177" spans="1:7" ht="79.5" thickBot="1">
      <c r="A177" s="38" t="s">
        <v>10</v>
      </c>
      <c r="B177" s="44" t="s">
        <v>73</v>
      </c>
      <c r="C177" s="44" t="s">
        <v>110</v>
      </c>
      <c r="D177" s="321" t="s">
        <v>719</v>
      </c>
      <c r="E177" s="321">
        <v>129</v>
      </c>
      <c r="F177" s="228">
        <v>130</v>
      </c>
      <c r="G177" s="228">
        <v>130</v>
      </c>
    </row>
    <row r="178" spans="1:7" ht="32.25" thickBot="1">
      <c r="A178" s="38" t="s">
        <v>13</v>
      </c>
      <c r="B178" s="44" t="s">
        <v>73</v>
      </c>
      <c r="C178" s="44" t="s">
        <v>110</v>
      </c>
      <c r="D178" s="321" t="s">
        <v>660</v>
      </c>
      <c r="E178" s="321">
        <v>244</v>
      </c>
      <c r="F178" s="228">
        <v>15</v>
      </c>
      <c r="G178" s="228">
        <v>15</v>
      </c>
    </row>
    <row r="179" spans="1:7" ht="16.5" thickBot="1">
      <c r="A179" s="160" t="s">
        <v>227</v>
      </c>
      <c r="B179" s="214" t="s">
        <v>73</v>
      </c>
      <c r="C179" s="214" t="s">
        <v>110</v>
      </c>
      <c r="D179" s="162" t="s">
        <v>228</v>
      </c>
      <c r="E179" s="205"/>
      <c r="F179" s="172">
        <f>SUM(F181:F186)</f>
        <v>7062</v>
      </c>
      <c r="G179" s="172">
        <f>SUM(G181:G186)</f>
        <v>7062</v>
      </c>
    </row>
    <row r="180" spans="1:7" ht="32.25" thickBot="1">
      <c r="A180" s="326" t="s">
        <v>229</v>
      </c>
      <c r="B180" s="44" t="s">
        <v>73</v>
      </c>
      <c r="C180" s="44" t="s">
        <v>110</v>
      </c>
      <c r="D180" s="321" t="s">
        <v>228</v>
      </c>
      <c r="E180" s="46"/>
      <c r="F180" s="3">
        <f>SUM(F181:F186)</f>
        <v>7062</v>
      </c>
      <c r="G180" s="3">
        <f>SUM(G181:G186)</f>
        <v>7062</v>
      </c>
    </row>
    <row r="181" spans="1:7" ht="48" thickBot="1">
      <c r="A181" s="38" t="s">
        <v>225</v>
      </c>
      <c r="B181" s="44" t="s">
        <v>73</v>
      </c>
      <c r="C181" s="44" t="s">
        <v>110</v>
      </c>
      <c r="D181" s="321" t="s">
        <v>228</v>
      </c>
      <c r="E181" s="321">
        <v>111</v>
      </c>
      <c r="F181" s="3">
        <v>4800</v>
      </c>
      <c r="G181" s="3">
        <v>4800</v>
      </c>
    </row>
    <row r="182" spans="1:7" ht="16.5" thickBot="1">
      <c r="A182" s="38" t="s">
        <v>356</v>
      </c>
      <c r="B182" s="44" t="s">
        <v>73</v>
      </c>
      <c r="C182" s="44" t="s">
        <v>110</v>
      </c>
      <c r="D182" s="321" t="s">
        <v>228</v>
      </c>
      <c r="E182" s="321">
        <v>112</v>
      </c>
      <c r="F182" s="3">
        <v>33</v>
      </c>
      <c r="G182" s="3">
        <v>33</v>
      </c>
    </row>
    <row r="183" spans="1:7" ht="79.5" thickBot="1">
      <c r="A183" s="38" t="s">
        <v>10</v>
      </c>
      <c r="B183" s="44" t="s">
        <v>73</v>
      </c>
      <c r="C183" s="44" t="s">
        <v>110</v>
      </c>
      <c r="D183" s="321" t="s">
        <v>228</v>
      </c>
      <c r="E183" s="321">
        <v>119</v>
      </c>
      <c r="F183" s="3">
        <v>1449</v>
      </c>
      <c r="G183" s="3">
        <v>1449</v>
      </c>
    </row>
    <row r="184" spans="1:7" ht="32.25" thickBot="1">
      <c r="A184" s="38" t="s">
        <v>13</v>
      </c>
      <c r="B184" s="44" t="s">
        <v>73</v>
      </c>
      <c r="C184" s="44" t="s">
        <v>110</v>
      </c>
      <c r="D184" s="321" t="s">
        <v>228</v>
      </c>
      <c r="E184" s="321">
        <v>244</v>
      </c>
      <c r="F184" s="3">
        <v>347</v>
      </c>
      <c r="G184" s="3">
        <v>347</v>
      </c>
    </row>
    <row r="185" spans="1:7" ht="16.5" thickBot="1">
      <c r="A185" s="38" t="s">
        <v>523</v>
      </c>
      <c r="B185" s="44" t="s">
        <v>73</v>
      </c>
      <c r="C185" s="44" t="s">
        <v>110</v>
      </c>
      <c r="D185" s="321" t="s">
        <v>228</v>
      </c>
      <c r="E185" s="321">
        <v>247</v>
      </c>
      <c r="F185" s="3">
        <v>430</v>
      </c>
      <c r="G185" s="3">
        <v>430</v>
      </c>
    </row>
    <row r="186" spans="1:7" ht="32.25" thickBot="1">
      <c r="A186" s="324" t="s">
        <v>46</v>
      </c>
      <c r="B186" s="44" t="s">
        <v>73</v>
      </c>
      <c r="C186" s="44" t="s">
        <v>110</v>
      </c>
      <c r="D186" s="321" t="s">
        <v>228</v>
      </c>
      <c r="E186" s="321">
        <v>850</v>
      </c>
      <c r="F186" s="3">
        <v>3</v>
      </c>
      <c r="G186" s="3">
        <v>3</v>
      </c>
    </row>
    <row r="187" spans="1:7" ht="48" thickBot="1">
      <c r="A187" s="354" t="s">
        <v>645</v>
      </c>
      <c r="B187" s="214" t="s">
        <v>73</v>
      </c>
      <c r="C187" s="214" t="s">
        <v>110</v>
      </c>
      <c r="D187" s="170" t="s">
        <v>642</v>
      </c>
      <c r="E187" s="180"/>
      <c r="F187" s="170">
        <f>SUM(F189:F191)</f>
        <v>248.81799999999998</v>
      </c>
      <c r="G187" s="170">
        <f>SUM(G189:G191)</f>
        <v>248.81799999999998</v>
      </c>
    </row>
    <row r="188" spans="1:7" ht="32.25" thickBot="1">
      <c r="A188" s="352" t="s">
        <v>644</v>
      </c>
      <c r="B188" s="218" t="s">
        <v>73</v>
      </c>
      <c r="C188" s="218" t="s">
        <v>110</v>
      </c>
      <c r="D188" s="20" t="s">
        <v>643</v>
      </c>
      <c r="E188" s="370"/>
      <c r="F188" s="20">
        <f>SUM(F189:F191)</f>
        <v>248.81799999999998</v>
      </c>
      <c r="G188" s="20">
        <f>SUM(G189:G191)</f>
        <v>248.81799999999998</v>
      </c>
    </row>
    <row r="189" spans="1:7" ht="48" thickBot="1">
      <c r="A189" s="352" t="s">
        <v>191</v>
      </c>
      <c r="B189" s="218" t="s">
        <v>73</v>
      </c>
      <c r="C189" s="218" t="s">
        <v>110</v>
      </c>
      <c r="D189" s="20" t="s">
        <v>643</v>
      </c>
      <c r="E189" s="370">
        <v>111</v>
      </c>
      <c r="F189" s="20">
        <v>140</v>
      </c>
      <c r="G189" s="20">
        <v>140</v>
      </c>
    </row>
    <row r="190" spans="1:7" ht="79.5" thickBot="1">
      <c r="A190" s="38" t="s">
        <v>10</v>
      </c>
      <c r="B190" s="218" t="s">
        <v>73</v>
      </c>
      <c r="C190" s="218" t="s">
        <v>110</v>
      </c>
      <c r="D190" s="20" t="s">
        <v>643</v>
      </c>
      <c r="E190" s="370">
        <v>119</v>
      </c>
      <c r="F190" s="20">
        <v>42</v>
      </c>
      <c r="G190" s="20">
        <v>42</v>
      </c>
    </row>
    <row r="191" spans="1:7" ht="32.25" thickBot="1">
      <c r="A191" s="38" t="s">
        <v>13</v>
      </c>
      <c r="B191" s="218" t="s">
        <v>73</v>
      </c>
      <c r="C191" s="218" t="s">
        <v>110</v>
      </c>
      <c r="D191" s="20" t="s">
        <v>643</v>
      </c>
      <c r="E191" s="370">
        <v>244</v>
      </c>
      <c r="F191" s="20">
        <v>66.817999999999998</v>
      </c>
      <c r="G191" s="20">
        <v>66.817999999999998</v>
      </c>
    </row>
    <row r="192" spans="1:7" ht="32.25" thickBot="1">
      <c r="A192" s="160" t="s">
        <v>230</v>
      </c>
      <c r="B192" s="203" t="s">
        <v>170</v>
      </c>
      <c r="C192" s="204"/>
      <c r="D192" s="205"/>
      <c r="E192" s="205"/>
      <c r="F192" s="367">
        <f>SUM(F193+F213)</f>
        <v>34225.799999999996</v>
      </c>
      <c r="G192" s="172">
        <f>SUM(G193+G213)</f>
        <v>34225.799999999996</v>
      </c>
    </row>
    <row r="193" spans="1:7" ht="16.5" thickBot="1">
      <c r="A193" s="160" t="s">
        <v>59</v>
      </c>
      <c r="B193" s="173" t="s">
        <v>170</v>
      </c>
      <c r="C193" s="173" t="s">
        <v>74</v>
      </c>
      <c r="D193" s="205"/>
      <c r="E193" s="205"/>
      <c r="F193" s="172">
        <f>SUM(F194+F200+F202+F204+F206)</f>
        <v>29989.699999999997</v>
      </c>
      <c r="G193" s="172">
        <f>SUM(G194+G200+G202+G204+G206)</f>
        <v>29989.699999999997</v>
      </c>
    </row>
    <row r="194" spans="1:7" ht="32.25" thickBot="1">
      <c r="A194" s="160" t="s">
        <v>60</v>
      </c>
      <c r="B194" s="173" t="s">
        <v>170</v>
      </c>
      <c r="C194" s="173" t="s">
        <v>74</v>
      </c>
      <c r="D194" s="172" t="s">
        <v>231</v>
      </c>
      <c r="E194" s="205"/>
      <c r="F194" s="172">
        <f>SUM(F195:F199)</f>
        <v>17683.699999999997</v>
      </c>
      <c r="G194" s="172">
        <f>SUM(G195:G199)</f>
        <v>17683.699999999997</v>
      </c>
    </row>
    <row r="195" spans="1:7" ht="48" thickBot="1">
      <c r="A195" s="38" t="s">
        <v>225</v>
      </c>
      <c r="B195" s="44" t="s">
        <v>170</v>
      </c>
      <c r="C195" s="44" t="s">
        <v>74</v>
      </c>
      <c r="D195" s="321" t="s">
        <v>231</v>
      </c>
      <c r="E195" s="321">
        <v>111</v>
      </c>
      <c r="F195" s="3">
        <v>12800</v>
      </c>
      <c r="G195" s="3">
        <v>12800</v>
      </c>
    </row>
    <row r="196" spans="1:7" ht="79.5" thickBot="1">
      <c r="A196" s="38" t="s">
        <v>10</v>
      </c>
      <c r="B196" s="44" t="s">
        <v>170</v>
      </c>
      <c r="C196" s="44" t="s">
        <v>74</v>
      </c>
      <c r="D196" s="321" t="s">
        <v>231</v>
      </c>
      <c r="E196" s="321">
        <v>119</v>
      </c>
      <c r="F196" s="3">
        <v>3865.6</v>
      </c>
      <c r="G196" s="3">
        <v>3865.6</v>
      </c>
    </row>
    <row r="197" spans="1:7" ht="32.25" thickBot="1">
      <c r="A197" s="38" t="s">
        <v>13</v>
      </c>
      <c r="B197" s="44" t="s">
        <v>170</v>
      </c>
      <c r="C197" s="44" t="s">
        <v>74</v>
      </c>
      <c r="D197" s="321" t="s">
        <v>231</v>
      </c>
      <c r="E197" s="321">
        <v>244</v>
      </c>
      <c r="F197" s="3">
        <v>801.1</v>
      </c>
      <c r="G197" s="3">
        <v>801.1</v>
      </c>
    </row>
    <row r="198" spans="1:7" ht="25.5" customHeight="1" thickBot="1">
      <c r="A198" s="38" t="s">
        <v>523</v>
      </c>
      <c r="B198" s="44" t="s">
        <v>170</v>
      </c>
      <c r="C198" s="44" t="s">
        <v>74</v>
      </c>
      <c r="D198" s="321" t="s">
        <v>231</v>
      </c>
      <c r="E198" s="321">
        <v>247</v>
      </c>
      <c r="F198" s="3">
        <v>217</v>
      </c>
      <c r="G198" s="3">
        <v>217</v>
      </c>
    </row>
    <row r="199" spans="1:7" ht="32.25" hidden="1" thickBot="1">
      <c r="A199" s="324" t="s">
        <v>46</v>
      </c>
      <c r="B199" s="44" t="s">
        <v>170</v>
      </c>
      <c r="C199" s="44" t="s">
        <v>74</v>
      </c>
      <c r="D199" s="321" t="s">
        <v>231</v>
      </c>
      <c r="E199" s="321">
        <v>850</v>
      </c>
      <c r="F199" s="321"/>
      <c r="G199" s="3"/>
    </row>
    <row r="200" spans="1:7" ht="48" hidden="1" thickBot="1">
      <c r="A200" s="156" t="s">
        <v>569</v>
      </c>
      <c r="B200" s="208" t="s">
        <v>170</v>
      </c>
      <c r="C200" s="208" t="s">
        <v>74</v>
      </c>
      <c r="D200" s="212" t="s">
        <v>568</v>
      </c>
      <c r="E200" s="212"/>
      <c r="F200" s="212"/>
      <c r="G200" s="162"/>
    </row>
    <row r="201" spans="1:7" ht="32.25" hidden="1" thickBot="1">
      <c r="A201" s="38" t="s">
        <v>13</v>
      </c>
      <c r="B201" s="218" t="s">
        <v>170</v>
      </c>
      <c r="C201" s="218" t="s">
        <v>74</v>
      </c>
      <c r="D201" s="183" t="s">
        <v>568</v>
      </c>
      <c r="E201" s="183">
        <v>244</v>
      </c>
      <c r="F201" s="183"/>
      <c r="G201" s="20"/>
    </row>
    <row r="202" spans="1:7" ht="79.5" hidden="1" thickBot="1">
      <c r="A202" s="160" t="s">
        <v>565</v>
      </c>
      <c r="B202" s="208" t="s">
        <v>170</v>
      </c>
      <c r="C202" s="208" t="s">
        <v>74</v>
      </c>
      <c r="D202" s="212" t="s">
        <v>566</v>
      </c>
      <c r="E202" s="212"/>
      <c r="F202" s="212"/>
      <c r="G202" s="162"/>
    </row>
    <row r="203" spans="1:7" ht="48" hidden="1" thickBot="1">
      <c r="A203" s="299" t="s">
        <v>567</v>
      </c>
      <c r="B203" s="44" t="s">
        <v>170</v>
      </c>
      <c r="C203" s="44" t="s">
        <v>74</v>
      </c>
      <c r="D203" s="321" t="s">
        <v>566</v>
      </c>
      <c r="E203" s="321">
        <v>414</v>
      </c>
      <c r="F203" s="321"/>
      <c r="G203" s="3"/>
    </row>
    <row r="204" spans="1:7" ht="32.25" thickBot="1">
      <c r="A204" s="156" t="s">
        <v>564</v>
      </c>
      <c r="B204" s="208" t="s">
        <v>170</v>
      </c>
      <c r="C204" s="208" t="s">
        <v>74</v>
      </c>
      <c r="D204" s="162" t="s">
        <v>484</v>
      </c>
      <c r="E204" s="212"/>
      <c r="F204" s="212"/>
      <c r="G204" s="212"/>
    </row>
    <row r="205" spans="1:7" ht="32.25" thickBot="1">
      <c r="A205" s="38" t="s">
        <v>13</v>
      </c>
      <c r="B205" s="218" t="s">
        <v>170</v>
      </c>
      <c r="C205" s="218" t="s">
        <v>74</v>
      </c>
      <c r="D205" s="20" t="s">
        <v>484</v>
      </c>
      <c r="E205" s="183">
        <v>244</v>
      </c>
      <c r="F205" s="183"/>
      <c r="G205" s="183"/>
    </row>
    <row r="206" spans="1:7" ht="16.5" thickBot="1">
      <c r="A206" s="160" t="s">
        <v>232</v>
      </c>
      <c r="B206" s="214" t="s">
        <v>170</v>
      </c>
      <c r="C206" s="214" t="s">
        <v>74</v>
      </c>
      <c r="D206" s="172" t="s">
        <v>233</v>
      </c>
      <c r="E206" s="205"/>
      <c r="F206" s="172">
        <f>SUM(F208:F212)</f>
        <v>12306</v>
      </c>
      <c r="G206" s="172">
        <f>SUM(G208:G212)</f>
        <v>12306</v>
      </c>
    </row>
    <row r="207" spans="1:7" ht="32.25" thickBot="1">
      <c r="A207" s="326" t="s">
        <v>229</v>
      </c>
      <c r="B207" s="44" t="s">
        <v>170</v>
      </c>
      <c r="C207" s="44" t="s">
        <v>74</v>
      </c>
      <c r="D207" s="321" t="s">
        <v>233</v>
      </c>
      <c r="E207" s="46"/>
      <c r="F207" s="3">
        <f>SUM(F208:F212)</f>
        <v>12306</v>
      </c>
      <c r="G207" s="3">
        <f>SUM(G208:G212)</f>
        <v>12306</v>
      </c>
    </row>
    <row r="208" spans="1:7" ht="48" thickBot="1">
      <c r="A208" s="38" t="s">
        <v>225</v>
      </c>
      <c r="B208" s="44" t="s">
        <v>170</v>
      </c>
      <c r="C208" s="44" t="s">
        <v>74</v>
      </c>
      <c r="D208" s="321" t="s">
        <v>233</v>
      </c>
      <c r="E208" s="321">
        <v>111</v>
      </c>
      <c r="F208" s="3">
        <v>9000</v>
      </c>
      <c r="G208" s="3">
        <v>9000</v>
      </c>
    </row>
    <row r="209" spans="1:7" ht="79.5" thickBot="1">
      <c r="A209" s="38" t="s">
        <v>10</v>
      </c>
      <c r="B209" s="44" t="s">
        <v>170</v>
      </c>
      <c r="C209" s="44" t="s">
        <v>74</v>
      </c>
      <c r="D209" s="321" t="s">
        <v>233</v>
      </c>
      <c r="E209" s="321">
        <v>119</v>
      </c>
      <c r="F209" s="3">
        <v>2718</v>
      </c>
      <c r="G209" s="3">
        <v>2718</v>
      </c>
    </row>
    <row r="210" spans="1:7" ht="32.25" thickBot="1">
      <c r="A210" s="38" t="s">
        <v>13</v>
      </c>
      <c r="B210" s="44" t="s">
        <v>170</v>
      </c>
      <c r="C210" s="44" t="s">
        <v>74</v>
      </c>
      <c r="D210" s="321" t="s">
        <v>233</v>
      </c>
      <c r="E210" s="321">
        <v>244</v>
      </c>
      <c r="F210" s="3">
        <v>278</v>
      </c>
      <c r="G210" s="3">
        <v>278</v>
      </c>
    </row>
    <row r="211" spans="1:7" ht="16.5" thickBot="1">
      <c r="A211" s="38" t="s">
        <v>523</v>
      </c>
      <c r="B211" s="44" t="s">
        <v>170</v>
      </c>
      <c r="C211" s="44" t="s">
        <v>74</v>
      </c>
      <c r="D211" s="321" t="s">
        <v>233</v>
      </c>
      <c r="E211" s="321">
        <v>247</v>
      </c>
      <c r="F211" s="3">
        <v>300</v>
      </c>
      <c r="G211" s="3">
        <v>300</v>
      </c>
    </row>
    <row r="212" spans="1:7" ht="32.25" thickBot="1">
      <c r="A212" s="324" t="s">
        <v>46</v>
      </c>
      <c r="B212" s="44" t="s">
        <v>170</v>
      </c>
      <c r="C212" s="44" t="s">
        <v>74</v>
      </c>
      <c r="D212" s="321" t="s">
        <v>233</v>
      </c>
      <c r="E212" s="321">
        <v>850</v>
      </c>
      <c r="F212" s="3">
        <v>10</v>
      </c>
      <c r="G212" s="3">
        <v>10</v>
      </c>
    </row>
    <row r="213" spans="1:7" ht="32.25" thickBot="1">
      <c r="A213" s="160" t="s">
        <v>234</v>
      </c>
      <c r="B213" s="173" t="s">
        <v>170</v>
      </c>
      <c r="C213" s="173" t="s">
        <v>71</v>
      </c>
      <c r="D213" s="205"/>
      <c r="E213" s="205"/>
      <c r="F213" s="172">
        <f>SUM(F216:F220)</f>
        <v>4236.1000000000004</v>
      </c>
      <c r="G213" s="172">
        <f>SUM(G216:G220)</f>
        <v>4236.1000000000004</v>
      </c>
    </row>
    <row r="214" spans="1:7" ht="16.5" thickBot="1">
      <c r="A214" s="154" t="s">
        <v>235</v>
      </c>
      <c r="B214" s="52" t="s">
        <v>170</v>
      </c>
      <c r="C214" s="52" t="s">
        <v>71</v>
      </c>
      <c r="D214" s="4" t="s">
        <v>236</v>
      </c>
      <c r="E214" s="46"/>
      <c r="F214" s="4">
        <f>SUM(F216:F220)</f>
        <v>4236.1000000000004</v>
      </c>
      <c r="G214" s="4">
        <f>SUM(G216:G220)</f>
        <v>4236.1000000000004</v>
      </c>
    </row>
    <row r="215" spans="1:7" ht="16.5" thickBot="1">
      <c r="A215" s="154" t="s">
        <v>237</v>
      </c>
      <c r="B215" s="44" t="s">
        <v>170</v>
      </c>
      <c r="C215" s="44" t="s">
        <v>71</v>
      </c>
      <c r="D215" s="321" t="s">
        <v>236</v>
      </c>
      <c r="E215" s="46"/>
      <c r="F215" s="3">
        <f>SUM(F216:F220)</f>
        <v>4236.1000000000004</v>
      </c>
      <c r="G215" s="3">
        <f>SUM(G216:G220)</f>
        <v>4236.1000000000004</v>
      </c>
    </row>
    <row r="216" spans="1:7" ht="48" thickBot="1">
      <c r="A216" s="38" t="s">
        <v>225</v>
      </c>
      <c r="B216" s="44" t="s">
        <v>170</v>
      </c>
      <c r="C216" s="44" t="s">
        <v>71</v>
      </c>
      <c r="D216" s="321" t="s">
        <v>236</v>
      </c>
      <c r="E216" s="321">
        <v>111</v>
      </c>
      <c r="F216" s="3">
        <v>3100</v>
      </c>
      <c r="G216" s="3">
        <v>3100</v>
      </c>
    </row>
    <row r="217" spans="1:7" ht="16.5" thickBot="1">
      <c r="A217" s="38" t="s">
        <v>356</v>
      </c>
      <c r="B217" s="44" t="s">
        <v>170</v>
      </c>
      <c r="C217" s="44" t="s">
        <v>71</v>
      </c>
      <c r="D217" s="321" t="s">
        <v>236</v>
      </c>
      <c r="E217" s="321">
        <v>112</v>
      </c>
      <c r="F217" s="3">
        <v>29</v>
      </c>
      <c r="G217" s="3">
        <v>29</v>
      </c>
    </row>
    <row r="218" spans="1:7" ht="79.5" thickBot="1">
      <c r="A218" s="38" t="s">
        <v>10</v>
      </c>
      <c r="B218" s="44" t="s">
        <v>170</v>
      </c>
      <c r="C218" s="44" t="s">
        <v>71</v>
      </c>
      <c r="D218" s="321" t="s">
        <v>236</v>
      </c>
      <c r="E218" s="321">
        <v>119</v>
      </c>
      <c r="F218" s="3">
        <v>936</v>
      </c>
      <c r="G218" s="3">
        <v>936</v>
      </c>
    </row>
    <row r="219" spans="1:7" ht="30.75" customHeight="1" thickBot="1">
      <c r="A219" s="38" t="s">
        <v>13</v>
      </c>
      <c r="B219" s="44" t="s">
        <v>170</v>
      </c>
      <c r="C219" s="44" t="s">
        <v>71</v>
      </c>
      <c r="D219" s="321" t="s">
        <v>236</v>
      </c>
      <c r="E219" s="321">
        <v>244</v>
      </c>
      <c r="F219" s="3">
        <v>171.1</v>
      </c>
      <c r="G219" s="3">
        <v>171.1</v>
      </c>
    </row>
    <row r="220" spans="1:7" ht="32.25" hidden="1" thickBot="1">
      <c r="A220" s="324" t="s">
        <v>46</v>
      </c>
      <c r="B220" s="44" t="s">
        <v>170</v>
      </c>
      <c r="C220" s="44" t="s">
        <v>71</v>
      </c>
      <c r="D220" s="321" t="s">
        <v>236</v>
      </c>
      <c r="E220" s="321">
        <v>850</v>
      </c>
      <c r="F220" s="321"/>
      <c r="G220" s="3"/>
    </row>
    <row r="221" spans="1:7" ht="16.5" thickBot="1">
      <c r="A221" s="160" t="s">
        <v>29</v>
      </c>
      <c r="B221" s="203">
        <v>10</v>
      </c>
      <c r="C221" s="204"/>
      <c r="D221" s="205"/>
      <c r="E221" s="205"/>
      <c r="F221" s="206">
        <f>SUM(F222+F225)</f>
        <v>12431.1</v>
      </c>
      <c r="G221" s="206">
        <f>SUM(G222+G225)</f>
        <v>12731.1</v>
      </c>
    </row>
    <row r="222" spans="1:7" ht="16.5" thickBot="1">
      <c r="A222" s="160" t="s">
        <v>30</v>
      </c>
      <c r="B222" s="208">
        <v>10</v>
      </c>
      <c r="C222" s="208" t="s">
        <v>74</v>
      </c>
      <c r="D222" s="205"/>
      <c r="E222" s="205"/>
      <c r="F222" s="170">
        <v>300</v>
      </c>
      <c r="G222" s="162">
        <v>600</v>
      </c>
    </row>
    <row r="223" spans="1:7" ht="48" thickBot="1">
      <c r="A223" s="326" t="s">
        <v>238</v>
      </c>
      <c r="B223" s="44">
        <v>10</v>
      </c>
      <c r="C223" s="44" t="s">
        <v>74</v>
      </c>
      <c r="D223" s="321" t="s">
        <v>239</v>
      </c>
      <c r="E223" s="46"/>
      <c r="F223" s="3">
        <v>300</v>
      </c>
      <c r="G223" s="3">
        <v>600</v>
      </c>
    </row>
    <row r="224" spans="1:7" ht="32.25" thickBot="1">
      <c r="A224" s="326" t="s">
        <v>32</v>
      </c>
      <c r="B224" s="44">
        <v>10</v>
      </c>
      <c r="C224" s="44" t="s">
        <v>74</v>
      </c>
      <c r="D224" s="321" t="s">
        <v>239</v>
      </c>
      <c r="E224" s="321">
        <v>312</v>
      </c>
      <c r="F224" s="321">
        <v>300</v>
      </c>
      <c r="G224" s="3">
        <v>600</v>
      </c>
    </row>
    <row r="225" spans="1:7" ht="16.5" thickBot="1">
      <c r="A225" s="160" t="s">
        <v>33</v>
      </c>
      <c r="B225" s="203">
        <v>10</v>
      </c>
      <c r="C225" s="203" t="s">
        <v>71</v>
      </c>
      <c r="D225" s="205"/>
      <c r="E225" s="205"/>
      <c r="F225" s="159">
        <f>SUM(F226+F228+F230+F233)</f>
        <v>12131.1</v>
      </c>
      <c r="G225" s="159">
        <f>SUM(G226+G228+G230+G233)</f>
        <v>12131.1</v>
      </c>
    </row>
    <row r="226" spans="1:7" ht="63.75" thickBot="1">
      <c r="A226" s="222" t="s">
        <v>253</v>
      </c>
      <c r="B226" s="208">
        <v>10</v>
      </c>
      <c r="C226" s="208" t="s">
        <v>71</v>
      </c>
      <c r="D226" s="205"/>
      <c r="E226" s="205"/>
      <c r="F226" s="162">
        <v>2572</v>
      </c>
      <c r="G226" s="162">
        <v>2572</v>
      </c>
    </row>
    <row r="227" spans="1:7" ht="32.25" thickBot="1">
      <c r="A227" s="326" t="s">
        <v>32</v>
      </c>
      <c r="B227" s="44">
        <v>10</v>
      </c>
      <c r="C227" s="44" t="s">
        <v>71</v>
      </c>
      <c r="D227" s="3" t="s">
        <v>556</v>
      </c>
      <c r="E227" s="321">
        <v>313</v>
      </c>
      <c r="F227" s="3">
        <v>2572</v>
      </c>
      <c r="G227" s="3">
        <v>2572</v>
      </c>
    </row>
    <row r="228" spans="1:7" ht="79.5" thickBot="1">
      <c r="A228" s="222" t="s">
        <v>560</v>
      </c>
      <c r="B228" s="214">
        <v>10</v>
      </c>
      <c r="C228" s="214" t="s">
        <v>71</v>
      </c>
      <c r="D228" s="170" t="s">
        <v>561</v>
      </c>
      <c r="E228" s="180"/>
      <c r="F228" s="180">
        <v>100</v>
      </c>
      <c r="G228" s="170">
        <v>100</v>
      </c>
    </row>
    <row r="229" spans="1:7" ht="32.25" thickBot="1">
      <c r="A229" s="326" t="s">
        <v>32</v>
      </c>
      <c r="B229" s="218">
        <v>10</v>
      </c>
      <c r="C229" s="218" t="s">
        <v>71</v>
      </c>
      <c r="D229" s="20" t="s">
        <v>561</v>
      </c>
      <c r="E229" s="321">
        <v>313</v>
      </c>
      <c r="F229" s="321">
        <v>100</v>
      </c>
      <c r="G229" s="3">
        <v>100</v>
      </c>
    </row>
    <row r="230" spans="1:7" ht="111" thickBot="1">
      <c r="A230" s="160" t="s">
        <v>35</v>
      </c>
      <c r="B230" s="208">
        <v>10</v>
      </c>
      <c r="C230" s="208" t="s">
        <v>71</v>
      </c>
      <c r="D230" s="212" t="s">
        <v>563</v>
      </c>
      <c r="E230" s="205"/>
      <c r="F230" s="159">
        <f>SUM(F231:F232)</f>
        <v>7074</v>
      </c>
      <c r="G230" s="159">
        <f>SUM(G231:G232)</f>
        <v>7074</v>
      </c>
    </row>
    <row r="231" spans="1:7" ht="32.25" thickBot="1">
      <c r="A231" s="326" t="s">
        <v>32</v>
      </c>
      <c r="B231" s="44">
        <v>10</v>
      </c>
      <c r="C231" s="44" t="s">
        <v>71</v>
      </c>
      <c r="D231" s="321" t="s">
        <v>348</v>
      </c>
      <c r="E231" s="321">
        <v>412</v>
      </c>
      <c r="F231" s="191">
        <v>7074</v>
      </c>
      <c r="G231" s="191">
        <v>7074</v>
      </c>
    </row>
    <row r="232" spans="1:7" ht="32.25" thickBot="1">
      <c r="A232" s="326" t="s">
        <v>32</v>
      </c>
      <c r="B232" s="44">
        <v>10</v>
      </c>
      <c r="C232" s="44" t="s">
        <v>71</v>
      </c>
      <c r="D232" s="321" t="s">
        <v>562</v>
      </c>
      <c r="E232" s="321">
        <v>412</v>
      </c>
      <c r="F232" s="78"/>
      <c r="G232" s="78"/>
    </row>
    <row r="233" spans="1:7" ht="142.5" thickBot="1">
      <c r="A233" s="160" t="s">
        <v>240</v>
      </c>
      <c r="B233" s="208">
        <v>10</v>
      </c>
      <c r="C233" s="208" t="s">
        <v>71</v>
      </c>
      <c r="D233" s="212" t="s">
        <v>580</v>
      </c>
      <c r="E233" s="205"/>
      <c r="F233" s="162">
        <v>2385.1</v>
      </c>
      <c r="G233" s="162">
        <v>2385.1</v>
      </c>
    </row>
    <row r="234" spans="1:7" ht="32.25" thickBot="1">
      <c r="A234" s="38" t="s">
        <v>32</v>
      </c>
      <c r="B234" s="44">
        <v>10</v>
      </c>
      <c r="C234" s="44" t="s">
        <v>71</v>
      </c>
      <c r="D234" s="321" t="s">
        <v>580</v>
      </c>
      <c r="E234" s="321">
        <v>313</v>
      </c>
      <c r="F234" s="3">
        <v>2385.1</v>
      </c>
      <c r="G234" s="3">
        <v>2385.1</v>
      </c>
    </row>
    <row r="235" spans="1:7" ht="16.5" thickBot="1">
      <c r="A235" s="38"/>
      <c r="B235" s="44"/>
      <c r="C235" s="44"/>
      <c r="D235" s="365"/>
      <c r="E235" s="365"/>
      <c r="F235" s="41"/>
      <c r="G235" s="3"/>
    </row>
    <row r="236" spans="1:7" ht="32.25" thickBot="1">
      <c r="A236" s="160" t="s">
        <v>36</v>
      </c>
      <c r="B236" s="203">
        <v>11</v>
      </c>
      <c r="C236" s="171"/>
      <c r="D236" s="170"/>
      <c r="E236" s="170"/>
      <c r="F236" s="172">
        <f>SUM(F237+F245)</f>
        <v>21486</v>
      </c>
      <c r="G236" s="172">
        <f>SUM(G237+G245)</f>
        <v>21886</v>
      </c>
    </row>
    <row r="237" spans="1:7" ht="16.5" thickBot="1">
      <c r="A237" s="160" t="s">
        <v>573</v>
      </c>
      <c r="B237" s="203" t="s">
        <v>414</v>
      </c>
      <c r="C237" s="157" t="s">
        <v>109</v>
      </c>
      <c r="D237" s="170"/>
      <c r="E237" s="170"/>
      <c r="F237" s="172">
        <f>SUM(F239:F244)</f>
        <v>21286</v>
      </c>
      <c r="G237" s="172">
        <f>SUM(G239:G244)</f>
        <v>21286</v>
      </c>
    </row>
    <row r="238" spans="1:7" ht="32.25" thickBot="1">
      <c r="A238" s="326" t="s">
        <v>224</v>
      </c>
      <c r="B238" s="246" t="s">
        <v>414</v>
      </c>
      <c r="C238" s="19" t="s">
        <v>109</v>
      </c>
      <c r="D238" s="321" t="s">
        <v>223</v>
      </c>
      <c r="E238" s="20"/>
      <c r="F238" s="32">
        <f>SUM(F239:F244)</f>
        <v>21286</v>
      </c>
      <c r="G238" s="32">
        <f>SUM(G239:G244)</f>
        <v>21286</v>
      </c>
    </row>
    <row r="239" spans="1:7" ht="48" thickBot="1">
      <c r="A239" s="38" t="s">
        <v>225</v>
      </c>
      <c r="B239" s="246" t="s">
        <v>414</v>
      </c>
      <c r="C239" s="19" t="s">
        <v>109</v>
      </c>
      <c r="D239" s="321" t="s">
        <v>223</v>
      </c>
      <c r="E239" s="20">
        <v>111</v>
      </c>
      <c r="F239" s="32">
        <v>15800</v>
      </c>
      <c r="G239" s="32">
        <v>15800</v>
      </c>
    </row>
    <row r="240" spans="1:7" ht="16.5" thickBot="1">
      <c r="A240" s="38" t="s">
        <v>356</v>
      </c>
      <c r="B240" s="246" t="s">
        <v>414</v>
      </c>
      <c r="C240" s="19" t="s">
        <v>109</v>
      </c>
      <c r="D240" s="321" t="s">
        <v>223</v>
      </c>
      <c r="E240" s="20">
        <v>112</v>
      </c>
      <c r="F240" s="32">
        <v>50</v>
      </c>
      <c r="G240" s="32">
        <v>50</v>
      </c>
    </row>
    <row r="241" spans="1:7" ht="79.5" thickBot="1">
      <c r="A241" s="38" t="s">
        <v>10</v>
      </c>
      <c r="B241" s="246" t="s">
        <v>414</v>
      </c>
      <c r="C241" s="19" t="s">
        <v>109</v>
      </c>
      <c r="D241" s="321" t="s">
        <v>223</v>
      </c>
      <c r="E241" s="20">
        <v>119</v>
      </c>
      <c r="F241" s="32">
        <v>4771</v>
      </c>
      <c r="G241" s="32">
        <v>4771</v>
      </c>
    </row>
    <row r="242" spans="1:7" ht="32.25" thickBot="1">
      <c r="A242" s="38" t="s">
        <v>13</v>
      </c>
      <c r="B242" s="246" t="s">
        <v>414</v>
      </c>
      <c r="C242" s="19" t="s">
        <v>109</v>
      </c>
      <c r="D242" s="321" t="s">
        <v>223</v>
      </c>
      <c r="E242" s="20">
        <v>244</v>
      </c>
      <c r="F242" s="32">
        <v>262</v>
      </c>
      <c r="G242" s="32">
        <v>262</v>
      </c>
    </row>
    <row r="243" spans="1:7" ht="16.5" thickBot="1">
      <c r="A243" s="38" t="s">
        <v>523</v>
      </c>
      <c r="B243" s="246" t="s">
        <v>414</v>
      </c>
      <c r="C243" s="19" t="s">
        <v>109</v>
      </c>
      <c r="D243" s="321" t="s">
        <v>223</v>
      </c>
      <c r="E243" s="20">
        <v>247</v>
      </c>
      <c r="F243" s="32">
        <v>360</v>
      </c>
      <c r="G243" s="32">
        <v>360</v>
      </c>
    </row>
    <row r="244" spans="1:7" ht="32.25" thickBot="1">
      <c r="A244" s="41" t="s">
        <v>46</v>
      </c>
      <c r="B244" s="246" t="s">
        <v>414</v>
      </c>
      <c r="C244" s="19" t="s">
        <v>109</v>
      </c>
      <c r="D244" s="321" t="s">
        <v>223</v>
      </c>
      <c r="E244" s="20">
        <v>850</v>
      </c>
      <c r="F244" s="32">
        <v>43</v>
      </c>
      <c r="G244" s="32">
        <v>43</v>
      </c>
    </row>
    <row r="245" spans="1:7" ht="16.5" thickBot="1">
      <c r="A245" s="160" t="s">
        <v>37</v>
      </c>
      <c r="B245" s="214">
        <v>11</v>
      </c>
      <c r="C245" s="214" t="s">
        <v>72</v>
      </c>
      <c r="D245" s="205"/>
      <c r="E245" s="205"/>
      <c r="F245" s="256">
        <v>200</v>
      </c>
      <c r="G245" s="256">
        <v>600</v>
      </c>
    </row>
    <row r="246" spans="1:7" ht="32.25" thickBot="1">
      <c r="A246" s="324" t="s">
        <v>38</v>
      </c>
      <c r="B246" s="44">
        <v>11</v>
      </c>
      <c r="C246" s="44" t="s">
        <v>72</v>
      </c>
      <c r="D246" s="321" t="s">
        <v>241</v>
      </c>
      <c r="E246" s="46"/>
      <c r="F246" s="36">
        <v>200</v>
      </c>
      <c r="G246" s="36">
        <v>600</v>
      </c>
    </row>
    <row r="247" spans="1:7" ht="32.25" thickBot="1">
      <c r="A247" s="38" t="s">
        <v>13</v>
      </c>
      <c r="B247" s="44">
        <v>11</v>
      </c>
      <c r="C247" s="44" t="s">
        <v>72</v>
      </c>
      <c r="D247" s="321" t="s">
        <v>241</v>
      </c>
      <c r="E247" s="321">
        <v>244</v>
      </c>
      <c r="F247" s="36">
        <v>200</v>
      </c>
      <c r="G247" s="36">
        <v>600</v>
      </c>
    </row>
    <row r="248" spans="1:7" ht="32.25" thickBot="1">
      <c r="A248" s="160" t="s">
        <v>39</v>
      </c>
      <c r="B248" s="203">
        <v>12</v>
      </c>
      <c r="C248" s="204"/>
      <c r="D248" s="205"/>
      <c r="E248" s="205"/>
      <c r="F248" s="172">
        <v>3900</v>
      </c>
      <c r="G248" s="172">
        <v>4000</v>
      </c>
    </row>
    <row r="249" spans="1:7" ht="32.25" thickBot="1">
      <c r="A249" s="154" t="s">
        <v>40</v>
      </c>
      <c r="B249" s="44">
        <v>12</v>
      </c>
      <c r="C249" s="44" t="s">
        <v>115</v>
      </c>
      <c r="D249" s="321" t="s">
        <v>242</v>
      </c>
      <c r="E249" s="46"/>
      <c r="F249" s="3">
        <v>3900</v>
      </c>
      <c r="G249" s="3">
        <v>4000</v>
      </c>
    </row>
    <row r="250" spans="1:7" ht="15.75" customHeight="1">
      <c r="A250" s="456" t="s">
        <v>243</v>
      </c>
      <c r="B250" s="458">
        <v>12</v>
      </c>
      <c r="C250" s="458" t="s">
        <v>115</v>
      </c>
      <c r="D250" s="456" t="s">
        <v>242</v>
      </c>
      <c r="E250" s="456">
        <v>611</v>
      </c>
      <c r="F250" s="454">
        <v>3900</v>
      </c>
      <c r="G250" s="454">
        <v>4000</v>
      </c>
    </row>
    <row r="251" spans="1:7" ht="13.5" customHeight="1" thickBot="1">
      <c r="A251" s="457"/>
      <c r="B251" s="459"/>
      <c r="C251" s="459"/>
      <c r="D251" s="457"/>
      <c r="E251" s="457"/>
      <c r="F251" s="455"/>
      <c r="G251" s="455"/>
    </row>
    <row r="252" spans="1:7" ht="48" thickBot="1">
      <c r="A252" s="160" t="s">
        <v>42</v>
      </c>
      <c r="B252" s="203">
        <v>13</v>
      </c>
      <c r="C252" s="173" t="s">
        <v>74</v>
      </c>
      <c r="D252" s="205"/>
      <c r="E252" s="205"/>
      <c r="F252" s="172">
        <v>42</v>
      </c>
      <c r="G252" s="172">
        <v>39</v>
      </c>
    </row>
    <row r="253" spans="1:7" ht="32.25" thickBot="1">
      <c r="A253" s="38" t="s">
        <v>244</v>
      </c>
      <c r="B253" s="44">
        <v>13</v>
      </c>
      <c r="C253" s="44" t="s">
        <v>74</v>
      </c>
      <c r="D253" s="46"/>
      <c r="E253" s="46"/>
      <c r="F253" s="36">
        <v>42</v>
      </c>
      <c r="G253" s="36">
        <v>39</v>
      </c>
    </row>
    <row r="254" spans="1:7" ht="48" thickBot="1">
      <c r="A254" s="38" t="s">
        <v>245</v>
      </c>
      <c r="B254" s="44">
        <v>13</v>
      </c>
      <c r="C254" s="44" t="s">
        <v>74</v>
      </c>
      <c r="D254" s="321" t="s">
        <v>246</v>
      </c>
      <c r="E254" s="46"/>
      <c r="F254" s="36">
        <v>42</v>
      </c>
      <c r="G254" s="36">
        <v>39</v>
      </c>
    </row>
    <row r="255" spans="1:7" ht="32.25" thickBot="1">
      <c r="A255" s="38" t="s">
        <v>44</v>
      </c>
      <c r="B255" s="44">
        <v>13</v>
      </c>
      <c r="C255" s="44" t="s">
        <v>74</v>
      </c>
      <c r="D255" s="321" t="s">
        <v>247</v>
      </c>
      <c r="E255" s="46"/>
      <c r="F255" s="36">
        <v>42</v>
      </c>
      <c r="G255" s="36">
        <v>39</v>
      </c>
    </row>
    <row r="256" spans="1:7" ht="32.25" thickBot="1">
      <c r="A256" s="38" t="s">
        <v>248</v>
      </c>
      <c r="B256" s="44">
        <v>13</v>
      </c>
      <c r="C256" s="44" t="s">
        <v>74</v>
      </c>
      <c r="D256" s="321" t="s">
        <v>247</v>
      </c>
      <c r="E256" s="321">
        <v>730</v>
      </c>
      <c r="F256" s="36">
        <v>42</v>
      </c>
      <c r="G256" s="36">
        <v>39</v>
      </c>
    </row>
    <row r="257" spans="1:7" ht="16.5" thickBot="1">
      <c r="A257" s="223" t="s">
        <v>65</v>
      </c>
      <c r="B257" s="224"/>
      <c r="C257" s="224"/>
      <c r="D257" s="225"/>
      <c r="E257" s="225"/>
      <c r="F257" s="226">
        <f>SUM(F15+F70+F74+F81+F95+F101+F192+F221+F236+F248+F252)</f>
        <v>560181.62306999997</v>
      </c>
      <c r="G257" s="226">
        <f>SUM(G15+G70+G74+G81+G95+G101+G192+G221+G236+G248+G252)</f>
        <v>658667.99006999994</v>
      </c>
    </row>
    <row r="258" spans="1:7" ht="16.5" thickBot="1">
      <c r="A258" s="160" t="s">
        <v>66</v>
      </c>
      <c r="B258" s="208">
        <v>14</v>
      </c>
      <c r="C258" s="208" t="s">
        <v>74</v>
      </c>
      <c r="D258" s="212" t="s">
        <v>446</v>
      </c>
      <c r="E258" s="162">
        <v>511</v>
      </c>
      <c r="F258" s="162">
        <v>39717</v>
      </c>
      <c r="G258" s="162">
        <v>39717</v>
      </c>
    </row>
    <row r="259" spans="1:7" ht="16.5" thickBot="1">
      <c r="A259" s="223" t="s">
        <v>68</v>
      </c>
      <c r="B259" s="224"/>
      <c r="C259" s="224"/>
      <c r="D259" s="225"/>
      <c r="E259" s="225"/>
      <c r="F259" s="226">
        <f>SUM(F257:F258)</f>
        <v>599898.62306999997</v>
      </c>
      <c r="G259" s="226">
        <f>SUM(G257:G258)</f>
        <v>698384.99006999994</v>
      </c>
    </row>
    <row r="261" spans="1:7">
      <c r="F261" s="230"/>
      <c r="G261" s="230"/>
    </row>
    <row r="262" spans="1:7">
      <c r="F262" s="230"/>
      <c r="G262" s="230"/>
    </row>
  </sheetData>
  <mergeCells count="21">
    <mergeCell ref="A9:G9"/>
    <mergeCell ref="A11:G11"/>
    <mergeCell ref="A8:G8"/>
    <mergeCell ref="B12:B13"/>
    <mergeCell ref="E12:E13"/>
    <mergeCell ref="G12:G13"/>
    <mergeCell ref="A2:G2"/>
    <mergeCell ref="A3:G3"/>
    <mergeCell ref="A4:G4"/>
    <mergeCell ref="A5:G5"/>
    <mergeCell ref="A7:G7"/>
    <mergeCell ref="E250:E251"/>
    <mergeCell ref="G250:G251"/>
    <mergeCell ref="F12:F13"/>
    <mergeCell ref="F250:F251"/>
    <mergeCell ref="A250:A251"/>
    <mergeCell ref="B250:B251"/>
    <mergeCell ref="C250:C251"/>
    <mergeCell ref="C12:C13"/>
    <mergeCell ref="D12:D13"/>
    <mergeCell ref="D250:D251"/>
  </mergeCells>
  <pageMargins left="0" right="0" top="0.35433070866141736" bottom="0" header="0.31496062992125984" footer="0.31496062992125984"/>
  <pageSetup paperSize="9" orientation="portrait" verticalDpi="36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3:F28"/>
  <sheetViews>
    <sheetView topLeftCell="A7" workbookViewId="0">
      <selection activeCell="D19" sqref="D19"/>
    </sheetView>
  </sheetViews>
  <sheetFormatPr defaultRowHeight="12.75"/>
  <cols>
    <col min="1" max="1" width="7.5703125" customWidth="1"/>
    <col min="2" max="2" width="9.140625" hidden="1" customWidth="1"/>
    <col min="3" max="3" width="8.42578125" customWidth="1"/>
    <col min="4" max="4" width="35.140625" customWidth="1"/>
    <col min="5" max="5" width="29.42578125" customWidth="1"/>
  </cols>
  <sheetData>
    <row r="3" spans="2:6" ht="15.75">
      <c r="B3" s="417" t="s">
        <v>345</v>
      </c>
      <c r="C3" s="417"/>
      <c r="D3" s="417"/>
      <c r="E3" s="417"/>
      <c r="F3" s="417"/>
    </row>
    <row r="4" spans="2:6" ht="15.75">
      <c r="B4" s="417" t="s">
        <v>254</v>
      </c>
      <c r="C4" s="417"/>
      <c r="D4" s="417"/>
      <c r="E4" s="417"/>
      <c r="F4" s="417"/>
    </row>
    <row r="5" spans="2:6" ht="15.75">
      <c r="B5" s="417" t="s">
        <v>178</v>
      </c>
      <c r="C5" s="417"/>
      <c r="D5" s="417"/>
      <c r="E5" s="417"/>
      <c r="F5" s="417"/>
    </row>
    <row r="6" spans="2:6" ht="15.75">
      <c r="B6" s="417" t="s">
        <v>789</v>
      </c>
      <c r="C6" s="417"/>
      <c r="D6" s="417"/>
      <c r="E6" s="417"/>
      <c r="F6" s="417"/>
    </row>
    <row r="7" spans="2:6" ht="18">
      <c r="B7" s="81"/>
      <c r="C7" s="82"/>
      <c r="D7" s="82"/>
      <c r="E7" s="82"/>
      <c r="F7" s="82"/>
    </row>
    <row r="8" spans="2:6" ht="18">
      <c r="B8" s="82"/>
      <c r="C8" s="466"/>
      <c r="D8" s="466"/>
      <c r="E8" s="466"/>
      <c r="F8" s="82"/>
    </row>
    <row r="9" spans="2:6" ht="74.25" customHeight="1">
      <c r="B9" s="445" t="s">
        <v>705</v>
      </c>
      <c r="C9" s="445"/>
      <c r="D9" s="445"/>
      <c r="E9" s="445"/>
      <c r="F9" s="445"/>
    </row>
    <row r="10" spans="2:6" ht="13.5" thickBot="1">
      <c r="B10" s="64"/>
      <c r="C10" s="64"/>
      <c r="D10" s="64"/>
      <c r="E10" s="72" t="s">
        <v>296</v>
      </c>
    </row>
    <row r="11" spans="2:6" ht="38.25" thickBot="1">
      <c r="B11" s="64"/>
      <c r="C11" s="65" t="s">
        <v>278</v>
      </c>
      <c r="D11" s="66" t="s">
        <v>279</v>
      </c>
      <c r="E11" s="66" t="s">
        <v>275</v>
      </c>
    </row>
    <row r="12" spans="2:6" ht="21" customHeight="1" thickBot="1">
      <c r="B12" s="64"/>
      <c r="C12" s="412">
        <v>1</v>
      </c>
      <c r="D12" s="6" t="s">
        <v>280</v>
      </c>
      <c r="E12" s="45">
        <v>0</v>
      </c>
    </row>
    <row r="13" spans="2:6" ht="21" customHeight="1" thickBot="1">
      <c r="B13" s="64"/>
      <c r="C13" s="412">
        <v>2</v>
      </c>
      <c r="D13" s="6" t="s">
        <v>281</v>
      </c>
      <c r="E13" s="137">
        <v>414.7</v>
      </c>
    </row>
    <row r="14" spans="2:6" ht="21" customHeight="1" thickBot="1">
      <c r="B14" s="64"/>
      <c r="C14" s="412">
        <v>3</v>
      </c>
      <c r="D14" s="6" t="s">
        <v>282</v>
      </c>
      <c r="E14" s="137">
        <v>184.1</v>
      </c>
    </row>
    <row r="15" spans="2:6" ht="21" customHeight="1" thickBot="1">
      <c r="B15" s="64"/>
      <c r="C15" s="412">
        <v>4</v>
      </c>
      <c r="D15" s="6" t="s">
        <v>283</v>
      </c>
      <c r="E15" s="137">
        <v>184.1</v>
      </c>
    </row>
    <row r="16" spans="2:6" ht="21" customHeight="1" thickBot="1">
      <c r="B16" s="64"/>
      <c r="C16" s="412">
        <v>5</v>
      </c>
      <c r="D16" s="6" t="s">
        <v>284</v>
      </c>
      <c r="E16" s="137">
        <v>184.1</v>
      </c>
    </row>
    <row r="17" spans="2:5" ht="21" customHeight="1" thickBot="1">
      <c r="B17" s="64"/>
      <c r="C17" s="412">
        <v>6</v>
      </c>
      <c r="D17" s="6" t="s">
        <v>285</v>
      </c>
      <c r="E17" s="137">
        <v>184.1</v>
      </c>
    </row>
    <row r="18" spans="2:5" ht="21" customHeight="1" thickBot="1">
      <c r="B18" s="64"/>
      <c r="C18" s="412">
        <v>7</v>
      </c>
      <c r="D18" s="6" t="s">
        <v>286</v>
      </c>
      <c r="E18" s="137">
        <v>184.1</v>
      </c>
    </row>
    <row r="19" spans="2:5" ht="21" customHeight="1" thickBot="1">
      <c r="B19" s="64"/>
      <c r="C19" s="412">
        <v>8</v>
      </c>
      <c r="D19" s="6" t="s">
        <v>287</v>
      </c>
      <c r="E19" s="137">
        <v>184.1</v>
      </c>
    </row>
    <row r="20" spans="2:5" ht="21" customHeight="1" thickBot="1">
      <c r="B20" s="64"/>
      <c r="C20" s="412">
        <v>9</v>
      </c>
      <c r="D20" s="6" t="s">
        <v>288</v>
      </c>
      <c r="E20" s="137">
        <v>184.1</v>
      </c>
    </row>
    <row r="21" spans="2:5" ht="21" customHeight="1" thickBot="1">
      <c r="B21" s="64"/>
      <c r="C21" s="412">
        <v>10</v>
      </c>
      <c r="D21" s="6" t="s">
        <v>289</v>
      </c>
      <c r="E21" s="137">
        <v>184.1</v>
      </c>
    </row>
    <row r="22" spans="2:5" ht="21" customHeight="1" thickBot="1">
      <c r="B22" s="64"/>
      <c r="C22" s="412">
        <v>11</v>
      </c>
      <c r="D22" s="6" t="s">
        <v>290</v>
      </c>
      <c r="E22" s="137">
        <v>184.1</v>
      </c>
    </row>
    <row r="23" spans="2:5" ht="21" customHeight="1" thickBot="1">
      <c r="B23" s="64"/>
      <c r="C23" s="412">
        <v>12</v>
      </c>
      <c r="D23" s="6" t="s">
        <v>291</v>
      </c>
      <c r="E23" s="137">
        <v>414.7</v>
      </c>
    </row>
    <row r="24" spans="2:5" ht="21" customHeight="1" thickBot="1">
      <c r="B24" s="64"/>
      <c r="C24" s="412">
        <v>13</v>
      </c>
      <c r="D24" s="6" t="s">
        <v>292</v>
      </c>
      <c r="E24" s="137">
        <v>184.1</v>
      </c>
    </row>
    <row r="25" spans="2:5" ht="21" customHeight="1" thickBot="1">
      <c r="B25" s="64"/>
      <c r="C25" s="412">
        <v>14</v>
      </c>
      <c r="D25" s="6" t="s">
        <v>293</v>
      </c>
      <c r="E25" s="137">
        <v>184.1</v>
      </c>
    </row>
    <row r="26" spans="2:5" ht="21" customHeight="1" thickBot="1">
      <c r="B26" s="64"/>
      <c r="C26" s="412">
        <v>15</v>
      </c>
      <c r="D26" s="6" t="s">
        <v>294</v>
      </c>
      <c r="E26" s="137">
        <v>184.1</v>
      </c>
    </row>
    <row r="27" spans="2:5" ht="21" customHeight="1" thickBot="1">
      <c r="B27" s="64"/>
      <c r="C27" s="40"/>
      <c r="D27" s="68" t="s">
        <v>295</v>
      </c>
      <c r="E27" s="76">
        <f>SUM(E12:E26)</f>
        <v>3038.599999999999</v>
      </c>
    </row>
    <row r="28" spans="2:5" ht="15.75">
      <c r="B28" s="60"/>
    </row>
  </sheetData>
  <mergeCells count="6">
    <mergeCell ref="B9:F9"/>
    <mergeCell ref="C8:E8"/>
    <mergeCell ref="B3:F3"/>
    <mergeCell ref="B4:F4"/>
    <mergeCell ref="B5:F5"/>
    <mergeCell ref="B6:F6"/>
  </mergeCells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2:F27"/>
  <sheetViews>
    <sheetView topLeftCell="A4" workbookViewId="0">
      <selection activeCell="D19" sqref="D19"/>
    </sheetView>
  </sheetViews>
  <sheetFormatPr defaultRowHeight="12.75"/>
  <cols>
    <col min="1" max="1" width="5.140625" customWidth="1"/>
    <col min="4" max="4" width="27.28515625" customWidth="1"/>
    <col min="5" max="5" width="16.140625" customWidth="1"/>
    <col min="6" max="6" width="17.85546875" customWidth="1"/>
  </cols>
  <sheetData>
    <row r="2" spans="2:6" ht="15.75">
      <c r="B2" s="417" t="s">
        <v>344</v>
      </c>
      <c r="C2" s="417"/>
      <c r="D2" s="417"/>
      <c r="E2" s="417"/>
      <c r="F2" s="417"/>
    </row>
    <row r="3" spans="2:6" ht="15.75">
      <c r="B3" s="417" t="s">
        <v>254</v>
      </c>
      <c r="C3" s="417"/>
      <c r="D3" s="417"/>
      <c r="E3" s="417"/>
      <c r="F3" s="417"/>
    </row>
    <row r="4" spans="2:6" ht="15.75">
      <c r="B4" s="417" t="s">
        <v>178</v>
      </c>
      <c r="C4" s="417"/>
      <c r="D4" s="417"/>
      <c r="E4" s="417"/>
      <c r="F4" s="417"/>
    </row>
    <row r="5" spans="2:6" ht="15.75">
      <c r="B5" s="417" t="s">
        <v>788</v>
      </c>
      <c r="C5" s="417"/>
      <c r="D5" s="417"/>
      <c r="E5" s="417"/>
      <c r="F5" s="417"/>
    </row>
    <row r="6" spans="2:6" ht="18.75">
      <c r="B6" s="59"/>
    </row>
    <row r="7" spans="2:6" ht="20.25">
      <c r="B7" s="64"/>
      <c r="C7" s="467"/>
      <c r="D7" s="467"/>
      <c r="E7" s="467"/>
    </row>
    <row r="8" spans="2:6" ht="77.25" customHeight="1">
      <c r="B8" s="422" t="s">
        <v>706</v>
      </c>
      <c r="C8" s="422"/>
      <c r="D8" s="422"/>
      <c r="E8" s="422"/>
      <c r="F8" s="422"/>
    </row>
    <row r="9" spans="2:6" ht="18.75">
      <c r="B9" s="421"/>
      <c r="C9" s="421"/>
      <c r="D9" s="421"/>
      <c r="E9" s="421"/>
    </row>
    <row r="10" spans="2:6" ht="13.5" thickBot="1">
      <c r="B10" s="64"/>
      <c r="C10" s="64"/>
      <c r="D10" s="64"/>
      <c r="E10" s="72" t="s">
        <v>296</v>
      </c>
    </row>
    <row r="11" spans="2:6" ht="36" customHeight="1" thickBot="1">
      <c r="B11" s="64"/>
      <c r="C11" s="65" t="s">
        <v>278</v>
      </c>
      <c r="D11" s="66" t="s">
        <v>279</v>
      </c>
      <c r="E11" s="66" t="s">
        <v>587</v>
      </c>
      <c r="F11" s="66" t="s">
        <v>697</v>
      </c>
    </row>
    <row r="12" spans="2:6" ht="21" customHeight="1" thickBot="1">
      <c r="B12" s="64"/>
      <c r="C12" s="412">
        <v>1</v>
      </c>
      <c r="D12" s="6" t="s">
        <v>280</v>
      </c>
      <c r="E12" s="1">
        <v>0</v>
      </c>
      <c r="F12" s="1">
        <v>0</v>
      </c>
    </row>
    <row r="13" spans="2:6" ht="21" customHeight="1" thickBot="1">
      <c r="B13" s="64"/>
      <c r="C13" s="412">
        <v>2</v>
      </c>
      <c r="D13" s="6" t="s">
        <v>281</v>
      </c>
      <c r="E13" s="137">
        <v>455.1</v>
      </c>
      <c r="F13" s="137">
        <v>472.5</v>
      </c>
    </row>
    <row r="14" spans="2:6" ht="21" customHeight="1" thickBot="1">
      <c r="B14" s="64"/>
      <c r="C14" s="412">
        <v>3</v>
      </c>
      <c r="D14" s="6" t="s">
        <v>282</v>
      </c>
      <c r="E14" s="137">
        <v>199.8</v>
      </c>
      <c r="F14" s="137">
        <v>206.1</v>
      </c>
    </row>
    <row r="15" spans="2:6" ht="21" customHeight="1" thickBot="1">
      <c r="B15" s="64"/>
      <c r="C15" s="412">
        <v>4</v>
      </c>
      <c r="D15" s="6" t="s">
        <v>283</v>
      </c>
      <c r="E15" s="137">
        <v>199.8</v>
      </c>
      <c r="F15" s="137">
        <v>206.1</v>
      </c>
    </row>
    <row r="16" spans="2:6" ht="21" customHeight="1" thickBot="1">
      <c r="B16" s="64"/>
      <c r="C16" s="412">
        <v>5</v>
      </c>
      <c r="D16" s="6" t="s">
        <v>284</v>
      </c>
      <c r="E16" s="137">
        <v>199.8</v>
      </c>
      <c r="F16" s="137">
        <v>206.1</v>
      </c>
    </row>
    <row r="17" spans="2:6" ht="21" customHeight="1" thickBot="1">
      <c r="B17" s="64"/>
      <c r="C17" s="412">
        <v>6</v>
      </c>
      <c r="D17" s="6" t="s">
        <v>285</v>
      </c>
      <c r="E17" s="137">
        <v>199.8</v>
      </c>
      <c r="F17" s="137">
        <v>206.1</v>
      </c>
    </row>
    <row r="18" spans="2:6" ht="21" customHeight="1" thickBot="1">
      <c r="B18" s="64"/>
      <c r="C18" s="412">
        <v>7</v>
      </c>
      <c r="D18" s="6" t="s">
        <v>286</v>
      </c>
      <c r="E18" s="137">
        <v>199.8</v>
      </c>
      <c r="F18" s="137">
        <v>206.1</v>
      </c>
    </row>
    <row r="19" spans="2:6" ht="21" customHeight="1" thickBot="1">
      <c r="B19" s="64"/>
      <c r="C19" s="412">
        <v>8</v>
      </c>
      <c r="D19" s="6" t="s">
        <v>287</v>
      </c>
      <c r="E19" s="137">
        <v>199.8</v>
      </c>
      <c r="F19" s="137">
        <v>206.1</v>
      </c>
    </row>
    <row r="20" spans="2:6" ht="21" customHeight="1" thickBot="1">
      <c r="B20" s="64"/>
      <c r="C20" s="412">
        <v>9</v>
      </c>
      <c r="D20" s="6" t="s">
        <v>288</v>
      </c>
      <c r="E20" s="137">
        <v>199.8</v>
      </c>
      <c r="F20" s="137">
        <v>206.1</v>
      </c>
    </row>
    <row r="21" spans="2:6" ht="21" customHeight="1" thickBot="1">
      <c r="B21" s="64"/>
      <c r="C21" s="412">
        <v>10</v>
      </c>
      <c r="D21" s="6" t="s">
        <v>289</v>
      </c>
      <c r="E21" s="137">
        <v>199.8</v>
      </c>
      <c r="F21" s="137">
        <v>206.1</v>
      </c>
    </row>
    <row r="22" spans="2:6" ht="21" customHeight="1" thickBot="1">
      <c r="B22" s="64"/>
      <c r="C22" s="412">
        <v>11</v>
      </c>
      <c r="D22" s="6" t="s">
        <v>290</v>
      </c>
      <c r="E22" s="137">
        <v>199.8</v>
      </c>
      <c r="F22" s="137">
        <v>206.1</v>
      </c>
    </row>
    <row r="23" spans="2:6" ht="21" customHeight="1" thickBot="1">
      <c r="B23" s="64"/>
      <c r="C23" s="412">
        <v>12</v>
      </c>
      <c r="D23" s="6" t="s">
        <v>291</v>
      </c>
      <c r="E23" s="137">
        <v>455.1</v>
      </c>
      <c r="F23" s="137">
        <v>472.5</v>
      </c>
    </row>
    <row r="24" spans="2:6" ht="21" customHeight="1" thickBot="1">
      <c r="B24" s="64"/>
      <c r="C24" s="412">
        <v>13</v>
      </c>
      <c r="D24" s="6" t="s">
        <v>292</v>
      </c>
      <c r="E24" s="137">
        <v>199.8</v>
      </c>
      <c r="F24" s="137">
        <v>206.1</v>
      </c>
    </row>
    <row r="25" spans="2:6" ht="21" customHeight="1" thickBot="1">
      <c r="B25" s="64"/>
      <c r="C25" s="412">
        <v>14</v>
      </c>
      <c r="D25" s="6" t="s">
        <v>293</v>
      </c>
      <c r="E25" s="137">
        <v>199.8</v>
      </c>
      <c r="F25" s="137">
        <v>206.1</v>
      </c>
    </row>
    <row r="26" spans="2:6" ht="21" customHeight="1" thickBot="1">
      <c r="B26" s="64"/>
      <c r="C26" s="412">
        <v>15</v>
      </c>
      <c r="D26" s="6" t="s">
        <v>294</v>
      </c>
      <c r="E26" s="137">
        <v>199.8</v>
      </c>
      <c r="F26" s="137">
        <v>206.1</v>
      </c>
    </row>
    <row r="27" spans="2:6" ht="21" customHeight="1" thickBot="1">
      <c r="B27" s="64"/>
      <c r="C27" s="40"/>
      <c r="D27" s="68" t="s">
        <v>295</v>
      </c>
      <c r="E27" s="138">
        <f>SUM(E13:E26)</f>
        <v>3307.8000000000006</v>
      </c>
      <c r="F27" s="138">
        <f>SUM(F13:F26)</f>
        <v>3418.1999999999994</v>
      </c>
    </row>
  </sheetData>
  <mergeCells count="7">
    <mergeCell ref="B9:E9"/>
    <mergeCell ref="B8:F8"/>
    <mergeCell ref="B2:F2"/>
    <mergeCell ref="B3:F3"/>
    <mergeCell ref="B4:F4"/>
    <mergeCell ref="B5:F5"/>
    <mergeCell ref="C7:E7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1:E24"/>
  <sheetViews>
    <sheetView topLeftCell="A11" workbookViewId="0">
      <selection activeCell="C12" sqref="C12"/>
    </sheetView>
  </sheetViews>
  <sheetFormatPr defaultRowHeight="12.75"/>
  <cols>
    <col min="3" max="3" width="44.140625" customWidth="1"/>
    <col min="4" max="4" width="23.140625" customWidth="1"/>
  </cols>
  <sheetData>
    <row r="1" spans="2:5" ht="15.75">
      <c r="B1" s="417" t="s">
        <v>347</v>
      </c>
      <c r="C1" s="417"/>
      <c r="D1" s="417"/>
      <c r="E1" s="417"/>
    </row>
    <row r="2" spans="2:5" ht="15.75">
      <c r="B2" s="417" t="s">
        <v>254</v>
      </c>
      <c r="C2" s="417"/>
      <c r="D2" s="417"/>
      <c r="E2" s="417"/>
    </row>
    <row r="3" spans="2:5" ht="15.75">
      <c r="B3" s="417" t="s">
        <v>178</v>
      </c>
      <c r="C3" s="417"/>
      <c r="D3" s="417"/>
      <c r="E3" s="417"/>
    </row>
    <row r="4" spans="2:5" ht="15.75">
      <c r="B4" s="417" t="s">
        <v>789</v>
      </c>
      <c r="C4" s="417"/>
      <c r="D4" s="417"/>
      <c r="E4" s="417"/>
    </row>
    <row r="5" spans="2:5" ht="18">
      <c r="B5" s="418"/>
      <c r="C5" s="418"/>
      <c r="D5" s="418"/>
      <c r="E5" s="74"/>
    </row>
    <row r="6" spans="2:5" ht="54.75" customHeight="1" thickBot="1">
      <c r="B6" s="445" t="s">
        <v>707</v>
      </c>
      <c r="C6" s="445"/>
      <c r="D6" s="445"/>
      <c r="E6" s="445"/>
    </row>
    <row r="7" spans="2:5" ht="13.5" hidden="1" thickBot="1">
      <c r="B7" s="64"/>
      <c r="C7" s="64"/>
      <c r="D7" s="64"/>
    </row>
    <row r="8" spans="2:5" ht="50.25" customHeight="1" thickBot="1">
      <c r="B8" s="65" t="s">
        <v>278</v>
      </c>
      <c r="C8" s="66" t="s">
        <v>279</v>
      </c>
      <c r="D8" s="66" t="s">
        <v>5</v>
      </c>
    </row>
    <row r="9" spans="2:5" ht="24.95" customHeight="1" thickBot="1">
      <c r="B9" s="412">
        <v>1</v>
      </c>
      <c r="C9" s="6" t="s">
        <v>280</v>
      </c>
      <c r="D9" s="318">
        <v>10538</v>
      </c>
    </row>
    <row r="10" spans="2:5" ht="24.95" customHeight="1" thickBot="1">
      <c r="B10" s="412">
        <v>2</v>
      </c>
      <c r="C10" s="6" t="s">
        <v>281</v>
      </c>
      <c r="D10" s="319">
        <v>6397</v>
      </c>
    </row>
    <row r="11" spans="2:5" ht="24.95" customHeight="1" thickBot="1">
      <c r="B11" s="412">
        <v>3</v>
      </c>
      <c r="C11" s="6" t="s">
        <v>282</v>
      </c>
      <c r="D11" s="318">
        <v>2248</v>
      </c>
    </row>
    <row r="12" spans="2:5" ht="24.95" customHeight="1" thickBot="1">
      <c r="B12" s="412">
        <v>4</v>
      </c>
      <c r="C12" s="6" t="s">
        <v>283</v>
      </c>
      <c r="D12" s="319">
        <v>3082</v>
      </c>
    </row>
    <row r="13" spans="2:5" ht="24.95" customHeight="1" thickBot="1">
      <c r="B13" s="412">
        <v>5</v>
      </c>
      <c r="C13" s="6" t="s">
        <v>284</v>
      </c>
      <c r="D13" s="318">
        <v>3163</v>
      </c>
    </row>
    <row r="14" spans="2:5" ht="24.95" customHeight="1" thickBot="1">
      <c r="B14" s="412">
        <v>6</v>
      </c>
      <c r="C14" s="6" t="s">
        <v>285</v>
      </c>
      <c r="D14" s="319">
        <v>2364</v>
      </c>
    </row>
    <row r="15" spans="2:5" ht="24.95" customHeight="1" thickBot="1">
      <c r="B15" s="412">
        <v>7</v>
      </c>
      <c r="C15" s="6" t="s">
        <v>286</v>
      </c>
      <c r="D15" s="318">
        <v>4675</v>
      </c>
    </row>
    <row r="16" spans="2:5" ht="24.95" customHeight="1" thickBot="1">
      <c r="B16" s="412">
        <v>8</v>
      </c>
      <c r="C16" s="6" t="s">
        <v>287</v>
      </c>
      <c r="D16" s="319">
        <v>3330</v>
      </c>
    </row>
    <row r="17" spans="2:4" ht="24.95" customHeight="1" thickBot="1">
      <c r="B17" s="412">
        <v>9</v>
      </c>
      <c r="C17" s="6" t="s">
        <v>288</v>
      </c>
      <c r="D17" s="318">
        <v>2724</v>
      </c>
    </row>
    <row r="18" spans="2:4" ht="24.95" customHeight="1" thickBot="1">
      <c r="B18" s="412">
        <v>10</v>
      </c>
      <c r="C18" s="6" t="s">
        <v>289</v>
      </c>
      <c r="D18" s="319">
        <v>3023</v>
      </c>
    </row>
    <row r="19" spans="2:4" ht="24.95" customHeight="1" thickBot="1">
      <c r="B19" s="412">
        <v>11</v>
      </c>
      <c r="C19" s="6" t="s">
        <v>290</v>
      </c>
      <c r="D19" s="318">
        <v>3496</v>
      </c>
    </row>
    <row r="20" spans="2:4" ht="24.95" customHeight="1" thickBot="1">
      <c r="B20" s="412">
        <v>12</v>
      </c>
      <c r="C20" s="6" t="s">
        <v>291</v>
      </c>
      <c r="D20" s="319">
        <v>3786</v>
      </c>
    </row>
    <row r="21" spans="2:4" ht="24.95" customHeight="1" thickBot="1">
      <c r="B21" s="412">
        <v>13</v>
      </c>
      <c r="C21" s="6" t="s">
        <v>292</v>
      </c>
      <c r="D21" s="318">
        <v>3094</v>
      </c>
    </row>
    <row r="22" spans="2:4" ht="24.95" customHeight="1" thickBot="1">
      <c r="B22" s="412">
        <v>14</v>
      </c>
      <c r="C22" s="6" t="s">
        <v>293</v>
      </c>
      <c r="D22" s="319">
        <v>2484</v>
      </c>
    </row>
    <row r="23" spans="2:4" ht="24.95" customHeight="1" thickBot="1">
      <c r="B23" s="412">
        <v>15</v>
      </c>
      <c r="C23" s="6" t="s">
        <v>294</v>
      </c>
      <c r="D23" s="318">
        <v>2654</v>
      </c>
    </row>
    <row r="24" spans="2:4" ht="24.95" customHeight="1" thickBot="1">
      <c r="B24" s="40"/>
      <c r="C24" s="68" t="s">
        <v>295</v>
      </c>
      <c r="D24" s="67">
        <v>57058</v>
      </c>
    </row>
  </sheetData>
  <mergeCells count="6">
    <mergeCell ref="B6:E6"/>
    <mergeCell ref="B5:D5"/>
    <mergeCell ref="B1:E1"/>
    <mergeCell ref="B2:E2"/>
    <mergeCell ref="B3:E3"/>
    <mergeCell ref="B4:E4"/>
  </mergeCells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1:E25"/>
  <sheetViews>
    <sheetView topLeftCell="A4" workbookViewId="0">
      <selection activeCell="G10" sqref="G10"/>
    </sheetView>
  </sheetViews>
  <sheetFormatPr defaultRowHeight="12.75"/>
  <cols>
    <col min="3" max="3" width="29.5703125" customWidth="1"/>
    <col min="4" max="4" width="19" customWidth="1"/>
    <col min="5" max="5" width="16" customWidth="1"/>
  </cols>
  <sheetData>
    <row r="1" spans="2:5" ht="15.75">
      <c r="B1" s="468" t="s">
        <v>346</v>
      </c>
      <c r="C1" s="468"/>
      <c r="D1" s="468"/>
      <c r="E1" s="468"/>
    </row>
    <row r="2" spans="2:5" ht="15.75">
      <c r="B2" s="468" t="s">
        <v>254</v>
      </c>
      <c r="C2" s="468"/>
      <c r="D2" s="468"/>
      <c r="E2" s="468"/>
    </row>
    <row r="3" spans="2:5" ht="15.75">
      <c r="B3" s="468" t="s">
        <v>178</v>
      </c>
      <c r="C3" s="468"/>
      <c r="D3" s="468"/>
      <c r="E3" s="468"/>
    </row>
    <row r="4" spans="2:5" ht="15.75">
      <c r="B4" s="468" t="s">
        <v>789</v>
      </c>
      <c r="C4" s="468"/>
      <c r="D4" s="468"/>
      <c r="E4" s="468"/>
    </row>
    <row r="5" spans="2:5" ht="20.25">
      <c r="B5" s="469"/>
      <c r="C5" s="469"/>
      <c r="D5" s="469"/>
      <c r="E5" s="71"/>
    </row>
    <row r="6" spans="2:5" ht="18">
      <c r="B6" s="418"/>
      <c r="C6" s="418"/>
      <c r="D6" s="418"/>
      <c r="E6" s="71"/>
    </row>
    <row r="7" spans="2:5" ht="53.25" customHeight="1">
      <c r="B7" s="445" t="s">
        <v>708</v>
      </c>
      <c r="C7" s="445"/>
      <c r="D7" s="445"/>
      <c r="E7" s="445"/>
    </row>
    <row r="8" spans="2:5" ht="13.5" thickBot="1">
      <c r="B8" s="64"/>
      <c r="C8" s="64"/>
      <c r="D8" s="64"/>
    </row>
    <row r="9" spans="2:5" ht="35.25" customHeight="1" thickBot="1">
      <c r="B9" s="65" t="s">
        <v>278</v>
      </c>
      <c r="C9" s="66" t="s">
        <v>279</v>
      </c>
      <c r="D9" s="66" t="s">
        <v>589</v>
      </c>
      <c r="E9" s="66" t="s">
        <v>709</v>
      </c>
    </row>
    <row r="10" spans="2:5" ht="24.95" customHeight="1" thickBot="1">
      <c r="B10" s="413">
        <v>1</v>
      </c>
      <c r="C10" s="3" t="s">
        <v>280</v>
      </c>
      <c r="D10" s="318">
        <v>7175</v>
      </c>
      <c r="E10" s="318">
        <v>7175</v>
      </c>
    </row>
    <row r="11" spans="2:5" ht="24.95" customHeight="1" thickBot="1">
      <c r="B11" s="413">
        <v>2</v>
      </c>
      <c r="C11" s="3" t="s">
        <v>281</v>
      </c>
      <c r="D11" s="319">
        <v>4595</v>
      </c>
      <c r="E11" s="319">
        <v>4595</v>
      </c>
    </row>
    <row r="12" spans="2:5" ht="24.95" customHeight="1" thickBot="1">
      <c r="B12" s="413">
        <v>3</v>
      </c>
      <c r="C12" s="3" t="s">
        <v>282</v>
      </c>
      <c r="D12" s="318">
        <v>1723</v>
      </c>
      <c r="E12" s="318">
        <v>1723</v>
      </c>
    </row>
    <row r="13" spans="2:5" ht="24.95" customHeight="1" thickBot="1">
      <c r="B13" s="413">
        <v>4</v>
      </c>
      <c r="C13" s="3" t="s">
        <v>283</v>
      </c>
      <c r="D13" s="319">
        <v>1917</v>
      </c>
      <c r="E13" s="319">
        <v>1917</v>
      </c>
    </row>
    <row r="14" spans="2:5" ht="24.95" customHeight="1" thickBot="1">
      <c r="B14" s="413">
        <v>5</v>
      </c>
      <c r="C14" s="3" t="s">
        <v>284</v>
      </c>
      <c r="D14" s="318">
        <v>2193</v>
      </c>
      <c r="E14" s="318">
        <v>2193</v>
      </c>
    </row>
    <row r="15" spans="2:5" ht="24.95" customHeight="1" thickBot="1">
      <c r="B15" s="413">
        <v>6</v>
      </c>
      <c r="C15" s="3" t="s">
        <v>285</v>
      </c>
      <c r="D15" s="319">
        <v>1644</v>
      </c>
      <c r="E15" s="319">
        <v>1644</v>
      </c>
    </row>
    <row r="16" spans="2:5" ht="24.95" customHeight="1" thickBot="1">
      <c r="B16" s="413">
        <v>7</v>
      </c>
      <c r="C16" s="3" t="s">
        <v>286</v>
      </c>
      <c r="D16" s="318">
        <v>3462</v>
      </c>
      <c r="E16" s="318">
        <v>3462</v>
      </c>
    </row>
    <row r="17" spans="2:5" ht="24.95" customHeight="1" thickBot="1">
      <c r="B17" s="413">
        <v>8</v>
      </c>
      <c r="C17" s="3" t="s">
        <v>287</v>
      </c>
      <c r="D17" s="319">
        <v>2154</v>
      </c>
      <c r="E17" s="319">
        <v>2154</v>
      </c>
    </row>
    <row r="18" spans="2:5" ht="24.95" customHeight="1" thickBot="1">
      <c r="B18" s="413">
        <v>9</v>
      </c>
      <c r="C18" s="3" t="s">
        <v>288</v>
      </c>
      <c r="D18" s="318">
        <v>1794</v>
      </c>
      <c r="E18" s="318">
        <v>1794</v>
      </c>
    </row>
    <row r="19" spans="2:5" ht="24.95" customHeight="1" thickBot="1">
      <c r="B19" s="413">
        <v>10</v>
      </c>
      <c r="C19" s="3" t="s">
        <v>289</v>
      </c>
      <c r="D19" s="319">
        <v>2075</v>
      </c>
      <c r="E19" s="319">
        <v>2075</v>
      </c>
    </row>
    <row r="20" spans="2:5" ht="24.95" customHeight="1" thickBot="1">
      <c r="B20" s="413">
        <v>11</v>
      </c>
      <c r="C20" s="3" t="s">
        <v>290</v>
      </c>
      <c r="D20" s="318">
        <v>2444</v>
      </c>
      <c r="E20" s="318">
        <v>2444</v>
      </c>
    </row>
    <row r="21" spans="2:5" ht="24.95" customHeight="1" thickBot="1">
      <c r="B21" s="413">
        <v>12</v>
      </c>
      <c r="C21" s="3" t="s">
        <v>291</v>
      </c>
      <c r="D21" s="319">
        <v>2532</v>
      </c>
      <c r="E21" s="319">
        <v>2532</v>
      </c>
    </row>
    <row r="22" spans="2:5" ht="24.95" customHeight="1" thickBot="1">
      <c r="B22" s="413">
        <v>13</v>
      </c>
      <c r="C22" s="3" t="s">
        <v>292</v>
      </c>
      <c r="D22" s="318">
        <v>2154</v>
      </c>
      <c r="E22" s="318">
        <v>2154</v>
      </c>
    </row>
    <row r="23" spans="2:5" ht="24.95" customHeight="1" thickBot="1">
      <c r="B23" s="413">
        <v>14</v>
      </c>
      <c r="C23" s="3" t="s">
        <v>293</v>
      </c>
      <c r="D23" s="319">
        <v>1791</v>
      </c>
      <c r="E23" s="319">
        <v>1791</v>
      </c>
    </row>
    <row r="24" spans="2:5" ht="24.95" customHeight="1" thickBot="1">
      <c r="B24" s="413">
        <v>15</v>
      </c>
      <c r="C24" s="3" t="s">
        <v>294</v>
      </c>
      <c r="D24" s="318">
        <v>2064</v>
      </c>
      <c r="E24" s="318">
        <v>2064</v>
      </c>
    </row>
    <row r="25" spans="2:5" ht="24.95" customHeight="1" thickBot="1">
      <c r="B25" s="413"/>
      <c r="C25" s="68" t="s">
        <v>295</v>
      </c>
      <c r="D25" s="67">
        <f>SUM(D10:D24)</f>
        <v>39717</v>
      </c>
      <c r="E25" s="67">
        <f>SUM(E10:E24)</f>
        <v>39717</v>
      </c>
    </row>
  </sheetData>
  <mergeCells count="7">
    <mergeCell ref="B7:E7"/>
    <mergeCell ref="B1:E1"/>
    <mergeCell ref="B2:E2"/>
    <mergeCell ref="B3:E3"/>
    <mergeCell ref="B4:E4"/>
    <mergeCell ref="B5:D5"/>
    <mergeCell ref="B6:D6"/>
  </mergeCells>
  <pageMargins left="0.7" right="0.7" top="0.75" bottom="0.75" header="0.3" footer="0.3"/>
  <pageSetup paperSize="9" orientation="portrait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988294-9F70-4499-ADB2-2B592D22EEB8}">
  <dimension ref="B3:D26"/>
  <sheetViews>
    <sheetView topLeftCell="A10" workbookViewId="0">
      <selection activeCell="C16" sqref="C16"/>
    </sheetView>
  </sheetViews>
  <sheetFormatPr defaultRowHeight="12.75"/>
  <cols>
    <col min="2" max="2" width="5.5703125" customWidth="1"/>
    <col min="3" max="3" width="39.140625" customWidth="1"/>
    <col min="4" max="4" width="26.28515625" customWidth="1"/>
  </cols>
  <sheetData>
    <row r="3" spans="2:4" ht="15.75">
      <c r="B3" s="417" t="s">
        <v>614</v>
      </c>
      <c r="C3" s="417"/>
      <c r="D3" s="417"/>
    </row>
    <row r="4" spans="2:4" ht="15.75">
      <c r="B4" s="417" t="s">
        <v>254</v>
      </c>
      <c r="C4" s="417"/>
      <c r="D4" s="417"/>
    </row>
    <row r="5" spans="2:4" ht="15.75">
      <c r="B5" s="417" t="s">
        <v>178</v>
      </c>
      <c r="C5" s="417"/>
      <c r="D5" s="417"/>
    </row>
    <row r="6" spans="2:4" ht="15.75">
      <c r="B6" s="417" t="s">
        <v>791</v>
      </c>
      <c r="C6" s="417"/>
      <c r="D6" s="417"/>
    </row>
    <row r="7" spans="2:4" ht="18">
      <c r="B7" s="418"/>
      <c r="C7" s="418"/>
      <c r="D7" s="74"/>
    </row>
    <row r="8" spans="2:4" ht="113.25" customHeight="1">
      <c r="B8" s="445" t="s">
        <v>710</v>
      </c>
      <c r="C8" s="445"/>
      <c r="D8" s="445"/>
    </row>
    <row r="9" spans="2:4" ht="13.5" thickBot="1">
      <c r="B9" s="64"/>
      <c r="C9" s="64"/>
    </row>
    <row r="10" spans="2:4" ht="38.25" thickBot="1">
      <c r="B10" s="65" t="s">
        <v>278</v>
      </c>
      <c r="C10" s="338" t="s">
        <v>279</v>
      </c>
      <c r="D10" s="338" t="s">
        <v>545</v>
      </c>
    </row>
    <row r="11" spans="2:4" ht="18.95" customHeight="1">
      <c r="B11" s="510">
        <v>1</v>
      </c>
      <c r="C11" s="339" t="s">
        <v>280</v>
      </c>
      <c r="D11" s="340">
        <v>2117.9789999999998</v>
      </c>
    </row>
    <row r="12" spans="2:4" ht="18.95" customHeight="1">
      <c r="B12" s="511">
        <v>2</v>
      </c>
      <c r="C12" s="341" t="s">
        <v>281</v>
      </c>
      <c r="D12" s="342">
        <v>468.09500000000003</v>
      </c>
    </row>
    <row r="13" spans="2:4" ht="18.95" customHeight="1">
      <c r="B13" s="511">
        <v>3</v>
      </c>
      <c r="C13" s="341" t="s">
        <v>282</v>
      </c>
      <c r="D13" s="342">
        <v>140.36500000000001</v>
      </c>
    </row>
    <row r="14" spans="2:4" ht="18.95" customHeight="1">
      <c r="B14" s="511">
        <v>4</v>
      </c>
      <c r="C14" s="341" t="s">
        <v>283</v>
      </c>
      <c r="D14" s="342">
        <v>135.065</v>
      </c>
    </row>
    <row r="15" spans="2:4" ht="18.95" customHeight="1">
      <c r="B15" s="511">
        <v>5</v>
      </c>
      <c r="C15" s="341" t="s">
        <v>284</v>
      </c>
      <c r="D15" s="342">
        <v>206.44800000000001</v>
      </c>
    </row>
    <row r="16" spans="2:4" ht="18.95" customHeight="1">
      <c r="B16" s="511">
        <v>6</v>
      </c>
      <c r="C16" s="341" t="s">
        <v>285</v>
      </c>
      <c r="D16" s="342">
        <v>172.989</v>
      </c>
    </row>
    <row r="17" spans="2:4" ht="18.95" customHeight="1">
      <c r="B17" s="511">
        <v>7</v>
      </c>
      <c r="C17" s="341" t="s">
        <v>286</v>
      </c>
      <c r="D17" s="342">
        <v>190.6</v>
      </c>
    </row>
    <row r="18" spans="2:4" ht="18.95" customHeight="1">
      <c r="B18" s="511">
        <v>8</v>
      </c>
      <c r="C18" s="341" t="s">
        <v>287</v>
      </c>
      <c r="D18" s="342">
        <v>326.52499999999998</v>
      </c>
    </row>
    <row r="19" spans="2:4" ht="18.95" customHeight="1">
      <c r="B19" s="511">
        <v>9</v>
      </c>
      <c r="C19" s="341" t="s">
        <v>288</v>
      </c>
      <c r="D19" s="342">
        <v>168.124</v>
      </c>
    </row>
    <row r="20" spans="2:4" ht="18.95" customHeight="1">
      <c r="B20" s="511">
        <v>10</v>
      </c>
      <c r="C20" s="341" t="s">
        <v>289</v>
      </c>
      <c r="D20" s="342">
        <v>184.70699999999999</v>
      </c>
    </row>
    <row r="21" spans="2:4" ht="18.95" customHeight="1">
      <c r="B21" s="511">
        <v>11</v>
      </c>
      <c r="C21" s="341" t="s">
        <v>290</v>
      </c>
      <c r="D21" s="342">
        <v>199.46</v>
      </c>
    </row>
    <row r="22" spans="2:4" ht="18.95" customHeight="1">
      <c r="B22" s="511">
        <v>12</v>
      </c>
      <c r="C22" s="341" t="s">
        <v>291</v>
      </c>
      <c r="D22" s="342">
        <v>265.536</v>
      </c>
    </row>
    <row r="23" spans="2:4" ht="18.95" customHeight="1">
      <c r="B23" s="511">
        <v>13</v>
      </c>
      <c r="C23" s="341" t="s">
        <v>292</v>
      </c>
      <c r="D23" s="342">
        <v>239.648</v>
      </c>
    </row>
    <row r="24" spans="2:4" ht="18.95" customHeight="1">
      <c r="B24" s="511">
        <v>14</v>
      </c>
      <c r="C24" s="341" t="s">
        <v>293</v>
      </c>
      <c r="D24" s="342">
        <v>95.447000000000003</v>
      </c>
    </row>
    <row r="25" spans="2:4" ht="18.95" customHeight="1" thickBot="1">
      <c r="B25" s="512">
        <v>15</v>
      </c>
      <c r="C25" s="343" t="s">
        <v>294</v>
      </c>
      <c r="D25" s="344">
        <v>99.012</v>
      </c>
    </row>
    <row r="26" spans="2:4" ht="18.95" customHeight="1" thickBot="1">
      <c r="B26" s="345"/>
      <c r="C26" s="346" t="s">
        <v>295</v>
      </c>
      <c r="D26" s="347">
        <f>SUM(D11:D25)</f>
        <v>5009.9999999999991</v>
      </c>
    </row>
  </sheetData>
  <mergeCells count="6">
    <mergeCell ref="B8:D8"/>
    <mergeCell ref="B3:D3"/>
    <mergeCell ref="B4:D4"/>
    <mergeCell ref="B5:D5"/>
    <mergeCell ref="B6:D6"/>
    <mergeCell ref="B7:C7"/>
  </mergeCells>
  <pageMargins left="0.7" right="0.7" top="0.75" bottom="0.75" header="0.3" footer="0.3"/>
  <pageSetup paperSize="9" orientation="portrait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31666F-3E00-40AE-A4C1-6BD7514837A7}">
  <dimension ref="B3:D26"/>
  <sheetViews>
    <sheetView workbookViewId="0">
      <selection activeCell="C12" sqref="C12"/>
    </sheetView>
  </sheetViews>
  <sheetFormatPr defaultRowHeight="12.75"/>
  <cols>
    <col min="3" max="3" width="30.5703125" customWidth="1"/>
    <col min="4" max="4" width="23.85546875" customWidth="1"/>
  </cols>
  <sheetData>
    <row r="3" spans="2:4" ht="15.75">
      <c r="B3" s="417" t="s">
        <v>411</v>
      </c>
      <c r="C3" s="417"/>
      <c r="D3" s="417"/>
    </row>
    <row r="4" spans="2:4" ht="15.75">
      <c r="B4" s="417" t="s">
        <v>254</v>
      </c>
      <c r="C4" s="417"/>
      <c r="D4" s="417"/>
    </row>
    <row r="5" spans="2:4" ht="15.75">
      <c r="B5" s="417" t="s">
        <v>178</v>
      </c>
      <c r="C5" s="417"/>
      <c r="D5" s="417"/>
    </row>
    <row r="6" spans="2:4" ht="15.75">
      <c r="B6" s="417" t="s">
        <v>791</v>
      </c>
      <c r="C6" s="417"/>
      <c r="D6" s="417"/>
    </row>
    <row r="7" spans="2:4" ht="18">
      <c r="B7" s="418"/>
      <c r="C7" s="418"/>
      <c r="D7" s="74"/>
    </row>
    <row r="8" spans="2:4" ht="101.25" customHeight="1">
      <c r="B8" s="445" t="s">
        <v>750</v>
      </c>
      <c r="C8" s="445"/>
      <c r="D8" s="445"/>
    </row>
    <row r="9" spans="2:4" ht="13.5" thickBot="1">
      <c r="B9" s="64"/>
      <c r="C9" s="64"/>
    </row>
    <row r="10" spans="2:4" ht="38.25" thickBot="1">
      <c r="B10" s="65" t="s">
        <v>278</v>
      </c>
      <c r="C10" s="338" t="s">
        <v>279</v>
      </c>
      <c r="D10" s="338" t="s">
        <v>587</v>
      </c>
    </row>
    <row r="11" spans="2:4" ht="18.95" customHeight="1">
      <c r="B11" s="510">
        <v>1</v>
      </c>
      <c r="C11" s="339" t="s">
        <v>280</v>
      </c>
      <c r="D11" s="340">
        <v>2117.9789999999998</v>
      </c>
    </row>
    <row r="12" spans="2:4" ht="18.95" customHeight="1">
      <c r="B12" s="511">
        <v>2</v>
      </c>
      <c r="C12" s="341" t="s">
        <v>281</v>
      </c>
      <c r="D12" s="342">
        <v>468.09500000000003</v>
      </c>
    </row>
    <row r="13" spans="2:4" ht="18.95" customHeight="1">
      <c r="B13" s="511">
        <v>3</v>
      </c>
      <c r="C13" s="341" t="s">
        <v>282</v>
      </c>
      <c r="D13" s="342">
        <v>140.36500000000001</v>
      </c>
    </row>
    <row r="14" spans="2:4" ht="18.95" customHeight="1">
      <c r="B14" s="511">
        <v>4</v>
      </c>
      <c r="C14" s="341" t="s">
        <v>283</v>
      </c>
      <c r="D14" s="342">
        <v>135.065</v>
      </c>
    </row>
    <row r="15" spans="2:4" ht="18.95" customHeight="1">
      <c r="B15" s="511">
        <v>5</v>
      </c>
      <c r="C15" s="341" t="s">
        <v>284</v>
      </c>
      <c r="D15" s="342">
        <v>206.44800000000001</v>
      </c>
    </row>
    <row r="16" spans="2:4" ht="18.95" customHeight="1">
      <c r="B16" s="511">
        <v>6</v>
      </c>
      <c r="C16" s="341" t="s">
        <v>285</v>
      </c>
      <c r="D16" s="342">
        <v>172.989</v>
      </c>
    </row>
    <row r="17" spans="2:4" ht="18.95" customHeight="1">
      <c r="B17" s="511">
        <v>7</v>
      </c>
      <c r="C17" s="341" t="s">
        <v>286</v>
      </c>
      <c r="D17" s="342">
        <v>190.6</v>
      </c>
    </row>
    <row r="18" spans="2:4" ht="18.95" customHeight="1">
      <c r="B18" s="511">
        <v>8</v>
      </c>
      <c r="C18" s="341" t="s">
        <v>287</v>
      </c>
      <c r="D18" s="342">
        <v>326.52499999999998</v>
      </c>
    </row>
    <row r="19" spans="2:4" ht="18.95" customHeight="1">
      <c r="B19" s="511">
        <v>9</v>
      </c>
      <c r="C19" s="341" t="s">
        <v>288</v>
      </c>
      <c r="D19" s="342">
        <v>168.124</v>
      </c>
    </row>
    <row r="20" spans="2:4" ht="18.95" customHeight="1">
      <c r="B20" s="511">
        <v>10</v>
      </c>
      <c r="C20" s="341" t="s">
        <v>289</v>
      </c>
      <c r="D20" s="342">
        <v>184.70699999999999</v>
      </c>
    </row>
    <row r="21" spans="2:4" ht="18.95" customHeight="1">
      <c r="B21" s="511">
        <v>11</v>
      </c>
      <c r="C21" s="341" t="s">
        <v>290</v>
      </c>
      <c r="D21" s="342">
        <v>199.46</v>
      </c>
    </row>
    <row r="22" spans="2:4" ht="18.95" customHeight="1">
      <c r="B22" s="511">
        <v>12</v>
      </c>
      <c r="C22" s="341" t="s">
        <v>291</v>
      </c>
      <c r="D22" s="342">
        <v>265.536</v>
      </c>
    </row>
    <row r="23" spans="2:4" ht="18.95" customHeight="1">
      <c r="B23" s="511">
        <v>13</v>
      </c>
      <c r="C23" s="341" t="s">
        <v>292</v>
      </c>
      <c r="D23" s="342">
        <v>239.648</v>
      </c>
    </row>
    <row r="24" spans="2:4" ht="18.95" customHeight="1">
      <c r="B24" s="511">
        <v>14</v>
      </c>
      <c r="C24" s="341" t="s">
        <v>293</v>
      </c>
      <c r="D24" s="342">
        <v>95.447000000000003</v>
      </c>
    </row>
    <row r="25" spans="2:4" ht="18.95" customHeight="1" thickBot="1">
      <c r="B25" s="512">
        <v>15</v>
      </c>
      <c r="C25" s="343" t="s">
        <v>294</v>
      </c>
      <c r="D25" s="344">
        <v>99.012</v>
      </c>
    </row>
    <row r="26" spans="2:4" ht="18.95" customHeight="1" thickBot="1">
      <c r="B26" s="345"/>
      <c r="C26" s="346" t="s">
        <v>295</v>
      </c>
      <c r="D26" s="347">
        <f>SUM(D11:D25)</f>
        <v>5009.9999999999991</v>
      </c>
    </row>
  </sheetData>
  <mergeCells count="6">
    <mergeCell ref="B6:D6"/>
    <mergeCell ref="B7:C7"/>
    <mergeCell ref="B8:D8"/>
    <mergeCell ref="B3:D3"/>
    <mergeCell ref="B4:D4"/>
    <mergeCell ref="B5:D5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1:E24"/>
  <sheetViews>
    <sheetView workbookViewId="0">
      <selection activeCell="G15" sqref="G15"/>
    </sheetView>
  </sheetViews>
  <sheetFormatPr defaultRowHeight="12.75"/>
  <cols>
    <col min="3" max="3" width="30.42578125" customWidth="1"/>
    <col min="4" max="4" width="26" customWidth="1"/>
  </cols>
  <sheetData>
    <row r="1" spans="2:5" ht="15.75">
      <c r="B1" s="417" t="s">
        <v>427</v>
      </c>
      <c r="C1" s="417"/>
      <c r="D1" s="417"/>
      <c r="E1" s="417"/>
    </row>
    <row r="2" spans="2:5" ht="15.75">
      <c r="B2" s="417" t="s">
        <v>254</v>
      </c>
      <c r="C2" s="417"/>
      <c r="D2" s="417"/>
      <c r="E2" s="417"/>
    </row>
    <row r="3" spans="2:5" ht="15.75">
      <c r="B3" s="417" t="s">
        <v>178</v>
      </c>
      <c r="C3" s="417"/>
      <c r="D3" s="417"/>
      <c r="E3" s="417"/>
    </row>
    <row r="4" spans="2:5" ht="15.75">
      <c r="B4" s="417" t="s">
        <v>792</v>
      </c>
      <c r="C4" s="417"/>
      <c r="D4" s="417"/>
      <c r="E4" s="417"/>
    </row>
    <row r="5" spans="2:5" ht="18">
      <c r="B5" s="418"/>
      <c r="C5" s="418"/>
      <c r="D5" s="418"/>
      <c r="E5" s="74"/>
    </row>
    <row r="6" spans="2:5" ht="94.5" customHeight="1">
      <c r="B6" s="445" t="s">
        <v>598</v>
      </c>
      <c r="C6" s="445"/>
      <c r="D6" s="445"/>
      <c r="E6" s="445"/>
    </row>
    <row r="7" spans="2:5">
      <c r="B7" s="64"/>
      <c r="C7" s="64"/>
      <c r="D7" s="64"/>
    </row>
    <row r="8" spans="2:5" ht="35.25" customHeight="1">
      <c r="B8" s="513" t="s">
        <v>278</v>
      </c>
      <c r="C8" s="514" t="s">
        <v>279</v>
      </c>
      <c r="D8" s="514" t="s">
        <v>545</v>
      </c>
    </row>
    <row r="9" spans="2:5" ht="18.95" customHeight="1">
      <c r="B9" s="514">
        <v>1</v>
      </c>
      <c r="C9" s="513" t="s">
        <v>280</v>
      </c>
      <c r="D9" s="515">
        <v>35282.730000000003</v>
      </c>
    </row>
    <row r="10" spans="2:5" ht="18.95" customHeight="1">
      <c r="B10" s="514">
        <v>2</v>
      </c>
      <c r="C10" s="513" t="s">
        <v>281</v>
      </c>
      <c r="D10" s="516">
        <v>0</v>
      </c>
    </row>
    <row r="11" spans="2:5" ht="18.95" customHeight="1">
      <c r="B11" s="514">
        <v>3</v>
      </c>
      <c r="C11" s="513" t="s">
        <v>282</v>
      </c>
      <c r="D11" s="516">
        <v>0</v>
      </c>
    </row>
    <row r="12" spans="2:5" ht="18.95" customHeight="1">
      <c r="B12" s="514">
        <v>4</v>
      </c>
      <c r="C12" s="513" t="s">
        <v>283</v>
      </c>
      <c r="D12" s="516">
        <v>0</v>
      </c>
    </row>
    <row r="13" spans="2:5" ht="18.95" customHeight="1">
      <c r="B13" s="514">
        <v>5</v>
      </c>
      <c r="C13" s="513" t="s">
        <v>284</v>
      </c>
      <c r="D13" s="516">
        <v>0</v>
      </c>
    </row>
    <row r="14" spans="2:5" ht="18.95" customHeight="1">
      <c r="B14" s="514">
        <v>6</v>
      </c>
      <c r="C14" s="513" t="s">
        <v>285</v>
      </c>
      <c r="D14" s="516">
        <v>0</v>
      </c>
    </row>
    <row r="15" spans="2:5" ht="18.95" customHeight="1">
      <c r="B15" s="514">
        <v>7</v>
      </c>
      <c r="C15" s="513" t="s">
        <v>286</v>
      </c>
      <c r="D15" s="516">
        <v>0</v>
      </c>
    </row>
    <row r="16" spans="2:5" ht="18.95" customHeight="1">
      <c r="B16" s="514">
        <v>8</v>
      </c>
      <c r="C16" s="513" t="s">
        <v>287</v>
      </c>
      <c r="D16" s="516">
        <v>0</v>
      </c>
    </row>
    <row r="17" spans="2:4" ht="18.95" customHeight="1">
      <c r="B17" s="514">
        <v>9</v>
      </c>
      <c r="C17" s="513" t="s">
        <v>288</v>
      </c>
      <c r="D17" s="516">
        <v>0</v>
      </c>
    </row>
    <row r="18" spans="2:4" ht="18.95" customHeight="1">
      <c r="B18" s="514">
        <v>10</v>
      </c>
      <c r="C18" s="513" t="s">
        <v>289</v>
      </c>
      <c r="D18" s="516">
        <v>0</v>
      </c>
    </row>
    <row r="19" spans="2:4" ht="18.95" customHeight="1">
      <c r="B19" s="514">
        <v>11</v>
      </c>
      <c r="C19" s="513" t="s">
        <v>290</v>
      </c>
      <c r="D19" s="516">
        <v>0</v>
      </c>
    </row>
    <row r="20" spans="2:4" ht="18.95" customHeight="1">
      <c r="B20" s="514">
        <v>12</v>
      </c>
      <c r="C20" s="513" t="s">
        <v>291</v>
      </c>
      <c r="D20" s="516">
        <v>0</v>
      </c>
    </row>
    <row r="21" spans="2:4" ht="18.95" customHeight="1">
      <c r="B21" s="514">
        <v>13</v>
      </c>
      <c r="C21" s="513" t="s">
        <v>292</v>
      </c>
      <c r="D21" s="516">
        <v>0</v>
      </c>
    </row>
    <row r="22" spans="2:4" ht="18.95" customHeight="1">
      <c r="B22" s="514">
        <v>14</v>
      </c>
      <c r="C22" s="513" t="s">
        <v>293</v>
      </c>
      <c r="D22" s="516">
        <v>0</v>
      </c>
    </row>
    <row r="23" spans="2:4" ht="18.95" customHeight="1">
      <c r="B23" s="514">
        <v>15</v>
      </c>
      <c r="C23" s="513" t="s">
        <v>294</v>
      </c>
      <c r="D23" s="516">
        <v>0</v>
      </c>
    </row>
    <row r="24" spans="2:4" ht="26.25" customHeight="1">
      <c r="B24" s="517"/>
      <c r="C24" s="514" t="s">
        <v>295</v>
      </c>
      <c r="D24" s="516">
        <f>SUM(D9:D23)</f>
        <v>35282.730000000003</v>
      </c>
    </row>
  </sheetData>
  <mergeCells count="6">
    <mergeCell ref="B6:E6"/>
    <mergeCell ref="B1:E1"/>
    <mergeCell ref="B2:E2"/>
    <mergeCell ref="B3:E3"/>
    <mergeCell ref="B4:E4"/>
    <mergeCell ref="B5:D5"/>
  </mergeCells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4:E14"/>
  <sheetViews>
    <sheetView topLeftCell="A3" workbookViewId="0">
      <selection activeCell="E24" sqref="E24"/>
    </sheetView>
  </sheetViews>
  <sheetFormatPr defaultRowHeight="12.75"/>
  <cols>
    <col min="3" max="3" width="28.7109375" customWidth="1"/>
    <col min="4" max="4" width="16" customWidth="1"/>
    <col min="5" max="5" width="16.140625" customWidth="1"/>
  </cols>
  <sheetData>
    <row r="4" spans="2:5" ht="15.75">
      <c r="B4" s="468" t="s">
        <v>433</v>
      </c>
      <c r="C4" s="468"/>
      <c r="D4" s="468"/>
      <c r="E4" s="468"/>
    </row>
    <row r="5" spans="2:5" ht="15.75">
      <c r="B5" s="468" t="s">
        <v>254</v>
      </c>
      <c r="C5" s="468"/>
      <c r="D5" s="468"/>
      <c r="E5" s="468"/>
    </row>
    <row r="6" spans="2:5" ht="15.75">
      <c r="B6" s="468" t="s">
        <v>178</v>
      </c>
      <c r="C6" s="468"/>
      <c r="D6" s="468"/>
      <c r="E6" s="468"/>
    </row>
    <row r="7" spans="2:5" ht="15.75">
      <c r="B7" s="468" t="s">
        <v>789</v>
      </c>
      <c r="C7" s="468"/>
      <c r="D7" s="468"/>
      <c r="E7" s="468"/>
    </row>
    <row r="8" spans="2:5" ht="20.25">
      <c r="B8" s="469"/>
      <c r="C8" s="469"/>
      <c r="D8" s="469"/>
      <c r="E8" s="71"/>
    </row>
    <row r="9" spans="2:5" ht="18">
      <c r="B9" s="418"/>
      <c r="C9" s="418"/>
      <c r="D9" s="418"/>
      <c r="E9" s="71"/>
    </row>
    <row r="10" spans="2:5" ht="111.75" customHeight="1">
      <c r="B10" s="445" t="s">
        <v>711</v>
      </c>
      <c r="C10" s="445"/>
      <c r="D10" s="445"/>
      <c r="E10" s="445"/>
    </row>
    <row r="11" spans="2:5" ht="13.5" thickBot="1">
      <c r="B11" s="64"/>
      <c r="C11" s="64"/>
      <c r="D11" s="64"/>
    </row>
    <row r="12" spans="2:5" ht="45" customHeight="1" thickBot="1">
      <c r="B12" s="65" t="s">
        <v>278</v>
      </c>
      <c r="C12" s="66" t="s">
        <v>279</v>
      </c>
      <c r="D12" s="66" t="s">
        <v>589</v>
      </c>
      <c r="E12" s="66" t="s">
        <v>709</v>
      </c>
    </row>
    <row r="13" spans="2:5" ht="32.25" customHeight="1" thickBot="1">
      <c r="B13" s="413">
        <v>1</v>
      </c>
      <c r="C13" s="231" t="s">
        <v>280</v>
      </c>
      <c r="D13" s="518">
        <v>39338.790999999997</v>
      </c>
      <c r="E13" s="519">
        <v>42940.285000000003</v>
      </c>
    </row>
    <row r="14" spans="2:5" ht="21" customHeight="1" thickBot="1">
      <c r="B14" s="70"/>
      <c r="C14" s="69" t="s">
        <v>295</v>
      </c>
      <c r="D14" s="67">
        <f>SUM(D13:D13)</f>
        <v>39338.790999999997</v>
      </c>
      <c r="E14" s="67">
        <f>SUM(E13:E13)</f>
        <v>42940.285000000003</v>
      </c>
    </row>
  </sheetData>
  <mergeCells count="7">
    <mergeCell ref="B10:E10"/>
    <mergeCell ref="B4:E4"/>
    <mergeCell ref="B7:E7"/>
    <mergeCell ref="B5:E5"/>
    <mergeCell ref="B6:E6"/>
    <mergeCell ref="B8:D8"/>
    <mergeCell ref="B9:D9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CA6318-C1BF-4B2B-924D-DA83ABA10E5C}">
  <dimension ref="B3:F1048574"/>
  <sheetViews>
    <sheetView topLeftCell="A28" workbookViewId="0">
      <selection activeCell="D15" sqref="D15"/>
    </sheetView>
  </sheetViews>
  <sheetFormatPr defaultRowHeight="12.75"/>
  <cols>
    <col min="2" max="2" width="4.85546875" customWidth="1"/>
    <col min="3" max="3" width="34.28515625" customWidth="1"/>
    <col min="4" max="4" width="15.5703125" customWidth="1"/>
    <col min="5" max="5" width="19.140625" customWidth="1"/>
    <col min="6" max="6" width="21.140625" customWidth="1"/>
  </cols>
  <sheetData>
    <row r="3" spans="2:6" ht="15.75">
      <c r="B3" s="417" t="s">
        <v>542</v>
      </c>
      <c r="C3" s="417"/>
      <c r="D3" s="417"/>
      <c r="E3" s="417"/>
      <c r="F3" s="417"/>
    </row>
    <row r="4" spans="2:6" ht="15.75">
      <c r="B4" s="417" t="s">
        <v>254</v>
      </c>
      <c r="C4" s="417"/>
      <c r="D4" s="417"/>
      <c r="E4" s="417"/>
      <c r="F4" s="417"/>
    </row>
    <row r="5" spans="2:6" ht="15.75">
      <c r="B5" s="417" t="s">
        <v>178</v>
      </c>
      <c r="C5" s="417"/>
      <c r="D5" s="417"/>
      <c r="E5" s="417"/>
      <c r="F5" s="417"/>
    </row>
    <row r="6" spans="2:6" ht="15.75">
      <c r="B6" s="417" t="s">
        <v>789</v>
      </c>
      <c r="C6" s="417"/>
      <c r="D6" s="417"/>
      <c r="E6" s="417"/>
      <c r="F6" s="417"/>
    </row>
    <row r="7" spans="2:6" ht="15.75">
      <c r="B7" s="423"/>
      <c r="C7" s="423"/>
      <c r="D7" s="423"/>
      <c r="E7" s="473"/>
      <c r="F7" s="473"/>
    </row>
    <row r="8" spans="2:6" ht="18" customHeight="1">
      <c r="B8" s="526" t="s">
        <v>509</v>
      </c>
      <c r="C8" s="526"/>
      <c r="D8" s="526"/>
      <c r="E8" s="526"/>
      <c r="F8" s="526"/>
    </row>
    <row r="9" spans="2:6" ht="35.25" customHeight="1">
      <c r="B9" s="526" t="s">
        <v>793</v>
      </c>
      <c r="C9" s="526"/>
      <c r="D9" s="526"/>
      <c r="E9" s="526"/>
      <c r="F9" s="526"/>
    </row>
    <row r="10" spans="2:6" ht="15.75">
      <c r="B10" s="527"/>
      <c r="C10" s="527"/>
      <c r="D10" s="527"/>
      <c r="E10" s="527"/>
      <c r="F10" s="473"/>
    </row>
    <row r="11" spans="2:6" ht="15.75">
      <c r="B11" s="505"/>
      <c r="C11" s="505" t="s">
        <v>510</v>
      </c>
      <c r="D11" s="505" t="s">
        <v>295</v>
      </c>
      <c r="E11" s="503" t="s">
        <v>511</v>
      </c>
      <c r="F11" s="503"/>
    </row>
    <row r="12" spans="2:6" ht="31.5">
      <c r="B12" s="505"/>
      <c r="C12" s="505"/>
      <c r="D12" s="505"/>
      <c r="E12" s="528" t="s">
        <v>512</v>
      </c>
      <c r="F12" s="529" t="s">
        <v>513</v>
      </c>
    </row>
    <row r="13" spans="2:6" ht="40.5" customHeight="1">
      <c r="B13" s="262"/>
      <c r="C13" s="262" t="s">
        <v>514</v>
      </c>
      <c r="D13" s="529">
        <f>SUM(D15:D18)</f>
        <v>35282.729999999996</v>
      </c>
      <c r="E13" s="529">
        <f>SUM(E15:E18)</f>
        <v>17490.650000000001</v>
      </c>
      <c r="F13" s="529">
        <f>SUM(F16:F18)</f>
        <v>17792.079999999998</v>
      </c>
    </row>
    <row r="14" spans="2:6" ht="15.75">
      <c r="B14" s="262"/>
      <c r="C14" s="262" t="s">
        <v>515</v>
      </c>
      <c r="D14" s="529"/>
      <c r="E14" s="524"/>
      <c r="F14" s="524"/>
    </row>
    <row r="15" spans="2:6" ht="45.75" customHeight="1">
      <c r="B15" s="524"/>
      <c r="C15" s="520" t="s">
        <v>516</v>
      </c>
      <c r="D15" s="521"/>
      <c r="E15" s="521"/>
      <c r="F15" s="521"/>
    </row>
    <row r="16" spans="2:6" ht="66.75" customHeight="1">
      <c r="B16" s="267"/>
      <c r="C16" s="268" t="s">
        <v>517</v>
      </c>
      <c r="D16" s="530">
        <f>SUM(E16:F16)</f>
        <v>17343.599999999999</v>
      </c>
      <c r="E16" s="531"/>
      <c r="F16" s="531">
        <v>17343.599999999999</v>
      </c>
    </row>
    <row r="17" spans="2:6" ht="41.25" customHeight="1">
      <c r="B17" s="262"/>
      <c r="C17" s="271" t="s">
        <v>518</v>
      </c>
      <c r="D17" s="530"/>
      <c r="E17" s="531"/>
      <c r="F17" s="531"/>
    </row>
    <row r="18" spans="2:6" ht="84.75" customHeight="1">
      <c r="B18" s="524"/>
      <c r="C18" s="520" t="s">
        <v>558</v>
      </c>
      <c r="D18" s="521">
        <f>SUM(E18:F18)</f>
        <v>17939.13</v>
      </c>
      <c r="E18" s="521">
        <v>17490.650000000001</v>
      </c>
      <c r="F18" s="521">
        <v>448.48</v>
      </c>
    </row>
    <row r="19" spans="2:6" ht="15.75">
      <c r="B19" s="532"/>
      <c r="C19" s="522" t="s">
        <v>519</v>
      </c>
      <c r="D19" s="523">
        <f>SUM(D21:D35)</f>
        <v>35282.730000000003</v>
      </c>
      <c r="E19" s="523">
        <f t="shared" ref="E19:F19" si="0">SUM(E21:E35)</f>
        <v>17490.650000000001</v>
      </c>
      <c r="F19" s="523">
        <f t="shared" si="0"/>
        <v>17792.080000000002</v>
      </c>
    </row>
    <row r="20" spans="2:6" ht="15.75">
      <c r="B20" s="524"/>
      <c r="C20" s="524" t="s">
        <v>515</v>
      </c>
      <c r="D20" s="524"/>
      <c r="E20" s="524"/>
      <c r="F20" s="524"/>
    </row>
    <row r="21" spans="2:6" ht="63.75" customHeight="1">
      <c r="B21" s="524"/>
      <c r="C21" s="520" t="s">
        <v>520</v>
      </c>
      <c r="D21" s="521">
        <f>SUM(E21:F21)</f>
        <v>35282.730000000003</v>
      </c>
      <c r="E21" s="521">
        <v>17490.650000000001</v>
      </c>
      <c r="F21" s="524">
        <v>17792.080000000002</v>
      </c>
    </row>
    <row r="22" spans="2:6" ht="69.75" customHeight="1">
      <c r="B22" s="524"/>
      <c r="C22" s="520" t="s">
        <v>599</v>
      </c>
      <c r="D22" s="521">
        <f>SUM(E22:F22)</f>
        <v>0</v>
      </c>
      <c r="E22" s="521"/>
      <c r="F22" s="521"/>
    </row>
    <row r="23" spans="2:6" ht="31.5">
      <c r="B23" s="524"/>
      <c r="C23" s="525" t="s">
        <v>600</v>
      </c>
      <c r="D23" s="521">
        <f t="shared" ref="D23:D35" si="1">SUM(E23:F23)</f>
        <v>0</v>
      </c>
      <c r="E23" s="524"/>
      <c r="F23" s="524"/>
    </row>
    <row r="24" spans="2:6" ht="31.5">
      <c r="B24" s="524"/>
      <c r="C24" s="525" t="s">
        <v>601</v>
      </c>
      <c r="D24" s="521">
        <f t="shared" si="1"/>
        <v>0</v>
      </c>
      <c r="E24" s="524"/>
      <c r="F24" s="524"/>
    </row>
    <row r="25" spans="2:6" ht="31.5">
      <c r="B25" s="524"/>
      <c r="C25" s="525" t="s">
        <v>602</v>
      </c>
      <c r="D25" s="521">
        <f t="shared" si="1"/>
        <v>0</v>
      </c>
      <c r="E25" s="524"/>
      <c r="F25" s="524"/>
    </row>
    <row r="26" spans="2:6" ht="31.5">
      <c r="B26" s="524"/>
      <c r="C26" s="525" t="s">
        <v>603</v>
      </c>
      <c r="D26" s="521">
        <f t="shared" si="1"/>
        <v>0</v>
      </c>
      <c r="E26" s="524"/>
      <c r="F26" s="524"/>
    </row>
    <row r="27" spans="2:6" ht="31.5">
      <c r="B27" s="524"/>
      <c r="C27" s="525" t="s">
        <v>604</v>
      </c>
      <c r="D27" s="521">
        <f t="shared" si="1"/>
        <v>0</v>
      </c>
      <c r="E27" s="524"/>
      <c r="F27" s="524"/>
    </row>
    <row r="28" spans="2:6" ht="31.5">
      <c r="B28" s="524"/>
      <c r="C28" s="525" t="s">
        <v>605</v>
      </c>
      <c r="D28" s="521">
        <f t="shared" si="1"/>
        <v>0</v>
      </c>
      <c r="E28" s="524"/>
      <c r="F28" s="524"/>
    </row>
    <row r="29" spans="2:6" ht="31.5">
      <c r="B29" s="524"/>
      <c r="C29" s="525" t="s">
        <v>606</v>
      </c>
      <c r="D29" s="521">
        <f t="shared" si="1"/>
        <v>0</v>
      </c>
      <c r="E29" s="524"/>
      <c r="F29" s="524"/>
    </row>
    <row r="30" spans="2:6" ht="31.5">
      <c r="B30" s="524"/>
      <c r="C30" s="525" t="s">
        <v>607</v>
      </c>
      <c r="D30" s="521">
        <f t="shared" si="1"/>
        <v>0</v>
      </c>
      <c r="E30" s="524"/>
      <c r="F30" s="524"/>
    </row>
    <row r="31" spans="2:6" ht="31.5">
      <c r="B31" s="524"/>
      <c r="C31" s="525" t="s">
        <v>608</v>
      </c>
      <c r="D31" s="521">
        <f t="shared" si="1"/>
        <v>0</v>
      </c>
      <c r="E31" s="524"/>
      <c r="F31" s="524"/>
    </row>
    <row r="32" spans="2:6" ht="31.5">
      <c r="B32" s="524"/>
      <c r="C32" s="525" t="s">
        <v>609</v>
      </c>
      <c r="D32" s="521">
        <f t="shared" si="1"/>
        <v>0</v>
      </c>
      <c r="E32" s="524"/>
      <c r="F32" s="524"/>
    </row>
    <row r="33" spans="2:6" ht="31.5">
      <c r="B33" s="524"/>
      <c r="C33" s="525" t="s">
        <v>610</v>
      </c>
      <c r="D33" s="521">
        <f t="shared" si="1"/>
        <v>0</v>
      </c>
      <c r="E33" s="524"/>
      <c r="F33" s="524"/>
    </row>
    <row r="34" spans="2:6" ht="31.5">
      <c r="B34" s="524"/>
      <c r="C34" s="525" t="s">
        <v>611</v>
      </c>
      <c r="D34" s="521">
        <f t="shared" si="1"/>
        <v>0</v>
      </c>
      <c r="E34" s="524"/>
      <c r="F34" s="524"/>
    </row>
    <row r="35" spans="2:6" ht="31.5">
      <c r="B35" s="524"/>
      <c r="C35" s="525" t="s">
        <v>612</v>
      </c>
      <c r="D35" s="521">
        <f t="shared" si="1"/>
        <v>0</v>
      </c>
      <c r="E35" s="524"/>
      <c r="F35" s="524"/>
    </row>
    <row r="1048574" spans="3:3" ht="31.5">
      <c r="C1048574" s="320" t="s">
        <v>600</v>
      </c>
    </row>
  </sheetData>
  <mergeCells count="11">
    <mergeCell ref="B3:F3"/>
    <mergeCell ref="B4:F4"/>
    <mergeCell ref="B5:F5"/>
    <mergeCell ref="B6:F6"/>
    <mergeCell ref="B7:D7"/>
    <mergeCell ref="B8:F8"/>
    <mergeCell ref="B11:B12"/>
    <mergeCell ref="C11:C12"/>
    <mergeCell ref="D11:D12"/>
    <mergeCell ref="E11:F11"/>
    <mergeCell ref="B9:F9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3:H44"/>
  <sheetViews>
    <sheetView workbookViewId="0">
      <selection activeCell="B9" sqref="B9"/>
    </sheetView>
  </sheetViews>
  <sheetFormatPr defaultRowHeight="12.75"/>
  <cols>
    <col min="1" max="1" width="3.5703125" customWidth="1"/>
    <col min="2" max="2" width="86.5703125" customWidth="1"/>
    <col min="3" max="3" width="19" customWidth="1"/>
  </cols>
  <sheetData>
    <row r="3" spans="2:8" ht="15.75">
      <c r="B3" s="419" t="s">
        <v>536</v>
      </c>
      <c r="C3" s="419"/>
    </row>
    <row r="4" spans="2:8" ht="15.75">
      <c r="B4" s="417" t="s">
        <v>254</v>
      </c>
      <c r="C4" s="417"/>
      <c r="D4" s="60"/>
      <c r="E4" s="60"/>
    </row>
    <row r="5" spans="2:8" ht="15.75">
      <c r="B5" s="417" t="s">
        <v>178</v>
      </c>
      <c r="C5" s="417"/>
      <c r="D5" s="60"/>
      <c r="E5" s="60"/>
      <c r="F5" s="60"/>
      <c r="G5" s="60"/>
      <c r="H5" s="60"/>
    </row>
    <row r="6" spans="2:8" ht="15.75">
      <c r="B6" s="417" t="s">
        <v>789</v>
      </c>
      <c r="C6" s="417"/>
      <c r="D6" s="60"/>
      <c r="E6" s="60"/>
      <c r="F6" s="60"/>
      <c r="G6" s="60"/>
      <c r="H6" s="60"/>
    </row>
    <row r="7" spans="2:8" ht="15.75">
      <c r="B7" s="420"/>
      <c r="C7" s="420"/>
    </row>
    <row r="8" spans="2:8" ht="15.75">
      <c r="B8" s="87"/>
    </row>
    <row r="9" spans="2:8" ht="15.75">
      <c r="B9" s="88"/>
    </row>
    <row r="10" spans="2:8" ht="15.75">
      <c r="B10" s="88"/>
    </row>
    <row r="11" spans="2:8" ht="15.75">
      <c r="B11" s="85" t="s">
        <v>428</v>
      </c>
    </row>
    <row r="12" spans="2:8" ht="15.75">
      <c r="B12" s="85" t="s">
        <v>429</v>
      </c>
    </row>
    <row r="13" spans="2:8" ht="15.75">
      <c r="B13" s="140" t="s">
        <v>699</v>
      </c>
    </row>
    <row r="14" spans="2:8" ht="15.75">
      <c r="B14" s="89"/>
    </row>
    <row r="15" spans="2:8" ht="16.5" thickBot="1">
      <c r="B15" s="87" t="s">
        <v>410</v>
      </c>
    </row>
    <row r="16" spans="2:8" ht="17.25" thickTop="1" thickBot="1">
      <c r="B16" s="96" t="s">
        <v>181</v>
      </c>
      <c r="C16" s="97" t="s">
        <v>5</v>
      </c>
    </row>
    <row r="17" spans="2:3">
      <c r="B17" s="98">
        <v>1</v>
      </c>
      <c r="C17" s="107">
        <v>2</v>
      </c>
    </row>
    <row r="18" spans="2:3" ht="36" customHeight="1">
      <c r="B18" s="109" t="s">
        <v>430</v>
      </c>
      <c r="C18" s="400">
        <f>SUM(C20:C21)</f>
        <v>13669.16901</v>
      </c>
    </row>
    <row r="19" spans="2:3" ht="36" customHeight="1">
      <c r="B19" s="397" t="s">
        <v>786</v>
      </c>
      <c r="C19" s="398">
        <v>16369.16901</v>
      </c>
    </row>
    <row r="20" spans="2:3" ht="18">
      <c r="B20" s="399" t="s">
        <v>787</v>
      </c>
      <c r="C20" s="398">
        <v>16369.16901</v>
      </c>
    </row>
    <row r="21" spans="2:3" ht="57" thickBot="1">
      <c r="B21" s="108" t="s">
        <v>432</v>
      </c>
      <c r="C21" s="236">
        <v>-2700</v>
      </c>
    </row>
    <row r="22" spans="2:3" ht="13.5" thickTop="1"/>
    <row r="29" spans="2:3" hidden="1"/>
    <row r="30" spans="2:3" hidden="1"/>
    <row r="31" spans="2:3" hidden="1"/>
    <row r="32" spans="2:3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</sheetData>
  <mergeCells count="5">
    <mergeCell ref="B4:C4"/>
    <mergeCell ref="B3:C3"/>
    <mergeCell ref="B5:C5"/>
    <mergeCell ref="B6:C6"/>
    <mergeCell ref="B7:C7"/>
  </mergeCells>
  <pageMargins left="0" right="0" top="0.74803149606299213" bottom="0.74803149606299213" header="0.31496062992125984" footer="0.31496062992125984"/>
  <pageSetup paperSize="9" orientation="portrait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D3B4B4-8732-447B-9DED-A8D85A661901}">
  <dimension ref="B1:I19"/>
  <sheetViews>
    <sheetView topLeftCell="A13" workbookViewId="0">
      <selection activeCell="C13" sqref="C13"/>
    </sheetView>
  </sheetViews>
  <sheetFormatPr defaultRowHeight="12.75"/>
  <cols>
    <col min="2" max="2" width="3.140625" customWidth="1"/>
    <col min="3" max="3" width="24.5703125" customWidth="1"/>
    <col min="4" max="4" width="13.42578125" customWidth="1"/>
    <col min="5" max="5" width="16.85546875" customWidth="1"/>
    <col min="6" max="6" width="12.85546875" customWidth="1"/>
    <col min="7" max="7" width="15.42578125" customWidth="1"/>
    <col min="8" max="8" width="16.28515625" customWidth="1"/>
    <col min="9" max="9" width="11.140625" customWidth="1"/>
    <col min="11" max="11" width="11.85546875" customWidth="1"/>
    <col min="12" max="12" width="15.42578125" customWidth="1"/>
  </cols>
  <sheetData>
    <row r="1" spans="2:9" ht="15.75">
      <c r="B1" s="279"/>
      <c r="C1" s="279"/>
      <c r="D1" s="417" t="s">
        <v>543</v>
      </c>
      <c r="E1" s="417"/>
      <c r="F1" s="417"/>
      <c r="G1" s="417"/>
      <c r="H1" s="417"/>
      <c r="I1" s="417"/>
    </row>
    <row r="2" spans="2:9" ht="15.75">
      <c r="B2" s="417" t="s">
        <v>254</v>
      </c>
      <c r="C2" s="417"/>
      <c r="D2" s="417"/>
      <c r="E2" s="417"/>
      <c r="F2" s="417"/>
      <c r="G2" s="417"/>
      <c r="H2" s="417"/>
      <c r="I2" s="417"/>
    </row>
    <row r="3" spans="2:9" ht="15.75">
      <c r="B3" s="417" t="s">
        <v>178</v>
      </c>
      <c r="C3" s="417"/>
      <c r="D3" s="417"/>
      <c r="E3" s="417"/>
      <c r="F3" s="417"/>
      <c r="G3" s="417"/>
      <c r="H3" s="417"/>
      <c r="I3" s="417"/>
    </row>
    <row r="4" spans="2:9" ht="15.75">
      <c r="B4" s="417" t="s">
        <v>789</v>
      </c>
      <c r="C4" s="417"/>
      <c r="D4" s="417"/>
      <c r="E4" s="417"/>
      <c r="F4" s="417"/>
      <c r="G4" s="417"/>
      <c r="H4" s="417"/>
      <c r="I4" s="417"/>
    </row>
    <row r="5" spans="2:9" ht="18">
      <c r="B5" s="418"/>
      <c r="C5" s="418"/>
      <c r="D5" s="418"/>
      <c r="E5" s="74"/>
    </row>
    <row r="6" spans="2:9" ht="18" customHeight="1">
      <c r="B6" s="445" t="s">
        <v>509</v>
      </c>
      <c r="C6" s="445"/>
      <c r="D6" s="445"/>
      <c r="E6" s="445"/>
      <c r="F6" s="445"/>
      <c r="G6" s="445"/>
      <c r="H6" s="445"/>
      <c r="I6" s="445"/>
    </row>
    <row r="7" spans="2:9" ht="51.75" customHeight="1">
      <c r="B7" s="259"/>
      <c r="C7" s="445" t="s">
        <v>712</v>
      </c>
      <c r="D7" s="445"/>
      <c r="E7" s="445"/>
      <c r="F7" s="445"/>
      <c r="G7" s="445"/>
      <c r="H7" s="445"/>
      <c r="I7" s="445"/>
    </row>
    <row r="8" spans="2:9" ht="18">
      <c r="B8" s="259"/>
      <c r="C8" s="259"/>
      <c r="D8" s="259"/>
      <c r="E8" s="259"/>
    </row>
    <row r="9" spans="2:9" ht="12.75" customHeight="1">
      <c r="B9" s="470"/>
      <c r="C9" s="470" t="s">
        <v>510</v>
      </c>
      <c r="D9" s="470" t="s">
        <v>588</v>
      </c>
      <c r="E9" s="471" t="s">
        <v>511</v>
      </c>
      <c r="F9" s="471"/>
      <c r="G9" s="470" t="s">
        <v>713</v>
      </c>
      <c r="H9" s="471" t="s">
        <v>511</v>
      </c>
      <c r="I9" s="471"/>
    </row>
    <row r="10" spans="2:9" ht="25.5">
      <c r="B10" s="470"/>
      <c r="C10" s="470"/>
      <c r="D10" s="470"/>
      <c r="E10" s="260" t="s">
        <v>512</v>
      </c>
      <c r="F10" s="261" t="s">
        <v>513</v>
      </c>
      <c r="G10" s="470"/>
      <c r="H10" s="260" t="s">
        <v>512</v>
      </c>
      <c r="I10" s="261" t="s">
        <v>513</v>
      </c>
    </row>
    <row r="11" spans="2:9" ht="47.25" customHeight="1">
      <c r="B11" s="262"/>
      <c r="C11" s="262" t="s">
        <v>514</v>
      </c>
      <c r="D11" s="263">
        <f t="shared" ref="D11:I11" si="0">SUM(D13:D16)</f>
        <v>39338.790999999997</v>
      </c>
      <c r="E11" s="263">
        <f t="shared" si="0"/>
        <v>20743.019</v>
      </c>
      <c r="F11" s="263">
        <f t="shared" si="0"/>
        <v>18595.772000000001</v>
      </c>
      <c r="G11" s="263">
        <f t="shared" si="0"/>
        <v>42940.285000000003</v>
      </c>
      <c r="H11" s="263">
        <f t="shared" si="0"/>
        <v>23306.775000000001</v>
      </c>
      <c r="I11" s="263">
        <f t="shared" si="0"/>
        <v>19633.510000000002</v>
      </c>
    </row>
    <row r="12" spans="2:9" ht="15.75">
      <c r="B12" s="262"/>
      <c r="C12" s="262" t="s">
        <v>515</v>
      </c>
      <c r="D12" s="263"/>
      <c r="E12" s="264"/>
      <c r="F12" s="264"/>
      <c r="G12" s="263"/>
      <c r="H12" s="264"/>
      <c r="I12" s="264"/>
    </row>
    <row r="13" spans="2:9" ht="31.5">
      <c r="B13" s="264"/>
      <c r="C13" s="265" t="s">
        <v>516</v>
      </c>
      <c r="D13" s="266"/>
      <c r="E13" s="266"/>
      <c r="F13" s="266"/>
      <c r="G13" s="266"/>
      <c r="H13" s="266"/>
      <c r="I13" s="266"/>
    </row>
    <row r="14" spans="2:9" ht="94.5">
      <c r="B14" s="267"/>
      <c r="C14" s="268" t="s">
        <v>517</v>
      </c>
      <c r="D14" s="269">
        <v>18063.900000000001</v>
      </c>
      <c r="E14" s="270"/>
      <c r="F14" s="270">
        <v>18063.900000000001</v>
      </c>
      <c r="G14" s="269">
        <v>19035.900000000001</v>
      </c>
      <c r="H14" s="270"/>
      <c r="I14" s="270">
        <v>19035.900000000001</v>
      </c>
    </row>
    <row r="15" spans="2:9" ht="47.25">
      <c r="B15" s="262"/>
      <c r="C15" s="271" t="s">
        <v>518</v>
      </c>
      <c r="D15" s="269"/>
      <c r="E15" s="270"/>
      <c r="F15" s="270"/>
      <c r="G15" s="269"/>
      <c r="H15" s="270"/>
      <c r="I15" s="270"/>
    </row>
    <row r="16" spans="2:9" ht="110.25">
      <c r="B16" s="264"/>
      <c r="C16" s="265" t="s">
        <v>559</v>
      </c>
      <c r="D16" s="266">
        <f>SUM(E16:F16)</f>
        <v>21274.891</v>
      </c>
      <c r="E16" s="266">
        <v>20743.019</v>
      </c>
      <c r="F16" s="272">
        <v>531.87199999999996</v>
      </c>
      <c r="G16" s="266">
        <f>SUM(H16:I16)</f>
        <v>23904.385000000002</v>
      </c>
      <c r="H16" s="266">
        <v>23306.775000000001</v>
      </c>
      <c r="I16" s="272">
        <v>597.61</v>
      </c>
    </row>
    <row r="17" spans="2:9" ht="15.75">
      <c r="B17" s="273"/>
      <c r="C17" s="274" t="s">
        <v>519</v>
      </c>
      <c r="D17" s="275">
        <f t="shared" ref="D17:I17" si="1">SUM(D19:D19)</f>
        <v>39338.790999999997</v>
      </c>
      <c r="E17" s="275">
        <f t="shared" si="1"/>
        <v>20743.019</v>
      </c>
      <c r="F17" s="275">
        <f t="shared" si="1"/>
        <v>18595.772000000001</v>
      </c>
      <c r="G17" s="275">
        <f t="shared" si="1"/>
        <v>42940.285000000003</v>
      </c>
      <c r="H17" s="275">
        <f t="shared" si="1"/>
        <v>23306.775000000001</v>
      </c>
      <c r="I17" s="275">
        <f t="shared" si="1"/>
        <v>19633.509999999998</v>
      </c>
    </row>
    <row r="18" spans="2:9" ht="15.75">
      <c r="B18" s="264"/>
      <c r="C18" s="276" t="s">
        <v>515</v>
      </c>
      <c r="D18" s="276"/>
      <c r="E18" s="276"/>
      <c r="F18" s="276"/>
      <c r="G18" s="276"/>
      <c r="H18" s="276"/>
      <c r="I18" s="276"/>
    </row>
    <row r="19" spans="2:9" ht="94.5">
      <c r="B19" s="264"/>
      <c r="C19" s="265" t="s">
        <v>520</v>
      </c>
      <c r="D19" s="266">
        <f>SUM(E19:F19)</f>
        <v>39338.790999999997</v>
      </c>
      <c r="E19" s="266">
        <v>20743.019</v>
      </c>
      <c r="F19" s="276">
        <v>18595.772000000001</v>
      </c>
      <c r="G19" s="266">
        <f>SUM(H19:I19)</f>
        <v>42940.285000000003</v>
      </c>
      <c r="H19" s="266">
        <v>23306.775000000001</v>
      </c>
      <c r="I19" s="276">
        <v>19633.509999999998</v>
      </c>
    </row>
  </sheetData>
  <mergeCells count="13">
    <mergeCell ref="D1:I1"/>
    <mergeCell ref="G9:G10"/>
    <mergeCell ref="H9:I9"/>
    <mergeCell ref="B2:I2"/>
    <mergeCell ref="B3:I3"/>
    <mergeCell ref="B4:I4"/>
    <mergeCell ref="C7:I7"/>
    <mergeCell ref="B6:I6"/>
    <mergeCell ref="B9:B10"/>
    <mergeCell ref="C9:C10"/>
    <mergeCell ref="D9:D10"/>
    <mergeCell ref="E9:F9"/>
    <mergeCell ref="B5:D5"/>
  </mergeCells>
  <pageMargins left="0" right="0" top="0.74803149606299213" bottom="0" header="0.31496062992125984" footer="0.31496062992125984"/>
  <pageSetup paperSize="9" scale="95"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C4:D22"/>
  <sheetViews>
    <sheetView workbookViewId="0">
      <selection activeCell="C7" sqref="C7:D7"/>
    </sheetView>
  </sheetViews>
  <sheetFormatPr defaultRowHeight="12.75"/>
  <cols>
    <col min="1" max="1" width="1.5703125" customWidth="1"/>
    <col min="2" max="2" width="5.85546875" customWidth="1"/>
    <col min="3" max="3" width="47.85546875" customWidth="1"/>
    <col min="4" max="4" width="34.140625" customWidth="1"/>
  </cols>
  <sheetData>
    <row r="4" spans="3:4" ht="15.75">
      <c r="C4" s="419" t="s">
        <v>579</v>
      </c>
      <c r="D4" s="419"/>
    </row>
    <row r="5" spans="3:4" ht="15.75">
      <c r="C5" s="417" t="s">
        <v>254</v>
      </c>
      <c r="D5" s="417"/>
    </row>
    <row r="6" spans="3:4" ht="15.75">
      <c r="C6" s="417" t="s">
        <v>178</v>
      </c>
      <c r="D6" s="417"/>
    </row>
    <row r="7" spans="3:4" ht="15.75">
      <c r="C7" s="417" t="s">
        <v>789</v>
      </c>
      <c r="D7" s="417"/>
    </row>
    <row r="8" spans="3:4" ht="15.75">
      <c r="C8" s="420"/>
      <c r="D8" s="420"/>
    </row>
    <row r="9" spans="3:4" ht="15.75">
      <c r="C9" s="91"/>
    </row>
    <row r="10" spans="3:4" ht="15.75">
      <c r="C10" s="88"/>
    </row>
    <row r="11" spans="3:4" ht="15.75">
      <c r="C11" s="88"/>
    </row>
    <row r="12" spans="3:4" ht="15.75">
      <c r="C12" s="423" t="s">
        <v>423</v>
      </c>
      <c r="D12" s="423"/>
    </row>
    <row r="13" spans="3:4" ht="15.75">
      <c r="C13" s="423" t="s">
        <v>424</v>
      </c>
      <c r="D13" s="423"/>
    </row>
    <row r="14" spans="3:4" ht="15.75">
      <c r="C14" s="423" t="s">
        <v>714</v>
      </c>
      <c r="D14" s="423"/>
    </row>
    <row r="15" spans="3:4" ht="15.75">
      <c r="C15" s="89"/>
    </row>
    <row r="16" spans="3:4" ht="16.5" thickBot="1">
      <c r="C16" s="415" t="s">
        <v>410</v>
      </c>
      <c r="D16" s="415"/>
    </row>
    <row r="17" spans="3:4" ht="16.5" thickBot="1">
      <c r="C17" s="105" t="s">
        <v>181</v>
      </c>
      <c r="D17" s="106" t="s">
        <v>5</v>
      </c>
    </row>
    <row r="18" spans="3:4" ht="19.5" customHeight="1">
      <c r="C18" s="98">
        <v>1</v>
      </c>
      <c r="D18" s="107">
        <v>2</v>
      </c>
    </row>
    <row r="19" spans="3:4" ht="63.75" customHeight="1">
      <c r="C19" s="109" t="s">
        <v>425</v>
      </c>
      <c r="D19" s="236">
        <v>-2700</v>
      </c>
    </row>
    <row r="20" spans="3:4" ht="25.5" customHeight="1">
      <c r="C20" s="110" t="s">
        <v>426</v>
      </c>
      <c r="D20" s="237"/>
    </row>
    <row r="21" spans="3:4" ht="97.5" customHeight="1" thickBot="1">
      <c r="C21" s="112" t="s">
        <v>436</v>
      </c>
      <c r="D21" s="236">
        <v>-2700</v>
      </c>
    </row>
    <row r="22" spans="3:4" ht="13.5" thickTop="1"/>
  </sheetData>
  <mergeCells count="9">
    <mergeCell ref="C13:D13"/>
    <mergeCell ref="C14:D14"/>
    <mergeCell ref="C16:D16"/>
    <mergeCell ref="C4:D4"/>
    <mergeCell ref="C5:D5"/>
    <mergeCell ref="C6:D6"/>
    <mergeCell ref="C7:D7"/>
    <mergeCell ref="C8:D8"/>
    <mergeCell ref="C12:D12"/>
  </mergeCells>
  <pageMargins left="0.7" right="0.7" top="0.75" bottom="0.75" header="0.3" footer="0.3"/>
  <pageSetup paperSize="9" orientation="portrait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B4:D24"/>
  <sheetViews>
    <sheetView tabSelected="1" workbookViewId="0">
      <selection activeCell="D9" sqref="D9"/>
    </sheetView>
  </sheetViews>
  <sheetFormatPr defaultRowHeight="12.75"/>
  <cols>
    <col min="2" max="2" width="42.85546875" customWidth="1"/>
    <col min="3" max="3" width="20" customWidth="1"/>
    <col min="4" max="4" width="17.140625" customWidth="1"/>
  </cols>
  <sheetData>
    <row r="4" spans="2:4" ht="15.75">
      <c r="B4" s="419" t="s">
        <v>544</v>
      </c>
      <c r="C4" s="419"/>
      <c r="D4" s="419"/>
    </row>
    <row r="5" spans="2:4" ht="15.75">
      <c r="B5" s="417" t="s">
        <v>254</v>
      </c>
      <c r="C5" s="417"/>
      <c r="D5" s="417"/>
    </row>
    <row r="6" spans="2:4" ht="15.75">
      <c r="B6" s="417" t="s">
        <v>178</v>
      </c>
      <c r="C6" s="417"/>
      <c r="D6" s="417"/>
    </row>
    <row r="7" spans="2:4" ht="15.75">
      <c r="B7" s="417" t="s">
        <v>789</v>
      </c>
      <c r="C7" s="417"/>
      <c r="D7" s="417"/>
    </row>
    <row r="8" spans="2:4" ht="15.75">
      <c r="B8" s="420"/>
      <c r="C8" s="420"/>
    </row>
    <row r="9" spans="2:4" ht="15.75">
      <c r="B9" s="92"/>
    </row>
    <row r="10" spans="2:4" ht="15.75">
      <c r="B10" s="88"/>
    </row>
    <row r="11" spans="2:4" ht="15.75">
      <c r="B11" s="88"/>
    </row>
    <row r="12" spans="2:4" ht="15.75">
      <c r="B12" s="423" t="s">
        <v>423</v>
      </c>
      <c r="C12" s="423"/>
    </row>
    <row r="13" spans="2:4" ht="15.75">
      <c r="B13" s="423" t="s">
        <v>424</v>
      </c>
      <c r="C13" s="423"/>
    </row>
    <row r="14" spans="2:4" ht="15.75">
      <c r="B14" s="423" t="s">
        <v>434</v>
      </c>
      <c r="C14" s="423"/>
    </row>
    <row r="15" spans="2:4" ht="15.75">
      <c r="B15" s="423" t="s">
        <v>715</v>
      </c>
      <c r="C15" s="423"/>
    </row>
    <row r="16" spans="2:4" ht="16.5" thickBot="1">
      <c r="B16" s="472" t="s">
        <v>435</v>
      </c>
      <c r="C16" s="472"/>
      <c r="D16" s="472"/>
    </row>
    <row r="17" spans="2:4" ht="17.25" thickTop="1" thickBot="1">
      <c r="B17" s="96" t="s">
        <v>181</v>
      </c>
      <c r="C17" s="103" t="s">
        <v>587</v>
      </c>
      <c r="D17" s="97" t="s">
        <v>697</v>
      </c>
    </row>
    <row r="18" spans="2:4">
      <c r="B18" s="98">
        <v>1</v>
      </c>
      <c r="C18" s="104">
        <v>2</v>
      </c>
      <c r="D18" s="99"/>
    </row>
    <row r="19" spans="2:4" ht="31.5">
      <c r="B19" s="95" t="s">
        <v>425</v>
      </c>
      <c r="C19" s="234">
        <v>-2700</v>
      </c>
      <c r="D19" s="111">
        <v>-5400</v>
      </c>
    </row>
    <row r="20" spans="2:4" ht="18.75">
      <c r="B20" s="100" t="s">
        <v>426</v>
      </c>
      <c r="C20" s="235"/>
      <c r="D20" s="101"/>
    </row>
    <row r="21" spans="2:4" ht="97.5" customHeight="1" thickBot="1">
      <c r="B21" s="102" t="s">
        <v>436</v>
      </c>
      <c r="C21" s="234">
        <v>-2700</v>
      </c>
      <c r="D21" s="111">
        <v>-5400</v>
      </c>
    </row>
    <row r="22" spans="2:4" ht="13.5" thickTop="1"/>
    <row r="24" spans="2:4" ht="15.75">
      <c r="C24" s="90"/>
    </row>
  </sheetData>
  <mergeCells count="10">
    <mergeCell ref="B4:D4"/>
    <mergeCell ref="B5:D5"/>
    <mergeCell ref="B6:D6"/>
    <mergeCell ref="B7:D7"/>
    <mergeCell ref="B13:C13"/>
    <mergeCell ref="B14:C14"/>
    <mergeCell ref="B15:C15"/>
    <mergeCell ref="B16:D16"/>
    <mergeCell ref="B8:C8"/>
    <mergeCell ref="B12:C12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E30"/>
  <sheetViews>
    <sheetView topLeftCell="A25" workbookViewId="0">
      <selection activeCell="B7" sqref="B7:E7"/>
    </sheetView>
  </sheetViews>
  <sheetFormatPr defaultRowHeight="12.75"/>
  <cols>
    <col min="1" max="1" width="8.85546875" customWidth="1"/>
    <col min="2" max="2" width="30.28515625" customWidth="1"/>
    <col min="3" max="3" width="38" customWidth="1"/>
    <col min="4" max="4" width="19" customWidth="1"/>
    <col min="5" max="5" width="17.28515625" customWidth="1"/>
    <col min="7" max="7" width="11.140625" customWidth="1"/>
    <col min="8" max="8" width="10.85546875" customWidth="1"/>
  </cols>
  <sheetData>
    <row r="1" spans="2:5" ht="18.75">
      <c r="B1" s="416" t="s">
        <v>537</v>
      </c>
      <c r="C1" s="416"/>
      <c r="D1" s="416"/>
      <c r="E1" s="416"/>
    </row>
    <row r="2" spans="2:5" ht="15.75">
      <c r="B2" s="417" t="s">
        <v>254</v>
      </c>
      <c r="C2" s="417"/>
      <c r="D2" s="417"/>
      <c r="E2" s="417"/>
    </row>
    <row r="3" spans="2:5" ht="15.75">
      <c r="B3" s="417" t="s">
        <v>178</v>
      </c>
      <c r="C3" s="417"/>
      <c r="D3" s="417"/>
      <c r="E3" s="417"/>
    </row>
    <row r="4" spans="2:5" ht="15.75">
      <c r="B4" s="417" t="s">
        <v>790</v>
      </c>
      <c r="C4" s="417"/>
      <c r="D4" s="417"/>
      <c r="E4" s="417"/>
    </row>
    <row r="5" spans="2:5">
      <c r="B5" s="55"/>
    </row>
    <row r="6" spans="2:5">
      <c r="B6" s="56"/>
    </row>
    <row r="7" spans="2:5" ht="18.75">
      <c r="B7" s="421" t="s">
        <v>255</v>
      </c>
      <c r="C7" s="421"/>
      <c r="D7" s="421"/>
      <c r="E7" s="421"/>
    </row>
    <row r="8" spans="2:5" ht="42.75" customHeight="1">
      <c r="B8" s="422" t="s">
        <v>696</v>
      </c>
      <c r="C8" s="422"/>
      <c r="D8" s="422"/>
      <c r="E8" s="422"/>
    </row>
    <row r="9" spans="2:5" ht="16.5" thickBot="1">
      <c r="B9" s="415" t="s">
        <v>256</v>
      </c>
      <c r="C9" s="415"/>
      <c r="D9" s="415"/>
    </row>
    <row r="10" spans="2:5" ht="70.5" customHeight="1" thickBot="1">
      <c r="B10" s="49" t="s">
        <v>257</v>
      </c>
      <c r="C10" s="61" t="s">
        <v>258</v>
      </c>
      <c r="D10" s="61" t="s">
        <v>590</v>
      </c>
      <c r="E10" s="61" t="s">
        <v>695</v>
      </c>
    </row>
    <row r="11" spans="2:5" ht="16.5" thickBot="1">
      <c r="B11" s="43">
        <v>1</v>
      </c>
      <c r="C11" s="3">
        <v>2</v>
      </c>
      <c r="D11" s="3">
        <v>3</v>
      </c>
      <c r="E11" s="3">
        <v>3</v>
      </c>
    </row>
    <row r="12" spans="2:5" ht="16.5" thickBot="1">
      <c r="B12" s="43"/>
      <c r="C12" s="1" t="s">
        <v>260</v>
      </c>
      <c r="D12" s="3"/>
      <c r="E12" s="3"/>
    </row>
    <row r="13" spans="2:5" ht="1.5" customHeight="1" thickBot="1">
      <c r="B13" s="43"/>
      <c r="C13" s="3"/>
      <c r="D13" s="3"/>
      <c r="E13" s="3"/>
    </row>
    <row r="14" spans="2:5" ht="30" customHeight="1" thickBot="1">
      <c r="B14" s="277" t="s">
        <v>261</v>
      </c>
      <c r="C14" s="3" t="s">
        <v>262</v>
      </c>
      <c r="D14" s="232">
        <v>82628</v>
      </c>
      <c r="E14" s="232">
        <v>82628</v>
      </c>
    </row>
    <row r="15" spans="2:5" ht="30" customHeight="1" thickBot="1">
      <c r="B15" s="277" t="s">
        <v>263</v>
      </c>
      <c r="C15" s="3" t="s">
        <v>507</v>
      </c>
      <c r="D15" s="232">
        <v>247</v>
      </c>
      <c r="E15" s="232">
        <v>247</v>
      </c>
    </row>
    <row r="16" spans="2:5" ht="30" customHeight="1" thickBot="1">
      <c r="B16" s="277" t="s">
        <v>264</v>
      </c>
      <c r="C16" s="3" t="s">
        <v>265</v>
      </c>
      <c r="D16" s="232">
        <v>1120</v>
      </c>
      <c r="E16" s="232">
        <v>1120</v>
      </c>
    </row>
    <row r="17" spans="2:5" ht="20.25" customHeight="1" thickBot="1">
      <c r="B17" s="277" t="s">
        <v>266</v>
      </c>
      <c r="C17" s="3" t="s">
        <v>267</v>
      </c>
      <c r="D17" s="232">
        <v>9100</v>
      </c>
      <c r="E17" s="232">
        <v>9100</v>
      </c>
    </row>
    <row r="18" spans="2:5" ht="21" customHeight="1" thickBot="1">
      <c r="B18" s="277" t="s">
        <v>268</v>
      </c>
      <c r="C18" s="3" t="s">
        <v>269</v>
      </c>
      <c r="D18" s="232">
        <v>1606</v>
      </c>
      <c r="E18" s="232">
        <v>1606</v>
      </c>
    </row>
    <row r="19" spans="2:5" ht="21.75" customHeight="1" thickBot="1">
      <c r="B19" s="277" t="s">
        <v>270</v>
      </c>
      <c r="C19" s="3" t="s">
        <v>271</v>
      </c>
      <c r="D19" s="232">
        <v>15542</v>
      </c>
      <c r="E19" s="232">
        <v>15542</v>
      </c>
    </row>
    <row r="20" spans="2:5" ht="19.5" customHeight="1" thickBot="1">
      <c r="B20" s="277" t="s">
        <v>272</v>
      </c>
      <c r="C20" s="3" t="s">
        <v>273</v>
      </c>
      <c r="D20" s="62">
        <v>18063.900000000001</v>
      </c>
      <c r="E20" s="62">
        <v>19035.900000000001</v>
      </c>
    </row>
    <row r="21" spans="2:5" ht="21.75" customHeight="1" thickBot="1">
      <c r="B21" s="43"/>
      <c r="C21" s="1" t="s">
        <v>274</v>
      </c>
      <c r="D21" s="278">
        <f>SUM(D14:D20)</f>
        <v>128306.9</v>
      </c>
      <c r="E21" s="33">
        <f>SUM(E14:E20)</f>
        <v>129278.9</v>
      </c>
    </row>
    <row r="22" spans="2:5" ht="50.25" thickBot="1">
      <c r="B22" s="121" t="s">
        <v>453</v>
      </c>
      <c r="C22" s="119" t="s">
        <v>437</v>
      </c>
      <c r="D22" s="233">
        <v>105494</v>
      </c>
      <c r="E22" s="233">
        <v>105494</v>
      </c>
    </row>
    <row r="23" spans="2:5" ht="163.5" customHeight="1" thickBot="1">
      <c r="B23" s="121" t="s">
        <v>454</v>
      </c>
      <c r="C23" s="285" t="s">
        <v>300</v>
      </c>
      <c r="D23" s="240">
        <v>20743.019</v>
      </c>
      <c r="E23" s="240">
        <v>23306.775000000001</v>
      </c>
    </row>
    <row r="24" spans="2:5" ht="126.75" customHeight="1" thickBot="1">
      <c r="B24" s="121" t="s">
        <v>499</v>
      </c>
      <c r="C24" s="155" t="s">
        <v>498</v>
      </c>
      <c r="D24" s="287">
        <v>19322.593570000001</v>
      </c>
      <c r="E24" s="287">
        <v>19322.593570000001</v>
      </c>
    </row>
    <row r="25" spans="2:5" ht="89.25" customHeight="1" thickBot="1">
      <c r="B25" s="121" t="s">
        <v>449</v>
      </c>
      <c r="C25" s="155" t="s">
        <v>497</v>
      </c>
      <c r="D25" s="287">
        <v>4010.2159999999999</v>
      </c>
      <c r="E25" s="287">
        <v>3820.58</v>
      </c>
    </row>
    <row r="26" spans="2:5" ht="36" customHeight="1" thickBot="1">
      <c r="B26" s="122" t="s">
        <v>456</v>
      </c>
      <c r="C26" s="120" t="s">
        <v>301</v>
      </c>
      <c r="D26" s="286">
        <v>1641.1455000000001</v>
      </c>
      <c r="E26" s="286">
        <v>1641.1455000000001</v>
      </c>
    </row>
    <row r="27" spans="2:5" ht="25.5" customHeight="1" thickBot="1">
      <c r="B27" s="122" t="s">
        <v>477</v>
      </c>
      <c r="C27" s="41" t="s">
        <v>275</v>
      </c>
      <c r="D27" s="94">
        <v>311560.74900000001</v>
      </c>
      <c r="E27" s="94">
        <v>409400.99599999998</v>
      </c>
    </row>
    <row r="28" spans="2:5" ht="30.75" customHeight="1" thickBot="1">
      <c r="B28" s="43"/>
      <c r="C28" s="1" t="s">
        <v>276</v>
      </c>
      <c r="D28" s="306">
        <f>SUM(D22:D27)</f>
        <v>462771.72307000001</v>
      </c>
      <c r="E28" s="306">
        <f>SUM(E22:E27)</f>
        <v>562986.09006999992</v>
      </c>
    </row>
    <row r="29" spans="2:5" ht="79.5" thickBot="1">
      <c r="B29" s="300" t="s">
        <v>464</v>
      </c>
      <c r="C29" s="1" t="s">
        <v>574</v>
      </c>
      <c r="D29" s="302">
        <v>11520</v>
      </c>
      <c r="E29" s="77">
        <v>11520</v>
      </c>
    </row>
    <row r="30" spans="2:5" ht="31.5" customHeight="1" thickBot="1">
      <c r="B30" s="43"/>
      <c r="C30" s="1" t="s">
        <v>277</v>
      </c>
      <c r="D30" s="306">
        <f>SUM(D21+D28+D29)</f>
        <v>602598.62306999997</v>
      </c>
      <c r="E30" s="306">
        <f>SUM(E21+E28+E29)</f>
        <v>703784.99006999994</v>
      </c>
    </row>
  </sheetData>
  <mergeCells count="7">
    <mergeCell ref="B9:D9"/>
    <mergeCell ref="B1:E1"/>
    <mergeCell ref="B2:E2"/>
    <mergeCell ref="B3:E3"/>
    <mergeCell ref="B4:E4"/>
    <mergeCell ref="B7:E7"/>
    <mergeCell ref="B8:E8"/>
  </mergeCells>
  <pageMargins left="0" right="0" top="0.35433070866141736" bottom="0" header="0.31496062992125984" footer="0.31496062992125984"/>
  <pageSetup paperSize="9" orientation="portrait" verticalDpi="36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3:D21"/>
  <sheetViews>
    <sheetView workbookViewId="0">
      <selection activeCell="B9" sqref="B9"/>
    </sheetView>
  </sheetViews>
  <sheetFormatPr defaultRowHeight="12.75"/>
  <cols>
    <col min="1" max="1" width="5.42578125" customWidth="1"/>
    <col min="2" max="2" width="66.42578125" customWidth="1"/>
    <col min="3" max="3" width="11.5703125" customWidth="1"/>
    <col min="4" max="4" width="12.42578125" customWidth="1"/>
  </cols>
  <sheetData>
    <row r="3" spans="2:4" ht="15.75">
      <c r="B3" s="419" t="s">
        <v>413</v>
      </c>
      <c r="C3" s="419"/>
      <c r="D3" s="419"/>
    </row>
    <row r="4" spans="2:4" ht="15.75">
      <c r="B4" s="417" t="s">
        <v>254</v>
      </c>
      <c r="C4" s="417"/>
      <c r="D4" s="417"/>
    </row>
    <row r="5" spans="2:4" ht="15.75">
      <c r="B5" s="417" t="s">
        <v>178</v>
      </c>
      <c r="C5" s="417"/>
      <c r="D5" s="417"/>
    </row>
    <row r="6" spans="2:4" ht="15.75">
      <c r="B6" s="417" t="s">
        <v>789</v>
      </c>
      <c r="C6" s="417"/>
      <c r="D6" s="417"/>
    </row>
    <row r="7" spans="2:4" ht="15.75">
      <c r="B7" s="420"/>
      <c r="C7" s="420"/>
    </row>
    <row r="8" spans="2:4" ht="15.75">
      <c r="B8" s="93"/>
    </row>
    <row r="9" spans="2:4" ht="15.75">
      <c r="B9" s="88"/>
    </row>
    <row r="10" spans="2:4" ht="15.75">
      <c r="B10" s="88"/>
    </row>
    <row r="11" spans="2:4" ht="15.75">
      <c r="B11" s="423" t="s">
        <v>428</v>
      </c>
      <c r="C11" s="423"/>
      <c r="D11" s="423"/>
    </row>
    <row r="12" spans="2:4" ht="15.75">
      <c r="B12" s="423" t="s">
        <v>429</v>
      </c>
      <c r="C12" s="423"/>
      <c r="D12" s="423"/>
    </row>
    <row r="13" spans="2:4" ht="15.75">
      <c r="B13" s="423" t="s">
        <v>698</v>
      </c>
      <c r="C13" s="423"/>
      <c r="D13" s="423"/>
    </row>
    <row r="14" spans="2:4" ht="15.75">
      <c r="B14" s="89"/>
    </row>
    <row r="15" spans="2:4" ht="16.5" thickBot="1">
      <c r="B15" s="424" t="s">
        <v>410</v>
      </c>
      <c r="C15" s="424"/>
      <c r="D15" s="424"/>
    </row>
    <row r="16" spans="2:4" ht="16.5" thickTop="1">
      <c r="B16" s="113" t="s">
        <v>181</v>
      </c>
      <c r="C16" s="114" t="s">
        <v>587</v>
      </c>
      <c r="D16" s="115" t="s">
        <v>697</v>
      </c>
    </row>
    <row r="17" spans="2:4">
      <c r="B17" s="116">
        <v>1</v>
      </c>
      <c r="C17" s="117">
        <v>2</v>
      </c>
      <c r="D17" s="118"/>
    </row>
    <row r="18" spans="2:4" ht="31.5">
      <c r="B18" s="109" t="s">
        <v>430</v>
      </c>
      <c r="C18" s="237">
        <v>-2700</v>
      </c>
      <c r="D18" s="237">
        <v>-5400</v>
      </c>
    </row>
    <row r="19" spans="2:4" ht="75">
      <c r="B19" s="110" t="s">
        <v>431</v>
      </c>
      <c r="C19" s="238"/>
      <c r="D19" s="239"/>
    </row>
    <row r="20" spans="2:4" ht="75.75" thickBot="1">
      <c r="B20" s="112" t="s">
        <v>432</v>
      </c>
      <c r="C20" s="237">
        <v>-2700</v>
      </c>
      <c r="D20" s="237">
        <v>-5400</v>
      </c>
    </row>
    <row r="21" spans="2:4" ht="13.5" thickTop="1"/>
  </sheetData>
  <mergeCells count="9">
    <mergeCell ref="B12:D12"/>
    <mergeCell ref="B13:D13"/>
    <mergeCell ref="B15:D15"/>
    <mergeCell ref="B7:C7"/>
    <mergeCell ref="B3:D3"/>
    <mergeCell ref="B4:D4"/>
    <mergeCell ref="B5:D5"/>
    <mergeCell ref="B6:D6"/>
    <mergeCell ref="B11:D11"/>
  </mergeCell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G78"/>
  <sheetViews>
    <sheetView workbookViewId="0">
      <selection activeCell="C11" sqref="C11:D11"/>
    </sheetView>
  </sheetViews>
  <sheetFormatPr defaultRowHeight="12.75"/>
  <cols>
    <col min="2" max="2" width="16" customWidth="1"/>
    <col min="4" max="4" width="19.28515625" customWidth="1"/>
    <col min="7" max="7" width="33.85546875" customWidth="1"/>
  </cols>
  <sheetData>
    <row r="1" spans="2:7" ht="15.75">
      <c r="B1" s="473"/>
      <c r="C1" s="473"/>
      <c r="D1" s="473"/>
      <c r="E1" s="473"/>
      <c r="F1" s="473"/>
      <c r="G1" s="473"/>
    </row>
    <row r="2" spans="2:7" ht="15.75">
      <c r="B2" s="432" t="s">
        <v>538</v>
      </c>
      <c r="C2" s="432"/>
      <c r="D2" s="432"/>
      <c r="E2" s="432"/>
      <c r="F2" s="432"/>
      <c r="G2" s="432"/>
    </row>
    <row r="3" spans="2:7" ht="15.75">
      <c r="B3" s="432" t="s">
        <v>254</v>
      </c>
      <c r="C3" s="432"/>
      <c r="D3" s="432"/>
      <c r="E3" s="432"/>
      <c r="F3" s="432"/>
      <c r="G3" s="432"/>
    </row>
    <row r="4" spans="2:7" ht="15.75">
      <c r="B4" s="432" t="s">
        <v>178</v>
      </c>
      <c r="C4" s="432"/>
      <c r="D4" s="432"/>
      <c r="E4" s="432"/>
      <c r="F4" s="432"/>
      <c r="G4" s="432"/>
    </row>
    <row r="5" spans="2:7" ht="15.75">
      <c r="B5" s="432" t="s">
        <v>789</v>
      </c>
      <c r="C5" s="432"/>
      <c r="D5" s="432"/>
      <c r="E5" s="432"/>
      <c r="F5" s="432"/>
      <c r="G5" s="432"/>
    </row>
    <row r="6" spans="2:7" ht="15.75">
      <c r="B6" s="411"/>
      <c r="C6" s="411"/>
      <c r="D6" s="411"/>
      <c r="E6" s="411"/>
      <c r="F6" s="411"/>
      <c r="G6" s="411"/>
    </row>
    <row r="7" spans="2:7" ht="15.75">
      <c r="B7" s="474" t="s">
        <v>443</v>
      </c>
      <c r="C7" s="474"/>
      <c r="D7" s="474"/>
      <c r="E7" s="474"/>
      <c r="F7" s="474"/>
      <c r="G7" s="474"/>
    </row>
    <row r="8" spans="2:7" ht="15.75">
      <c r="B8" s="411"/>
      <c r="C8" s="411"/>
      <c r="D8" s="411"/>
      <c r="E8" s="411"/>
      <c r="F8" s="411"/>
      <c r="G8" s="411"/>
    </row>
    <row r="9" spans="2:7" ht="16.5" thickBot="1">
      <c r="B9" s="475"/>
      <c r="C9" s="475"/>
      <c r="D9" s="476"/>
      <c r="E9" s="476"/>
      <c r="F9" s="473"/>
      <c r="G9" s="473"/>
    </row>
    <row r="10" spans="2:7" ht="33.75" customHeight="1" thickBot="1">
      <c r="B10" s="428" t="s">
        <v>297</v>
      </c>
      <c r="C10" s="430"/>
      <c r="D10" s="430"/>
      <c r="E10" s="436" t="s">
        <v>438</v>
      </c>
      <c r="F10" s="437"/>
      <c r="G10" s="438"/>
    </row>
    <row r="11" spans="2:7" ht="125.25" customHeight="1" thickBot="1">
      <c r="B11" s="124" t="s">
        <v>439</v>
      </c>
      <c r="C11" s="430" t="s">
        <v>440</v>
      </c>
      <c r="D11" s="430"/>
      <c r="E11" s="439"/>
      <c r="F11" s="440"/>
      <c r="G11" s="441"/>
    </row>
    <row r="12" spans="2:7" ht="36.75" customHeight="1" thickBot="1">
      <c r="B12" s="123" t="s">
        <v>114</v>
      </c>
      <c r="C12" s="430"/>
      <c r="D12" s="429"/>
      <c r="E12" s="433" t="s">
        <v>298</v>
      </c>
      <c r="F12" s="434"/>
      <c r="G12" s="435"/>
    </row>
    <row r="13" spans="2:7" ht="53.25" customHeight="1" thickBot="1">
      <c r="B13" s="414" t="s">
        <v>114</v>
      </c>
      <c r="C13" s="428" t="s">
        <v>453</v>
      </c>
      <c r="D13" s="429"/>
      <c r="E13" s="425" t="s">
        <v>299</v>
      </c>
      <c r="F13" s="426"/>
      <c r="G13" s="427"/>
    </row>
    <row r="14" spans="2:7" ht="99.75" customHeight="1" thickBot="1">
      <c r="B14" s="414" t="s">
        <v>114</v>
      </c>
      <c r="C14" s="428" t="s">
        <v>454</v>
      </c>
      <c r="D14" s="429"/>
      <c r="E14" s="425" t="s">
        <v>300</v>
      </c>
      <c r="F14" s="426"/>
      <c r="G14" s="427"/>
    </row>
    <row r="15" spans="2:7" ht="87" customHeight="1" thickBot="1">
      <c r="B15" s="414" t="s">
        <v>114</v>
      </c>
      <c r="C15" s="428" t="s">
        <v>499</v>
      </c>
      <c r="D15" s="429"/>
      <c r="E15" s="428" t="s">
        <v>498</v>
      </c>
      <c r="F15" s="430"/>
      <c r="G15" s="431"/>
    </row>
    <row r="16" spans="2:7" ht="87" customHeight="1" thickBot="1">
      <c r="B16" s="414" t="s">
        <v>114</v>
      </c>
      <c r="C16" s="428" t="s">
        <v>584</v>
      </c>
      <c r="D16" s="429"/>
      <c r="E16" s="428" t="s">
        <v>583</v>
      </c>
      <c r="F16" s="430"/>
      <c r="G16" s="431"/>
    </row>
    <row r="17" spans="2:7" ht="57" customHeight="1" thickBot="1">
      <c r="B17" s="414" t="s">
        <v>114</v>
      </c>
      <c r="C17" s="428" t="s">
        <v>575</v>
      </c>
      <c r="D17" s="429"/>
      <c r="E17" s="428" t="s">
        <v>576</v>
      </c>
      <c r="F17" s="430"/>
      <c r="G17" s="431"/>
    </row>
    <row r="18" spans="2:7" ht="39" customHeight="1" thickBot="1">
      <c r="B18" s="414" t="s">
        <v>114</v>
      </c>
      <c r="C18" s="428" t="s">
        <v>451</v>
      </c>
      <c r="D18" s="429"/>
      <c r="E18" s="428" t="s">
        <v>452</v>
      </c>
      <c r="F18" s="430"/>
      <c r="G18" s="431"/>
    </row>
    <row r="19" spans="2:7" ht="77.25" customHeight="1" thickBot="1">
      <c r="B19" s="414" t="s">
        <v>114</v>
      </c>
      <c r="C19" s="428" t="s">
        <v>449</v>
      </c>
      <c r="D19" s="429"/>
      <c r="E19" s="428" t="s">
        <v>450</v>
      </c>
      <c r="F19" s="430"/>
      <c r="G19" s="431"/>
    </row>
    <row r="20" spans="2:7" ht="72" customHeight="1" thickBot="1">
      <c r="B20" s="414" t="s">
        <v>114</v>
      </c>
      <c r="C20" s="428" t="s">
        <v>455</v>
      </c>
      <c r="D20" s="429"/>
      <c r="E20" s="425" t="s">
        <v>340</v>
      </c>
      <c r="F20" s="426"/>
      <c r="G20" s="427"/>
    </row>
    <row r="21" spans="2:7" ht="72" customHeight="1" thickBot="1">
      <c r="B21" s="414" t="s">
        <v>114</v>
      </c>
      <c r="C21" s="428" t="s">
        <v>547</v>
      </c>
      <c r="D21" s="429"/>
      <c r="E21" s="442" t="s">
        <v>546</v>
      </c>
      <c r="F21" s="443"/>
      <c r="G21" s="444"/>
    </row>
    <row r="22" spans="2:7" ht="84.75" customHeight="1" thickBot="1">
      <c r="B22" s="414" t="s">
        <v>114</v>
      </c>
      <c r="C22" s="428" t="s">
        <v>550</v>
      </c>
      <c r="D22" s="429"/>
      <c r="E22" s="428" t="s">
        <v>549</v>
      </c>
      <c r="F22" s="430"/>
      <c r="G22" s="431"/>
    </row>
    <row r="23" spans="2:7" ht="37.5" customHeight="1" thickBot="1">
      <c r="B23" s="414" t="s">
        <v>114</v>
      </c>
      <c r="C23" s="428" t="s">
        <v>456</v>
      </c>
      <c r="D23" s="429"/>
      <c r="E23" s="425" t="s">
        <v>301</v>
      </c>
      <c r="F23" s="426"/>
      <c r="G23" s="427"/>
    </row>
    <row r="24" spans="2:7" ht="60" customHeight="1" thickBot="1">
      <c r="B24" s="414" t="s">
        <v>114</v>
      </c>
      <c r="C24" s="428" t="s">
        <v>459</v>
      </c>
      <c r="D24" s="429"/>
      <c r="E24" s="425" t="s">
        <v>304</v>
      </c>
      <c r="F24" s="426"/>
      <c r="G24" s="427"/>
    </row>
    <row r="25" spans="2:7" ht="75" customHeight="1" thickBot="1">
      <c r="B25" s="414" t="s">
        <v>114</v>
      </c>
      <c r="C25" s="428" t="s">
        <v>460</v>
      </c>
      <c r="D25" s="429"/>
      <c r="E25" s="425" t="s">
        <v>305</v>
      </c>
      <c r="F25" s="426"/>
      <c r="G25" s="427"/>
    </row>
    <row r="26" spans="2:7" ht="107.25" customHeight="1" thickBot="1">
      <c r="B26" s="414" t="s">
        <v>114</v>
      </c>
      <c r="C26" s="428" t="s">
        <v>461</v>
      </c>
      <c r="D26" s="429"/>
      <c r="E26" s="425" t="s">
        <v>306</v>
      </c>
      <c r="F26" s="426"/>
      <c r="G26" s="427"/>
    </row>
    <row r="27" spans="2:7" ht="97.5" customHeight="1" thickBot="1">
      <c r="B27" s="414" t="s">
        <v>114</v>
      </c>
      <c r="C27" s="428" t="s">
        <v>462</v>
      </c>
      <c r="D27" s="429"/>
      <c r="E27" s="425" t="s">
        <v>307</v>
      </c>
      <c r="F27" s="426"/>
      <c r="G27" s="427"/>
    </row>
    <row r="28" spans="2:7" ht="97.5" customHeight="1" thickBot="1">
      <c r="B28" s="414" t="s">
        <v>114</v>
      </c>
      <c r="C28" s="428" t="s">
        <v>586</v>
      </c>
      <c r="D28" s="429"/>
      <c r="E28" s="428" t="s">
        <v>585</v>
      </c>
      <c r="F28" s="430"/>
      <c r="G28" s="431"/>
    </row>
    <row r="29" spans="2:7" ht="73.5" customHeight="1" thickBot="1">
      <c r="B29" s="414" t="s">
        <v>114</v>
      </c>
      <c r="C29" s="428" t="s">
        <v>458</v>
      </c>
      <c r="D29" s="429"/>
      <c r="E29" s="428" t="s">
        <v>303</v>
      </c>
      <c r="F29" s="430"/>
      <c r="G29" s="431"/>
    </row>
    <row r="30" spans="2:7" ht="69.75" customHeight="1" thickBot="1">
      <c r="B30" s="414" t="s">
        <v>114</v>
      </c>
      <c r="C30" s="428" t="s">
        <v>457</v>
      </c>
      <c r="D30" s="429"/>
      <c r="E30" s="428" t="s">
        <v>302</v>
      </c>
      <c r="F30" s="430"/>
      <c r="G30" s="431"/>
    </row>
    <row r="31" spans="2:7" ht="87.75" customHeight="1" thickBot="1">
      <c r="B31" s="414" t="s">
        <v>114</v>
      </c>
      <c r="C31" s="428" t="s">
        <v>578</v>
      </c>
      <c r="D31" s="429"/>
      <c r="E31" s="428" t="s">
        <v>577</v>
      </c>
      <c r="F31" s="430"/>
      <c r="G31" s="431"/>
    </row>
    <row r="32" spans="2:7" ht="57" customHeight="1" thickBot="1">
      <c r="B32" s="414" t="s">
        <v>114</v>
      </c>
      <c r="C32" s="428" t="s">
        <v>500</v>
      </c>
      <c r="D32" s="429"/>
      <c r="E32" s="425" t="s">
        <v>501</v>
      </c>
      <c r="F32" s="426"/>
      <c r="G32" s="427"/>
    </row>
    <row r="33" spans="2:7" ht="42" customHeight="1" thickBot="1">
      <c r="B33" s="414" t="s">
        <v>114</v>
      </c>
      <c r="C33" s="428" t="s">
        <v>463</v>
      </c>
      <c r="D33" s="429"/>
      <c r="E33" s="428" t="s">
        <v>308</v>
      </c>
      <c r="F33" s="430"/>
      <c r="G33" s="431"/>
    </row>
    <row r="34" spans="2:7" ht="76.5" customHeight="1" thickBot="1">
      <c r="B34" s="414" t="s">
        <v>114</v>
      </c>
      <c r="C34" s="428" t="s">
        <v>464</v>
      </c>
      <c r="D34" s="429"/>
      <c r="E34" s="425" t="s">
        <v>362</v>
      </c>
      <c r="F34" s="426"/>
      <c r="G34" s="427"/>
    </row>
    <row r="35" spans="2:7" ht="76.5" customHeight="1" thickBot="1">
      <c r="B35" s="414" t="s">
        <v>114</v>
      </c>
      <c r="C35" s="428" t="s">
        <v>723</v>
      </c>
      <c r="D35" s="429"/>
      <c r="E35" s="425" t="s">
        <v>724</v>
      </c>
      <c r="F35" s="426"/>
      <c r="G35" s="427"/>
    </row>
    <row r="36" spans="2:7" ht="75" customHeight="1" thickBot="1">
      <c r="B36" s="414" t="s">
        <v>114</v>
      </c>
      <c r="C36" s="428" t="s">
        <v>465</v>
      </c>
      <c r="D36" s="429"/>
      <c r="E36" s="425" t="s">
        <v>309</v>
      </c>
      <c r="F36" s="426"/>
      <c r="G36" s="427"/>
    </row>
    <row r="37" spans="2:7" ht="107.25" customHeight="1" thickBot="1">
      <c r="B37" s="414" t="s">
        <v>114</v>
      </c>
      <c r="C37" s="428" t="s">
        <v>466</v>
      </c>
      <c r="D37" s="429"/>
      <c r="E37" s="425" t="s">
        <v>310</v>
      </c>
      <c r="F37" s="426"/>
      <c r="G37" s="427"/>
    </row>
    <row r="38" spans="2:7" ht="90.75" customHeight="1" thickBot="1">
      <c r="B38" s="414" t="s">
        <v>114</v>
      </c>
      <c r="C38" s="428" t="s">
        <v>467</v>
      </c>
      <c r="D38" s="429"/>
      <c r="E38" s="425" t="s">
        <v>311</v>
      </c>
      <c r="F38" s="426"/>
      <c r="G38" s="427"/>
    </row>
    <row r="39" spans="2:7" ht="89.25" customHeight="1" thickBot="1">
      <c r="B39" s="414" t="s">
        <v>114</v>
      </c>
      <c r="C39" s="428" t="s">
        <v>468</v>
      </c>
      <c r="D39" s="429"/>
      <c r="E39" s="425" t="s">
        <v>342</v>
      </c>
      <c r="F39" s="426"/>
      <c r="G39" s="427"/>
    </row>
    <row r="40" spans="2:7" ht="90.75" customHeight="1" thickBot="1">
      <c r="B40" s="414" t="s">
        <v>114</v>
      </c>
      <c r="C40" s="428" t="s">
        <v>469</v>
      </c>
      <c r="D40" s="429"/>
      <c r="E40" s="425" t="s">
        <v>409</v>
      </c>
      <c r="F40" s="426"/>
      <c r="G40" s="427"/>
    </row>
    <row r="41" spans="2:7" ht="36.75" customHeight="1" thickBot="1">
      <c r="B41" s="414" t="s">
        <v>114</v>
      </c>
      <c r="C41" s="428" t="s">
        <v>470</v>
      </c>
      <c r="D41" s="429"/>
      <c r="E41" s="425" t="s">
        <v>312</v>
      </c>
      <c r="F41" s="426"/>
      <c r="G41" s="427"/>
    </row>
    <row r="42" spans="2:7" ht="72.75" customHeight="1" thickBot="1">
      <c r="B42" s="414" t="s">
        <v>114</v>
      </c>
      <c r="C42" s="428" t="s">
        <v>471</v>
      </c>
      <c r="D42" s="429"/>
      <c r="E42" s="428" t="s">
        <v>447</v>
      </c>
      <c r="F42" s="430"/>
      <c r="G42" s="431"/>
    </row>
    <row r="43" spans="2:7" ht="67.5" customHeight="1" thickBot="1">
      <c r="B43" s="414" t="s">
        <v>114</v>
      </c>
      <c r="C43" s="428" t="s">
        <v>472</v>
      </c>
      <c r="D43" s="429"/>
      <c r="E43" s="428" t="s">
        <v>448</v>
      </c>
      <c r="F43" s="430"/>
      <c r="G43" s="431"/>
    </row>
    <row r="44" spans="2:7" ht="90" customHeight="1" thickBot="1">
      <c r="B44" s="414" t="s">
        <v>114</v>
      </c>
      <c r="C44" s="428" t="s">
        <v>473</v>
      </c>
      <c r="D44" s="429"/>
      <c r="E44" s="425" t="s">
        <v>363</v>
      </c>
      <c r="F44" s="426"/>
      <c r="G44" s="427"/>
    </row>
    <row r="45" spans="2:7" ht="110.25" customHeight="1" thickBot="1">
      <c r="B45" s="414" t="s">
        <v>114</v>
      </c>
      <c r="C45" s="477" t="s">
        <v>474</v>
      </c>
      <c r="D45" s="478"/>
      <c r="E45" s="479" t="s">
        <v>364</v>
      </c>
      <c r="F45" s="480"/>
      <c r="G45" s="481"/>
    </row>
    <row r="46" spans="2:7" ht="79.5" customHeight="1" thickBot="1">
      <c r="B46" s="414" t="s">
        <v>114</v>
      </c>
      <c r="C46" s="477" t="s">
        <v>475</v>
      </c>
      <c r="D46" s="478"/>
      <c r="E46" s="479" t="s">
        <v>365</v>
      </c>
      <c r="F46" s="480"/>
      <c r="G46" s="481"/>
    </row>
    <row r="47" spans="2:7" ht="90" customHeight="1" thickBot="1">
      <c r="B47" s="414" t="s">
        <v>114</v>
      </c>
      <c r="C47" s="477" t="s">
        <v>315</v>
      </c>
      <c r="D47" s="478"/>
      <c r="E47" s="482" t="s">
        <v>316</v>
      </c>
      <c r="F47" s="483"/>
      <c r="G47" s="484"/>
    </row>
    <row r="48" spans="2:7" ht="72.75" customHeight="1" thickBot="1">
      <c r="B48" s="414" t="s">
        <v>114</v>
      </c>
      <c r="C48" s="477" t="s">
        <v>405</v>
      </c>
      <c r="D48" s="478"/>
      <c r="E48" s="477" t="s">
        <v>406</v>
      </c>
      <c r="F48" s="485"/>
      <c r="G48" s="486"/>
    </row>
    <row r="49" spans="2:7" ht="60.75" customHeight="1" thickBot="1">
      <c r="B49" s="414" t="s">
        <v>114</v>
      </c>
      <c r="C49" s="487" t="s">
        <v>366</v>
      </c>
      <c r="D49" s="488"/>
      <c r="E49" s="477" t="s">
        <v>367</v>
      </c>
      <c r="F49" s="485"/>
      <c r="G49" s="486"/>
    </row>
    <row r="50" spans="2:7" ht="138" customHeight="1" thickBot="1">
      <c r="B50" s="414" t="s">
        <v>114</v>
      </c>
      <c r="C50" s="428" t="s">
        <v>368</v>
      </c>
      <c r="D50" s="429"/>
      <c r="E50" s="425" t="s">
        <v>369</v>
      </c>
      <c r="F50" s="426"/>
      <c r="G50" s="427"/>
    </row>
    <row r="51" spans="2:7" ht="129.75" customHeight="1" thickBot="1">
      <c r="B51" s="414" t="s">
        <v>114</v>
      </c>
      <c r="C51" s="428" t="s">
        <v>321</v>
      </c>
      <c r="D51" s="429"/>
      <c r="E51" s="425" t="s">
        <v>322</v>
      </c>
      <c r="F51" s="426"/>
      <c r="G51" s="427"/>
    </row>
    <row r="52" spans="2:7" ht="125.25" customHeight="1" thickBot="1">
      <c r="B52" s="414" t="s">
        <v>114</v>
      </c>
      <c r="C52" s="428" t="s">
        <v>370</v>
      </c>
      <c r="D52" s="429"/>
      <c r="E52" s="425" t="s">
        <v>371</v>
      </c>
      <c r="F52" s="426"/>
      <c r="G52" s="427"/>
    </row>
    <row r="53" spans="2:7" ht="72.75" customHeight="1" thickBot="1">
      <c r="B53" s="414" t="s">
        <v>114</v>
      </c>
      <c r="C53" s="428" t="s">
        <v>366</v>
      </c>
      <c r="D53" s="429"/>
      <c r="E53" s="425" t="s">
        <v>367</v>
      </c>
      <c r="F53" s="426"/>
      <c r="G53" s="427"/>
    </row>
    <row r="54" spans="2:7" ht="48.75" customHeight="1" thickBot="1">
      <c r="B54" s="414" t="s">
        <v>114</v>
      </c>
      <c r="C54" s="487" t="s">
        <v>372</v>
      </c>
      <c r="D54" s="488"/>
      <c r="E54" s="425" t="s">
        <v>373</v>
      </c>
      <c r="F54" s="426"/>
      <c r="G54" s="427"/>
    </row>
    <row r="55" spans="2:7" ht="48.75" customHeight="1" thickBot="1">
      <c r="B55" s="414" t="s">
        <v>114</v>
      </c>
      <c r="C55" s="487" t="s">
        <v>317</v>
      </c>
      <c r="D55" s="488"/>
      <c r="E55" s="425" t="s">
        <v>318</v>
      </c>
      <c r="F55" s="426"/>
      <c r="G55" s="427"/>
    </row>
    <row r="56" spans="2:7" ht="51" customHeight="1" thickBot="1">
      <c r="B56" s="414" t="s">
        <v>114</v>
      </c>
      <c r="C56" s="487" t="s">
        <v>319</v>
      </c>
      <c r="D56" s="488"/>
      <c r="E56" s="425" t="s">
        <v>320</v>
      </c>
      <c r="F56" s="426"/>
      <c r="G56" s="427"/>
    </row>
    <row r="57" spans="2:7" ht="63" customHeight="1" thickBot="1">
      <c r="B57" s="414" t="s">
        <v>114</v>
      </c>
      <c r="C57" s="477" t="s">
        <v>374</v>
      </c>
      <c r="D57" s="478"/>
      <c r="E57" s="482" t="s">
        <v>341</v>
      </c>
      <c r="F57" s="483"/>
      <c r="G57" s="484"/>
    </row>
    <row r="58" spans="2:7" ht="48.75" customHeight="1" thickBot="1">
      <c r="B58" s="414" t="s">
        <v>114</v>
      </c>
      <c r="C58" s="477" t="s">
        <v>375</v>
      </c>
      <c r="D58" s="478"/>
      <c r="E58" s="482" t="s">
        <v>376</v>
      </c>
      <c r="F58" s="483"/>
      <c r="G58" s="484"/>
    </row>
    <row r="59" spans="2:7" ht="152.25" customHeight="1" thickBot="1">
      <c r="B59" s="414" t="s">
        <v>114</v>
      </c>
      <c r="C59" s="477" t="s">
        <v>323</v>
      </c>
      <c r="D59" s="478"/>
      <c r="E59" s="477" t="s">
        <v>377</v>
      </c>
      <c r="F59" s="485"/>
      <c r="G59" s="486"/>
    </row>
    <row r="60" spans="2:7" ht="157.5" customHeight="1" thickBot="1">
      <c r="B60" s="414" t="s">
        <v>114</v>
      </c>
      <c r="C60" s="477" t="s">
        <v>324</v>
      </c>
      <c r="D60" s="478"/>
      <c r="E60" s="477" t="s">
        <v>325</v>
      </c>
      <c r="F60" s="485"/>
      <c r="G60" s="486"/>
    </row>
    <row r="61" spans="2:7" ht="155.25" customHeight="1" thickBot="1">
      <c r="B61" s="414" t="s">
        <v>114</v>
      </c>
      <c r="C61" s="477" t="s">
        <v>326</v>
      </c>
      <c r="D61" s="478"/>
      <c r="E61" s="477" t="s">
        <v>327</v>
      </c>
      <c r="F61" s="485"/>
      <c r="G61" s="486"/>
    </row>
    <row r="62" spans="2:7" ht="151.5" customHeight="1" thickBot="1">
      <c r="B62" s="414" t="s">
        <v>114</v>
      </c>
      <c r="C62" s="477" t="s">
        <v>328</v>
      </c>
      <c r="D62" s="478"/>
      <c r="E62" s="477" t="s">
        <v>329</v>
      </c>
      <c r="F62" s="485"/>
      <c r="G62" s="486"/>
    </row>
    <row r="63" spans="2:7" ht="99" customHeight="1" thickBot="1">
      <c r="B63" s="75" t="s">
        <v>114</v>
      </c>
      <c r="C63" s="477" t="s">
        <v>330</v>
      </c>
      <c r="D63" s="478"/>
      <c r="E63" s="482" t="s">
        <v>331</v>
      </c>
      <c r="F63" s="483"/>
      <c r="G63" s="484"/>
    </row>
    <row r="64" spans="2:7" ht="109.5" customHeight="1" thickBot="1">
      <c r="B64" s="75" t="s">
        <v>114</v>
      </c>
      <c r="C64" s="477" t="s">
        <v>332</v>
      </c>
      <c r="D64" s="478"/>
      <c r="E64" s="477" t="s">
        <v>333</v>
      </c>
      <c r="F64" s="485"/>
      <c r="G64" s="486"/>
    </row>
    <row r="65" spans="2:7" ht="123.75" customHeight="1" thickBot="1">
      <c r="B65" s="75" t="s">
        <v>114</v>
      </c>
      <c r="C65" s="477" t="s">
        <v>378</v>
      </c>
      <c r="D65" s="478"/>
      <c r="E65" s="477" t="s">
        <v>379</v>
      </c>
      <c r="F65" s="485"/>
      <c r="G65" s="486"/>
    </row>
    <row r="66" spans="2:7" ht="100.5" customHeight="1" thickBot="1">
      <c r="B66" s="75" t="s">
        <v>114</v>
      </c>
      <c r="C66" s="477" t="s">
        <v>380</v>
      </c>
      <c r="D66" s="478"/>
      <c r="E66" s="477" t="s">
        <v>381</v>
      </c>
      <c r="F66" s="485"/>
      <c r="G66" s="486"/>
    </row>
    <row r="67" spans="2:7" ht="94.5" customHeight="1" thickBot="1">
      <c r="B67" s="75" t="s">
        <v>114</v>
      </c>
      <c r="C67" s="477" t="s">
        <v>382</v>
      </c>
      <c r="D67" s="478"/>
      <c r="E67" s="477" t="s">
        <v>383</v>
      </c>
      <c r="F67" s="485"/>
      <c r="G67" s="486"/>
    </row>
    <row r="68" spans="2:7" ht="99.75" customHeight="1" thickBot="1">
      <c r="B68" s="75" t="s">
        <v>114</v>
      </c>
      <c r="C68" s="477" t="s">
        <v>384</v>
      </c>
      <c r="D68" s="478"/>
      <c r="E68" s="477" t="s">
        <v>385</v>
      </c>
      <c r="F68" s="485"/>
      <c r="G68" s="486"/>
    </row>
    <row r="69" spans="2:7" ht="92.25" customHeight="1" thickBot="1">
      <c r="B69" s="75" t="s">
        <v>114</v>
      </c>
      <c r="C69" s="489" t="s">
        <v>386</v>
      </c>
      <c r="D69" s="489"/>
      <c r="E69" s="477" t="s">
        <v>387</v>
      </c>
      <c r="F69" s="485"/>
      <c r="G69" s="486"/>
    </row>
    <row r="70" spans="2:7" ht="102" customHeight="1" thickBot="1">
      <c r="B70" s="75" t="s">
        <v>114</v>
      </c>
      <c r="C70" s="489" t="s">
        <v>388</v>
      </c>
      <c r="D70" s="489"/>
      <c r="E70" s="477" t="s">
        <v>389</v>
      </c>
      <c r="F70" s="485"/>
      <c r="G70" s="486"/>
    </row>
    <row r="71" spans="2:7" ht="66" customHeight="1" thickBot="1">
      <c r="B71" s="75" t="s">
        <v>114</v>
      </c>
      <c r="C71" s="489" t="s">
        <v>390</v>
      </c>
      <c r="D71" s="489"/>
      <c r="E71" s="477" t="s">
        <v>391</v>
      </c>
      <c r="F71" s="485"/>
      <c r="G71" s="486"/>
    </row>
    <row r="72" spans="2:7" ht="96.75" customHeight="1" thickBot="1">
      <c r="B72" s="75" t="s">
        <v>114</v>
      </c>
      <c r="C72" s="489" t="s">
        <v>336</v>
      </c>
      <c r="D72" s="489"/>
      <c r="E72" s="477" t="s">
        <v>337</v>
      </c>
      <c r="F72" s="485"/>
      <c r="G72" s="486"/>
    </row>
    <row r="73" spans="2:7" ht="96.75" customHeight="1" thickBot="1">
      <c r="B73" s="75" t="s">
        <v>114</v>
      </c>
      <c r="C73" s="489" t="s">
        <v>407</v>
      </c>
      <c r="D73" s="489"/>
      <c r="E73" s="477" t="s">
        <v>408</v>
      </c>
      <c r="F73" s="485"/>
      <c r="G73" s="486"/>
    </row>
    <row r="74" spans="2:7" ht="114" customHeight="1" thickBot="1">
      <c r="B74" s="75" t="s">
        <v>114</v>
      </c>
      <c r="C74" s="489" t="s">
        <v>392</v>
      </c>
      <c r="D74" s="489"/>
      <c r="E74" s="477" t="s">
        <v>393</v>
      </c>
      <c r="F74" s="485"/>
      <c r="G74" s="486"/>
    </row>
    <row r="75" spans="2:7" ht="76.5" customHeight="1" thickBot="1">
      <c r="B75" s="75" t="s">
        <v>114</v>
      </c>
      <c r="C75" s="489" t="s">
        <v>334</v>
      </c>
      <c r="D75" s="489"/>
      <c r="E75" s="477" t="s">
        <v>335</v>
      </c>
      <c r="F75" s="485"/>
      <c r="G75" s="486"/>
    </row>
    <row r="76" spans="2:7" ht="53.25" customHeight="1" thickBot="1">
      <c r="B76" s="75" t="s">
        <v>114</v>
      </c>
      <c r="C76" s="477" t="s">
        <v>313</v>
      </c>
      <c r="D76" s="478"/>
      <c r="E76" s="477" t="s">
        <v>314</v>
      </c>
      <c r="F76" s="485"/>
      <c r="G76" s="486"/>
    </row>
    <row r="77" spans="2:7" ht="51.75" customHeight="1" thickBot="1">
      <c r="B77" s="75" t="s">
        <v>114</v>
      </c>
      <c r="C77" s="477" t="s">
        <v>338</v>
      </c>
      <c r="D77" s="478"/>
      <c r="E77" s="477" t="s">
        <v>339</v>
      </c>
      <c r="F77" s="485"/>
      <c r="G77" s="486"/>
    </row>
    <row r="78" spans="2:7" ht="56.25" customHeight="1" thickBot="1">
      <c r="B78" s="75" t="s">
        <v>114</v>
      </c>
      <c r="C78" s="490" t="s">
        <v>394</v>
      </c>
      <c r="D78" s="491"/>
      <c r="E78" s="492" t="s">
        <v>395</v>
      </c>
      <c r="F78" s="493"/>
      <c r="G78" s="494"/>
    </row>
  </sheetData>
  <mergeCells count="144">
    <mergeCell ref="C64:D64"/>
    <mergeCell ref="E64:G64"/>
    <mergeCell ref="C68:D68"/>
    <mergeCell ref="E68:G68"/>
    <mergeCell ref="C69:D69"/>
    <mergeCell ref="E69:G69"/>
    <mergeCell ref="E70:G70"/>
    <mergeCell ref="C65:D65"/>
    <mergeCell ref="E65:G65"/>
    <mergeCell ref="C70:D70"/>
    <mergeCell ref="E16:G16"/>
    <mergeCell ref="C16:D16"/>
    <mergeCell ref="C77:D77"/>
    <mergeCell ref="E77:G77"/>
    <mergeCell ref="C71:D71"/>
    <mergeCell ref="E71:G71"/>
    <mergeCell ref="C72:D72"/>
    <mergeCell ref="E72:G72"/>
    <mergeCell ref="C74:D74"/>
    <mergeCell ref="E74:G74"/>
    <mergeCell ref="C73:D73"/>
    <mergeCell ref="E73:G73"/>
    <mergeCell ref="E30:G30"/>
    <mergeCell ref="C33:D33"/>
    <mergeCell ref="E33:G33"/>
    <mergeCell ref="C34:D34"/>
    <mergeCell ref="E34:G34"/>
    <mergeCell ref="C25:D25"/>
    <mergeCell ref="E75:G75"/>
    <mergeCell ref="C76:D76"/>
    <mergeCell ref="C59:D59"/>
    <mergeCell ref="E76:G76"/>
    <mergeCell ref="E25:G25"/>
    <mergeCell ref="C27:D27"/>
    <mergeCell ref="E27:G27"/>
    <mergeCell ref="C22:D22"/>
    <mergeCell ref="E22:G22"/>
    <mergeCell ref="C24:D24"/>
    <mergeCell ref="E24:G24"/>
    <mergeCell ref="C26:D26"/>
    <mergeCell ref="E26:G26"/>
    <mergeCell ref="C57:D57"/>
    <mergeCell ref="C63:D63"/>
    <mergeCell ref="E54:G54"/>
    <mergeCell ref="C55:D55"/>
    <mergeCell ref="E55:G55"/>
    <mergeCell ref="C56:D56"/>
    <mergeCell ref="E57:G57"/>
    <mergeCell ref="C58:D58"/>
    <mergeCell ref="E51:G51"/>
    <mergeCell ref="C52:D52"/>
    <mergeCell ref="E52:G52"/>
    <mergeCell ref="E56:G56"/>
    <mergeCell ref="E58:G58"/>
    <mergeCell ref="E59:G59"/>
    <mergeCell ref="E63:G63"/>
    <mergeCell ref="C35:D35"/>
    <mergeCell ref="E35:G35"/>
    <mergeCell ref="C19:D19"/>
    <mergeCell ref="E19:G19"/>
    <mergeCell ref="E18:G18"/>
    <mergeCell ref="C18:D18"/>
    <mergeCell ref="E21:G21"/>
    <mergeCell ref="C21:D21"/>
    <mergeCell ref="C28:D28"/>
    <mergeCell ref="C51:D51"/>
    <mergeCell ref="E48:G48"/>
    <mergeCell ref="C29:D29"/>
    <mergeCell ref="C45:D45"/>
    <mergeCell ref="E45:G45"/>
    <mergeCell ref="C48:D48"/>
    <mergeCell ref="E28:G28"/>
    <mergeCell ref="C43:D43"/>
    <mergeCell ref="E43:G43"/>
    <mergeCell ref="C39:D39"/>
    <mergeCell ref="E39:G39"/>
    <mergeCell ref="C41:D41"/>
    <mergeCell ref="E41:G41"/>
    <mergeCell ref="C40:D40"/>
    <mergeCell ref="E40:G40"/>
    <mergeCell ref="C42:D42"/>
    <mergeCell ref="E42:G42"/>
    <mergeCell ref="B2:G2"/>
    <mergeCell ref="B3:G3"/>
    <mergeCell ref="B4:G4"/>
    <mergeCell ref="B5:G5"/>
    <mergeCell ref="B9:C9"/>
    <mergeCell ref="D9:E9"/>
    <mergeCell ref="C12:D12"/>
    <mergeCell ref="E12:G12"/>
    <mergeCell ref="C13:D13"/>
    <mergeCell ref="E13:G13"/>
    <mergeCell ref="E10:G11"/>
    <mergeCell ref="C11:D11"/>
    <mergeCell ref="B10:D10"/>
    <mergeCell ref="B7:G7"/>
    <mergeCell ref="E15:G15"/>
    <mergeCell ref="C15:D15"/>
    <mergeCell ref="C17:D17"/>
    <mergeCell ref="E17:G17"/>
    <mergeCell ref="C61:D61"/>
    <mergeCell ref="E61:G61"/>
    <mergeCell ref="C54:D54"/>
    <mergeCell ref="E78:G78"/>
    <mergeCell ref="C78:D78"/>
    <mergeCell ref="C75:D75"/>
    <mergeCell ref="C20:D20"/>
    <mergeCell ref="E20:G20"/>
    <mergeCell ref="C23:D23"/>
    <mergeCell ref="E23:G23"/>
    <mergeCell ref="C36:D36"/>
    <mergeCell ref="E36:G36"/>
    <mergeCell ref="C37:D37"/>
    <mergeCell ref="E37:G37"/>
    <mergeCell ref="C31:D31"/>
    <mergeCell ref="E31:G31"/>
    <mergeCell ref="C32:D32"/>
    <mergeCell ref="E32:G32"/>
    <mergeCell ref="C44:D44"/>
    <mergeCell ref="E44:G44"/>
    <mergeCell ref="E14:G14"/>
    <mergeCell ref="C60:D60"/>
    <mergeCell ref="E60:G60"/>
    <mergeCell ref="C14:D14"/>
    <mergeCell ref="C66:D66"/>
    <mergeCell ref="E66:G66"/>
    <mergeCell ref="C67:D67"/>
    <mergeCell ref="E67:G67"/>
    <mergeCell ref="E29:G29"/>
    <mergeCell ref="C30:D30"/>
    <mergeCell ref="C62:D62"/>
    <mergeCell ref="E62:G62"/>
    <mergeCell ref="C46:D46"/>
    <mergeCell ref="E46:G46"/>
    <mergeCell ref="C53:D53"/>
    <mergeCell ref="E53:G53"/>
    <mergeCell ref="C47:D47"/>
    <mergeCell ref="E47:G47"/>
    <mergeCell ref="C49:D49"/>
    <mergeCell ref="E49:G49"/>
    <mergeCell ref="C50:D50"/>
    <mergeCell ref="E50:G50"/>
    <mergeCell ref="C38:D38"/>
    <mergeCell ref="E38:G38"/>
  </mergeCells>
  <pageMargins left="0" right="0" top="0.74803149606299213" bottom="0" header="0.31496062992125984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19BA7A-37E9-48BC-BB6F-445B1DD77EE1}">
  <dimension ref="B1:G15"/>
  <sheetViews>
    <sheetView topLeftCell="A10" workbookViewId="0">
      <selection activeCell="B7" sqref="B7:D7"/>
    </sheetView>
  </sheetViews>
  <sheetFormatPr defaultRowHeight="12.75"/>
  <cols>
    <col min="1" max="1" width="5.42578125" customWidth="1"/>
    <col min="2" max="2" width="15.140625" customWidth="1"/>
    <col min="3" max="3" width="13.7109375" customWidth="1"/>
    <col min="4" max="4" width="15.7109375" customWidth="1"/>
    <col min="7" max="7" width="36.28515625" customWidth="1"/>
  </cols>
  <sheetData>
    <row r="1" spans="2:7" ht="15.75">
      <c r="B1" s="432" t="s">
        <v>539</v>
      </c>
      <c r="C1" s="432"/>
      <c r="D1" s="432"/>
      <c r="E1" s="432"/>
      <c r="F1" s="432"/>
      <c r="G1" s="432"/>
    </row>
    <row r="2" spans="2:7" ht="15.75">
      <c r="B2" s="432" t="s">
        <v>254</v>
      </c>
      <c r="C2" s="432"/>
      <c r="D2" s="432"/>
      <c r="E2" s="432"/>
      <c r="F2" s="432"/>
      <c r="G2" s="432"/>
    </row>
    <row r="3" spans="2:7" ht="15.75">
      <c r="B3" s="432" t="s">
        <v>178</v>
      </c>
      <c r="C3" s="432"/>
      <c r="D3" s="432"/>
      <c r="E3" s="432"/>
      <c r="F3" s="432"/>
      <c r="G3" s="432"/>
    </row>
    <row r="4" spans="2:7" ht="15.75">
      <c r="B4" s="432" t="s">
        <v>789</v>
      </c>
      <c r="C4" s="432"/>
      <c r="D4" s="432"/>
      <c r="E4" s="432"/>
      <c r="F4" s="432"/>
      <c r="G4" s="432"/>
    </row>
    <row r="5" spans="2:7" ht="77.25" customHeight="1">
      <c r="B5" s="495" t="s">
        <v>700</v>
      </c>
      <c r="C5" s="495"/>
      <c r="D5" s="495"/>
      <c r="E5" s="495"/>
      <c r="F5" s="495"/>
      <c r="G5" s="495"/>
    </row>
    <row r="6" spans="2:7" ht="23.25" customHeight="1">
      <c r="B6" s="473"/>
      <c r="C6" s="473"/>
      <c r="D6" s="473"/>
      <c r="E6" s="473"/>
      <c r="F6" s="473"/>
      <c r="G6" s="473"/>
    </row>
    <row r="7" spans="2:7" ht="46.5" customHeight="1">
      <c r="B7" s="503" t="s">
        <v>531</v>
      </c>
      <c r="C7" s="503"/>
      <c r="D7" s="503"/>
      <c r="E7" s="504" t="s">
        <v>534</v>
      </c>
      <c r="F7" s="504"/>
      <c r="G7" s="504"/>
    </row>
    <row r="8" spans="2:7" ht="99" customHeight="1">
      <c r="B8" s="496" t="s">
        <v>532</v>
      </c>
      <c r="C8" s="500" t="s">
        <v>533</v>
      </c>
      <c r="D8" s="500"/>
      <c r="E8" s="500" t="s">
        <v>535</v>
      </c>
      <c r="F8" s="500"/>
      <c r="G8" s="500"/>
    </row>
    <row r="9" spans="2:7" ht="25.5" customHeight="1">
      <c r="B9" s="497">
        <v>1</v>
      </c>
      <c r="C9" s="498">
        <v>2</v>
      </c>
      <c r="D9" s="498"/>
      <c r="E9" s="498">
        <v>3</v>
      </c>
      <c r="F9" s="498"/>
      <c r="G9" s="498"/>
    </row>
    <row r="10" spans="2:7" ht="29.25" customHeight="1">
      <c r="B10" s="499" t="s">
        <v>114</v>
      </c>
      <c r="C10" s="498"/>
      <c r="D10" s="498"/>
      <c r="E10" s="500" t="s">
        <v>417</v>
      </c>
      <c r="F10" s="500"/>
      <c r="G10" s="500"/>
    </row>
    <row r="11" spans="2:7" ht="61.5" customHeight="1">
      <c r="B11" s="501" t="s">
        <v>114</v>
      </c>
      <c r="C11" s="503" t="s">
        <v>403</v>
      </c>
      <c r="D11" s="503"/>
      <c r="E11" s="505" t="s">
        <v>404</v>
      </c>
      <c r="F11" s="505"/>
      <c r="G11" s="505"/>
    </row>
    <row r="12" spans="2:7" ht="75.75" customHeight="1">
      <c r="B12" s="502" t="s">
        <v>114</v>
      </c>
      <c r="C12" s="506" t="s">
        <v>396</v>
      </c>
      <c r="D12" s="506"/>
      <c r="E12" s="507" t="s">
        <v>397</v>
      </c>
      <c r="F12" s="507"/>
      <c r="G12" s="507"/>
    </row>
    <row r="13" spans="2:7" ht="78.75" customHeight="1">
      <c r="B13" s="502" t="s">
        <v>114</v>
      </c>
      <c r="C13" s="508" t="s">
        <v>398</v>
      </c>
      <c r="D13" s="508"/>
      <c r="E13" s="507" t="s">
        <v>399</v>
      </c>
      <c r="F13" s="507"/>
      <c r="G13" s="507"/>
    </row>
    <row r="14" spans="2:7" ht="61.5" customHeight="1">
      <c r="B14" s="502" t="s">
        <v>114</v>
      </c>
      <c r="C14" s="509" t="s">
        <v>401</v>
      </c>
      <c r="D14" s="509"/>
      <c r="E14" s="507" t="s">
        <v>400</v>
      </c>
      <c r="F14" s="507"/>
      <c r="G14" s="507"/>
    </row>
    <row r="15" spans="2:7" ht="61.5" customHeight="1">
      <c r="B15" s="502" t="s">
        <v>114</v>
      </c>
      <c r="C15" s="509" t="s">
        <v>402</v>
      </c>
      <c r="D15" s="509"/>
      <c r="E15" s="507" t="s">
        <v>400</v>
      </c>
      <c r="F15" s="507"/>
      <c r="G15" s="507"/>
    </row>
  </sheetData>
  <mergeCells count="23">
    <mergeCell ref="C14:D14"/>
    <mergeCell ref="E14:G14"/>
    <mergeCell ref="C15:D15"/>
    <mergeCell ref="E15:G15"/>
    <mergeCell ref="C11:D11"/>
    <mergeCell ref="E11:G11"/>
    <mergeCell ref="C12:D12"/>
    <mergeCell ref="E12:G12"/>
    <mergeCell ref="C13:D13"/>
    <mergeCell ref="E13:G13"/>
    <mergeCell ref="B7:D7"/>
    <mergeCell ref="C8:D8"/>
    <mergeCell ref="E7:G7"/>
    <mergeCell ref="E8:G8"/>
    <mergeCell ref="C10:D10"/>
    <mergeCell ref="E10:G10"/>
    <mergeCell ref="C9:D9"/>
    <mergeCell ref="E9:G9"/>
    <mergeCell ref="B5:G5"/>
    <mergeCell ref="B1:G1"/>
    <mergeCell ref="B2:G2"/>
    <mergeCell ref="B3:G3"/>
    <mergeCell ref="B4:G4"/>
  </mergeCells>
  <pageMargins left="0" right="0" top="0" bottom="0" header="0.31496062992125984" footer="0.31496062992125984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1048"/>
  <sheetViews>
    <sheetView topLeftCell="B1" workbookViewId="0">
      <selection activeCell="B6" sqref="B6:H6"/>
    </sheetView>
  </sheetViews>
  <sheetFormatPr defaultRowHeight="12.75"/>
  <cols>
    <col min="1" max="1" width="9.140625" hidden="1" customWidth="1"/>
    <col min="2" max="2" width="44.85546875" customWidth="1"/>
    <col min="5" max="5" width="5.7109375" customWidth="1"/>
    <col min="6" max="6" width="14.5703125" customWidth="1"/>
    <col min="8" max="8" width="15.85546875" customWidth="1"/>
    <col min="10" max="10" width="10.42578125" bestFit="1" customWidth="1"/>
  </cols>
  <sheetData>
    <row r="1" spans="2:8" ht="18.75">
      <c r="B1" s="416" t="s">
        <v>412</v>
      </c>
      <c r="C1" s="416"/>
      <c r="D1" s="416"/>
      <c r="E1" s="416"/>
      <c r="F1" s="416"/>
      <c r="G1" s="416"/>
      <c r="H1" s="416"/>
    </row>
    <row r="2" spans="2:8" ht="15.75">
      <c r="B2" s="417" t="s">
        <v>177</v>
      </c>
      <c r="C2" s="417"/>
      <c r="D2" s="417"/>
      <c r="E2" s="417"/>
      <c r="F2" s="417"/>
      <c r="G2" s="417"/>
      <c r="H2" s="417"/>
    </row>
    <row r="3" spans="2:8" ht="15.75">
      <c r="B3" s="417" t="s">
        <v>178</v>
      </c>
      <c r="C3" s="417"/>
      <c r="D3" s="417"/>
      <c r="E3" s="417"/>
      <c r="F3" s="417"/>
      <c r="G3" s="417"/>
      <c r="H3" s="417"/>
    </row>
    <row r="4" spans="2:8" ht="15.75">
      <c r="B4" s="417" t="s">
        <v>789</v>
      </c>
      <c r="C4" s="417"/>
      <c r="D4" s="417"/>
      <c r="E4" s="417"/>
      <c r="F4" s="417"/>
      <c r="G4" s="417"/>
      <c r="H4" s="417"/>
    </row>
    <row r="5" spans="2:8" ht="18">
      <c r="B5" s="418" t="s">
        <v>179</v>
      </c>
      <c r="C5" s="418"/>
      <c r="D5" s="418"/>
      <c r="E5" s="418"/>
      <c r="F5" s="418"/>
      <c r="G5" s="418"/>
      <c r="H5" s="58"/>
    </row>
    <row r="6" spans="2:8" ht="54.75" customHeight="1">
      <c r="B6" s="445" t="s">
        <v>701</v>
      </c>
      <c r="C6" s="445"/>
      <c r="D6" s="445"/>
      <c r="E6" s="445"/>
      <c r="F6" s="445"/>
      <c r="G6" s="445"/>
      <c r="H6" s="445"/>
    </row>
    <row r="7" spans="2:8" ht="15.75">
      <c r="B7" s="58"/>
      <c r="C7" s="58"/>
      <c r="D7" s="58"/>
      <c r="E7" s="58"/>
      <c r="F7" s="58"/>
      <c r="G7" s="58"/>
      <c r="H7" s="58"/>
    </row>
    <row r="8" spans="2:8" ht="15.75" thickBot="1">
      <c r="H8" s="73" t="s">
        <v>256</v>
      </c>
    </row>
    <row r="9" spans="2:8">
      <c r="B9" s="446" t="s">
        <v>116</v>
      </c>
      <c r="C9" s="446" t="s">
        <v>0</v>
      </c>
      <c r="D9" s="446" t="s">
        <v>1</v>
      </c>
      <c r="E9" s="446" t="s">
        <v>2</v>
      </c>
      <c r="F9" s="446" t="s">
        <v>3</v>
      </c>
      <c r="G9" s="446" t="s">
        <v>4</v>
      </c>
      <c r="H9" s="446" t="s">
        <v>5</v>
      </c>
    </row>
    <row r="10" spans="2:8" ht="13.5" thickBot="1">
      <c r="B10" s="448"/>
      <c r="C10" s="447"/>
      <c r="D10" s="447"/>
      <c r="E10" s="447"/>
      <c r="F10" s="447"/>
      <c r="G10" s="447"/>
      <c r="H10" s="447"/>
    </row>
    <row r="11" spans="2:8" ht="16.5" thickBot="1">
      <c r="B11" s="141">
        <v>1</v>
      </c>
      <c r="C11" s="1">
        <v>2</v>
      </c>
      <c r="D11" s="1">
        <v>3</v>
      </c>
      <c r="E11" s="1">
        <v>4</v>
      </c>
      <c r="F11" s="1">
        <v>5</v>
      </c>
      <c r="G11" s="1">
        <v>6</v>
      </c>
      <c r="H11" s="1">
        <v>7</v>
      </c>
    </row>
    <row r="12" spans="2:8" ht="32.25" thickBot="1">
      <c r="B12" s="156" t="s">
        <v>417</v>
      </c>
      <c r="C12" s="157" t="s">
        <v>114</v>
      </c>
      <c r="D12" s="158"/>
      <c r="E12" s="158"/>
      <c r="F12" s="158"/>
      <c r="G12" s="158"/>
      <c r="H12" s="301">
        <f>SUM(H13+H58+H62+H73+H79+H98+H116+H120+H123+H126+H96)</f>
        <v>190580.27799999999</v>
      </c>
    </row>
    <row r="13" spans="2:8" ht="32.25" thickBot="1">
      <c r="B13" s="160" t="s">
        <v>6</v>
      </c>
      <c r="C13" s="157" t="s">
        <v>114</v>
      </c>
      <c r="D13" s="157" t="s">
        <v>74</v>
      </c>
      <c r="E13" s="161"/>
      <c r="F13" s="158"/>
      <c r="G13" s="158"/>
      <c r="H13" s="162">
        <f>SUM(H14+H18+H32+H36+H42+H44)</f>
        <v>37315.72</v>
      </c>
    </row>
    <row r="14" spans="2:8" ht="48" thickBot="1">
      <c r="B14" s="163" t="s">
        <v>7</v>
      </c>
      <c r="C14" s="157" t="s">
        <v>114</v>
      </c>
      <c r="D14" s="157" t="s">
        <v>74</v>
      </c>
      <c r="E14" s="164" t="s">
        <v>115</v>
      </c>
      <c r="F14" s="165"/>
      <c r="G14" s="165"/>
      <c r="H14" s="166">
        <f>SUM(H15)</f>
        <v>2344</v>
      </c>
    </row>
    <row r="15" spans="2:8" ht="16.5" thickBot="1">
      <c r="B15" s="163" t="s">
        <v>8</v>
      </c>
      <c r="C15" s="157" t="s">
        <v>114</v>
      </c>
      <c r="D15" s="157" t="s">
        <v>74</v>
      </c>
      <c r="E15" s="164" t="s">
        <v>115</v>
      </c>
      <c r="F15" s="166">
        <v>8820020000</v>
      </c>
      <c r="G15" s="166"/>
      <c r="H15" s="166">
        <f>SUM(H16:H17)</f>
        <v>2344</v>
      </c>
    </row>
    <row r="16" spans="2:8" ht="48" thickBot="1">
      <c r="B16" s="142" t="s">
        <v>9</v>
      </c>
      <c r="C16" s="19" t="s">
        <v>114</v>
      </c>
      <c r="D16" s="19" t="s">
        <v>74</v>
      </c>
      <c r="E16" s="7" t="s">
        <v>115</v>
      </c>
      <c r="F16" s="3">
        <v>8820020000</v>
      </c>
      <c r="G16" s="3">
        <v>121</v>
      </c>
      <c r="H16" s="3">
        <v>1800</v>
      </c>
    </row>
    <row r="17" spans="2:8" ht="63.75" thickBot="1">
      <c r="B17" s="38" t="s">
        <v>10</v>
      </c>
      <c r="C17" s="19" t="s">
        <v>114</v>
      </c>
      <c r="D17" s="19" t="s">
        <v>74</v>
      </c>
      <c r="E17" s="7" t="s">
        <v>115</v>
      </c>
      <c r="F17" s="3">
        <v>8820020000</v>
      </c>
      <c r="G17" s="3">
        <v>129</v>
      </c>
      <c r="H17" s="3">
        <v>544</v>
      </c>
    </row>
    <row r="18" spans="2:8" ht="32.25" thickBot="1">
      <c r="B18" s="160" t="s">
        <v>11</v>
      </c>
      <c r="C18" s="157" t="s">
        <v>114</v>
      </c>
      <c r="D18" s="157" t="s">
        <v>74</v>
      </c>
      <c r="E18" s="157" t="s">
        <v>71</v>
      </c>
      <c r="F18" s="158"/>
      <c r="G18" s="158"/>
      <c r="H18" s="162">
        <f>SUM(H19+H27)</f>
        <v>24759</v>
      </c>
    </row>
    <row r="19" spans="2:8" ht="16.5" thickBot="1">
      <c r="B19" s="160" t="s">
        <v>12</v>
      </c>
      <c r="C19" s="157" t="s">
        <v>114</v>
      </c>
      <c r="D19" s="157" t="s">
        <v>74</v>
      </c>
      <c r="E19" s="157" t="s">
        <v>71</v>
      </c>
      <c r="F19" s="162">
        <v>8830020000</v>
      </c>
      <c r="G19" s="158"/>
      <c r="H19" s="162">
        <f>SUM(H20:H26)</f>
        <v>24182</v>
      </c>
    </row>
    <row r="20" spans="2:8" ht="51.75" customHeight="1" thickBot="1">
      <c r="B20" s="80" t="s">
        <v>9</v>
      </c>
      <c r="C20" s="19" t="s">
        <v>114</v>
      </c>
      <c r="D20" s="19" t="s">
        <v>74</v>
      </c>
      <c r="E20" s="7" t="s">
        <v>71</v>
      </c>
      <c r="F20" s="3">
        <v>8830020000</v>
      </c>
      <c r="G20" s="3">
        <v>121</v>
      </c>
      <c r="H20" s="3">
        <v>15720</v>
      </c>
    </row>
    <row r="21" spans="2:8" ht="32.25" hidden="1" thickBot="1">
      <c r="B21" s="80" t="s">
        <v>45</v>
      </c>
      <c r="C21" s="19" t="s">
        <v>114</v>
      </c>
      <c r="D21" s="19" t="s">
        <v>74</v>
      </c>
      <c r="E21" s="7" t="s">
        <v>71</v>
      </c>
      <c r="F21" s="3">
        <v>8830020000</v>
      </c>
      <c r="G21" s="3">
        <v>122</v>
      </c>
      <c r="H21" s="3"/>
    </row>
    <row r="22" spans="2:8" ht="63.75" thickBot="1">
      <c r="B22" s="80" t="s">
        <v>10</v>
      </c>
      <c r="C22" s="19" t="s">
        <v>114</v>
      </c>
      <c r="D22" s="19" t="s">
        <v>74</v>
      </c>
      <c r="E22" s="7" t="s">
        <v>71</v>
      </c>
      <c r="F22" s="3">
        <v>8830020000</v>
      </c>
      <c r="G22" s="3">
        <v>129</v>
      </c>
      <c r="H22" s="3">
        <v>4748</v>
      </c>
    </row>
    <row r="23" spans="2:8" ht="32.25" thickBot="1">
      <c r="B23" s="38" t="s">
        <v>13</v>
      </c>
      <c r="C23" s="19" t="s">
        <v>114</v>
      </c>
      <c r="D23" s="19" t="s">
        <v>74</v>
      </c>
      <c r="E23" s="7" t="s">
        <v>71</v>
      </c>
      <c r="F23" s="3">
        <v>8830020000</v>
      </c>
      <c r="G23" s="3">
        <v>244</v>
      </c>
      <c r="H23" s="3">
        <v>2520</v>
      </c>
    </row>
    <row r="24" spans="2:8" ht="16.5" thickBot="1">
      <c r="B24" s="38" t="s">
        <v>523</v>
      </c>
      <c r="C24" s="19" t="s">
        <v>114</v>
      </c>
      <c r="D24" s="19" t="s">
        <v>74</v>
      </c>
      <c r="E24" s="7" t="s">
        <v>71</v>
      </c>
      <c r="F24" s="3">
        <v>8830020000</v>
      </c>
      <c r="G24" s="3">
        <v>247</v>
      </c>
      <c r="H24" s="3">
        <v>330</v>
      </c>
    </row>
    <row r="25" spans="2:8" ht="48" thickBot="1">
      <c r="B25" s="394" t="s">
        <v>768</v>
      </c>
      <c r="C25" s="19" t="s">
        <v>114</v>
      </c>
      <c r="D25" s="19" t="s">
        <v>74</v>
      </c>
      <c r="E25" s="7" t="s">
        <v>71</v>
      </c>
      <c r="F25" s="3">
        <v>8830020000</v>
      </c>
      <c r="G25" s="3">
        <v>831</v>
      </c>
      <c r="H25" s="3">
        <v>550</v>
      </c>
    </row>
    <row r="26" spans="2:8" ht="16.5" thickBot="1">
      <c r="B26" s="5" t="s">
        <v>46</v>
      </c>
      <c r="C26" s="19" t="s">
        <v>114</v>
      </c>
      <c r="D26" s="19" t="s">
        <v>74</v>
      </c>
      <c r="E26" s="7" t="s">
        <v>71</v>
      </c>
      <c r="F26" s="3">
        <v>8830020000</v>
      </c>
      <c r="G26" s="3">
        <v>850</v>
      </c>
      <c r="H26" s="3">
        <v>314</v>
      </c>
    </row>
    <row r="27" spans="2:8" ht="79.5" thickBot="1">
      <c r="B27" s="160" t="s">
        <v>14</v>
      </c>
      <c r="C27" s="157" t="s">
        <v>114</v>
      </c>
      <c r="D27" s="157" t="s">
        <v>74</v>
      </c>
      <c r="E27" s="157" t="s">
        <v>71</v>
      </c>
      <c r="F27" s="162">
        <v>9980077710</v>
      </c>
      <c r="G27" s="158"/>
      <c r="H27" s="162">
        <f>SUM(H28:H31)</f>
        <v>577</v>
      </c>
    </row>
    <row r="28" spans="2:8" ht="54" customHeight="1" thickBot="1">
      <c r="B28" s="38" t="s">
        <v>15</v>
      </c>
      <c r="C28" s="19" t="s">
        <v>114</v>
      </c>
      <c r="D28" s="19" t="s">
        <v>74</v>
      </c>
      <c r="E28" s="7" t="s">
        <v>71</v>
      </c>
      <c r="F28" s="3">
        <v>9980077710</v>
      </c>
      <c r="G28" s="3">
        <v>121</v>
      </c>
      <c r="H28" s="3">
        <v>382</v>
      </c>
    </row>
    <row r="29" spans="2:8" ht="0.75" hidden="1" customHeight="1" thickBot="1">
      <c r="B29" s="80" t="s">
        <v>45</v>
      </c>
      <c r="C29" s="19" t="s">
        <v>114</v>
      </c>
      <c r="D29" s="19" t="s">
        <v>74</v>
      </c>
      <c r="E29" s="7" t="s">
        <v>71</v>
      </c>
      <c r="F29" s="3">
        <v>9980077710</v>
      </c>
      <c r="G29" s="3">
        <v>122</v>
      </c>
      <c r="H29" s="3"/>
    </row>
    <row r="30" spans="2:8" ht="63.75" thickBot="1">
      <c r="B30" s="38" t="s">
        <v>10</v>
      </c>
      <c r="C30" s="19" t="s">
        <v>114</v>
      </c>
      <c r="D30" s="19" t="s">
        <v>74</v>
      </c>
      <c r="E30" s="7" t="s">
        <v>71</v>
      </c>
      <c r="F30" s="3">
        <v>9980077710</v>
      </c>
      <c r="G30" s="3">
        <v>129</v>
      </c>
      <c r="H30" s="3">
        <v>115</v>
      </c>
    </row>
    <row r="31" spans="2:8" ht="32.25" thickBot="1">
      <c r="B31" s="38" t="s">
        <v>13</v>
      </c>
      <c r="C31" s="19" t="s">
        <v>114</v>
      </c>
      <c r="D31" s="19" t="s">
        <v>74</v>
      </c>
      <c r="E31" s="7" t="s">
        <v>71</v>
      </c>
      <c r="F31" s="3">
        <v>9980077710</v>
      </c>
      <c r="G31" s="3">
        <v>244</v>
      </c>
      <c r="H31" s="3">
        <v>80</v>
      </c>
    </row>
    <row r="32" spans="2:8" ht="16.5" thickBot="1">
      <c r="B32" s="169" t="s">
        <v>357</v>
      </c>
      <c r="C32" s="157" t="s">
        <v>114</v>
      </c>
      <c r="D32" s="157" t="s">
        <v>74</v>
      </c>
      <c r="E32" s="157" t="s">
        <v>72</v>
      </c>
      <c r="F32" s="170"/>
      <c r="G32" s="170"/>
      <c r="H32" s="170">
        <v>3.9</v>
      </c>
    </row>
    <row r="33" spans="2:8" ht="48" thickBot="1">
      <c r="B33" s="48" t="s">
        <v>192</v>
      </c>
      <c r="C33" s="19" t="s">
        <v>114</v>
      </c>
      <c r="D33" s="19" t="s">
        <v>74</v>
      </c>
      <c r="E33" s="7" t="s">
        <v>72</v>
      </c>
      <c r="F33" s="3">
        <v>99</v>
      </c>
      <c r="G33" s="3"/>
      <c r="H33" s="3">
        <v>3.9</v>
      </c>
    </row>
    <row r="34" spans="2:8" ht="79.5" thickBot="1">
      <c r="B34" s="84" t="s">
        <v>358</v>
      </c>
      <c r="C34" s="19" t="s">
        <v>114</v>
      </c>
      <c r="D34" s="19" t="s">
        <v>74</v>
      </c>
      <c r="E34" s="7" t="s">
        <v>72</v>
      </c>
      <c r="F34" s="139" t="s">
        <v>359</v>
      </c>
      <c r="G34" s="3"/>
      <c r="H34" s="3">
        <v>3.9</v>
      </c>
    </row>
    <row r="35" spans="2:8" ht="32.25" thickBot="1">
      <c r="B35" s="48" t="s">
        <v>13</v>
      </c>
      <c r="C35" s="19" t="s">
        <v>114</v>
      </c>
      <c r="D35" s="19" t="s">
        <v>74</v>
      </c>
      <c r="E35" s="7" t="s">
        <v>72</v>
      </c>
      <c r="F35" s="139" t="s">
        <v>359</v>
      </c>
      <c r="G35" s="3">
        <v>244</v>
      </c>
      <c r="H35" s="3">
        <v>3.9</v>
      </c>
    </row>
    <row r="36" spans="2:8" ht="32.25" thickBot="1">
      <c r="B36" s="160" t="s">
        <v>16</v>
      </c>
      <c r="C36" s="157" t="s">
        <v>114</v>
      </c>
      <c r="D36" s="157" t="s">
        <v>74</v>
      </c>
      <c r="E36" s="157" t="s">
        <v>112</v>
      </c>
      <c r="F36" s="158"/>
      <c r="G36" s="158"/>
      <c r="H36" s="162">
        <f>SUM(H37)</f>
        <v>1065</v>
      </c>
    </row>
    <row r="37" spans="2:8" ht="32.25" thickBot="1">
      <c r="B37" s="145" t="s">
        <v>17</v>
      </c>
      <c r="C37" s="19" t="s">
        <v>114</v>
      </c>
      <c r="D37" s="19" t="s">
        <v>74</v>
      </c>
      <c r="E37" s="19" t="s">
        <v>112</v>
      </c>
      <c r="F37" s="3">
        <v>9370020000</v>
      </c>
      <c r="G37" s="2"/>
      <c r="H37" s="3">
        <f>SUM(H38:H41)</f>
        <v>1065</v>
      </c>
    </row>
    <row r="38" spans="2:8" ht="48" thickBot="1">
      <c r="B38" s="5" t="s">
        <v>9</v>
      </c>
      <c r="C38" s="19" t="s">
        <v>114</v>
      </c>
      <c r="D38" s="19" t="s">
        <v>74</v>
      </c>
      <c r="E38" s="19" t="s">
        <v>112</v>
      </c>
      <c r="F38" s="3">
        <v>9370020000</v>
      </c>
      <c r="G38" s="3">
        <v>121</v>
      </c>
      <c r="H38" s="3">
        <v>787</v>
      </c>
    </row>
    <row r="39" spans="2:8" ht="32.25" thickBot="1">
      <c r="B39" s="5" t="s">
        <v>203</v>
      </c>
      <c r="C39" s="19" t="s">
        <v>114</v>
      </c>
      <c r="D39" s="19" t="s">
        <v>74</v>
      </c>
      <c r="E39" s="19" t="s">
        <v>112</v>
      </c>
      <c r="F39" s="3"/>
      <c r="G39" s="3">
        <v>122</v>
      </c>
      <c r="H39" s="3">
        <v>20</v>
      </c>
    </row>
    <row r="40" spans="2:8" ht="63.75" thickBot="1">
      <c r="B40" s="38" t="s">
        <v>10</v>
      </c>
      <c r="C40" s="19" t="s">
        <v>114</v>
      </c>
      <c r="D40" s="19" t="s">
        <v>74</v>
      </c>
      <c r="E40" s="19" t="s">
        <v>112</v>
      </c>
      <c r="F40" s="3">
        <v>9370020000</v>
      </c>
      <c r="G40" s="3">
        <v>129</v>
      </c>
      <c r="H40" s="3">
        <v>238</v>
      </c>
    </row>
    <row r="41" spans="2:8" ht="32.25" thickBot="1">
      <c r="B41" s="48" t="s">
        <v>13</v>
      </c>
      <c r="C41" s="19" t="s">
        <v>114</v>
      </c>
      <c r="D41" s="19" t="s">
        <v>74</v>
      </c>
      <c r="E41" s="19" t="s">
        <v>112</v>
      </c>
      <c r="F41" s="3">
        <v>9370020000</v>
      </c>
      <c r="G41" s="3">
        <v>244</v>
      </c>
      <c r="H41" s="3">
        <v>20</v>
      </c>
    </row>
    <row r="42" spans="2:8" ht="16.5" thickBot="1">
      <c r="B42" s="79" t="s">
        <v>343</v>
      </c>
      <c r="C42" s="15" t="s">
        <v>114</v>
      </c>
      <c r="D42" s="15" t="s">
        <v>74</v>
      </c>
      <c r="E42" s="15" t="s">
        <v>414</v>
      </c>
      <c r="F42" s="1"/>
      <c r="G42" s="1"/>
      <c r="H42" s="1">
        <v>7000</v>
      </c>
    </row>
    <row r="43" spans="2:8" ht="16.5" thickBot="1">
      <c r="B43" s="38" t="s">
        <v>416</v>
      </c>
      <c r="C43" s="19" t="s">
        <v>114</v>
      </c>
      <c r="D43" s="19" t="s">
        <v>74</v>
      </c>
      <c r="E43" s="19" t="s">
        <v>414</v>
      </c>
      <c r="F43" s="3">
        <v>9990020690</v>
      </c>
      <c r="G43" s="3">
        <v>870</v>
      </c>
      <c r="H43" s="3">
        <v>7000</v>
      </c>
    </row>
    <row r="44" spans="2:8" ht="16.5" thickBot="1">
      <c r="B44" s="160" t="s">
        <v>18</v>
      </c>
      <c r="C44" s="157" t="s">
        <v>114</v>
      </c>
      <c r="D44" s="157" t="s">
        <v>74</v>
      </c>
      <c r="E44" s="157">
        <v>13</v>
      </c>
      <c r="F44" s="158"/>
      <c r="G44" s="158"/>
      <c r="H44" s="162">
        <f>SUM(H49+H53+H55+H47+H45)</f>
        <v>2143.8200000000002</v>
      </c>
    </row>
    <row r="45" spans="2:8" ht="16.5" thickBot="1">
      <c r="B45" s="156" t="s">
        <v>766</v>
      </c>
      <c r="C45" s="157" t="s">
        <v>114</v>
      </c>
      <c r="D45" s="157" t="s">
        <v>74</v>
      </c>
      <c r="E45" s="157" t="s">
        <v>420</v>
      </c>
      <c r="F45" s="162">
        <v>140179130</v>
      </c>
      <c r="G45" s="158"/>
      <c r="H45" s="162">
        <v>109.32</v>
      </c>
    </row>
    <row r="46" spans="2:8" ht="32.25" thickBot="1">
      <c r="B46" s="38" t="s">
        <v>204</v>
      </c>
      <c r="C46" s="15" t="s">
        <v>114</v>
      </c>
      <c r="D46" s="15" t="s">
        <v>74</v>
      </c>
      <c r="E46" s="15" t="s">
        <v>420</v>
      </c>
      <c r="F46" s="20">
        <v>140179130</v>
      </c>
      <c r="G46" s="3">
        <v>244</v>
      </c>
      <c r="H46" s="20">
        <v>109.32</v>
      </c>
    </row>
    <row r="47" spans="2:8" ht="16.5" thickBot="1">
      <c r="B47" s="160" t="s">
        <v>495</v>
      </c>
      <c r="C47" s="157" t="s">
        <v>114</v>
      </c>
      <c r="D47" s="157" t="s">
        <v>74</v>
      </c>
      <c r="E47" s="157" t="s">
        <v>420</v>
      </c>
      <c r="F47" s="212" t="s">
        <v>494</v>
      </c>
      <c r="G47" s="158"/>
      <c r="H47" s="162">
        <v>1500</v>
      </c>
    </row>
    <row r="48" spans="2:8" ht="32.25" thickBot="1">
      <c r="B48" s="18" t="s">
        <v>41</v>
      </c>
      <c r="C48" s="19" t="s">
        <v>114</v>
      </c>
      <c r="D48" s="19" t="s">
        <v>74</v>
      </c>
      <c r="E48" s="19" t="s">
        <v>420</v>
      </c>
      <c r="F48" s="183" t="s">
        <v>494</v>
      </c>
      <c r="G48" s="20">
        <v>611</v>
      </c>
      <c r="H48" s="16">
        <v>1500</v>
      </c>
    </row>
    <row r="49" spans="2:8" ht="63.75" thickBot="1">
      <c r="B49" s="160" t="s">
        <v>485</v>
      </c>
      <c r="C49" s="157" t="s">
        <v>114</v>
      </c>
      <c r="D49" s="157" t="s">
        <v>74</v>
      </c>
      <c r="E49" s="157" t="s">
        <v>420</v>
      </c>
      <c r="F49" s="162">
        <v>42</v>
      </c>
      <c r="G49" s="170"/>
      <c r="H49" s="162">
        <v>200</v>
      </c>
    </row>
    <row r="50" spans="2:8" ht="32.25" thickBot="1">
      <c r="B50" s="50" t="s">
        <v>418</v>
      </c>
      <c r="C50" s="19" t="s">
        <v>114</v>
      </c>
      <c r="D50" s="19" t="s">
        <v>74</v>
      </c>
      <c r="E50" s="19" t="s">
        <v>420</v>
      </c>
      <c r="F50" s="20">
        <v>42001</v>
      </c>
      <c r="G50" s="20"/>
      <c r="H50" s="20">
        <v>200</v>
      </c>
    </row>
    <row r="51" spans="2:8" ht="48" thickBot="1">
      <c r="B51" s="50" t="s">
        <v>419</v>
      </c>
      <c r="C51" s="19" t="s">
        <v>114</v>
      </c>
      <c r="D51" s="19" t="s">
        <v>74</v>
      </c>
      <c r="E51" s="19" t="s">
        <v>420</v>
      </c>
      <c r="F51" s="20">
        <v>4200199900</v>
      </c>
      <c r="G51" s="20"/>
      <c r="H51" s="20">
        <v>200</v>
      </c>
    </row>
    <row r="52" spans="2:8" ht="32.25" thickBot="1">
      <c r="B52" s="50" t="s">
        <v>13</v>
      </c>
      <c r="C52" s="19" t="s">
        <v>114</v>
      </c>
      <c r="D52" s="19" t="s">
        <v>74</v>
      </c>
      <c r="E52" s="19" t="s">
        <v>420</v>
      </c>
      <c r="F52" s="20">
        <v>4200199900</v>
      </c>
      <c r="G52" s="20">
        <v>244</v>
      </c>
      <c r="H52" s="20">
        <v>200</v>
      </c>
    </row>
    <row r="53" spans="2:8" ht="16.5" thickBot="1">
      <c r="B53" s="156" t="s">
        <v>478</v>
      </c>
      <c r="C53" s="171" t="s">
        <v>114</v>
      </c>
      <c r="D53" s="171" t="s">
        <v>74</v>
      </c>
      <c r="E53" s="171" t="s">
        <v>420</v>
      </c>
      <c r="F53" s="170">
        <v>8830020000</v>
      </c>
      <c r="G53" s="170"/>
      <c r="H53" s="170">
        <v>100</v>
      </c>
    </row>
    <row r="54" spans="2:8" ht="32.25" thickBot="1">
      <c r="B54" s="38" t="s">
        <v>204</v>
      </c>
      <c r="C54" s="19" t="s">
        <v>114</v>
      </c>
      <c r="D54" s="19" t="s">
        <v>74</v>
      </c>
      <c r="E54" s="19" t="s">
        <v>420</v>
      </c>
      <c r="F54" s="3">
        <v>8830020000</v>
      </c>
      <c r="G54" s="20">
        <v>244</v>
      </c>
      <c r="H54" s="20">
        <v>100</v>
      </c>
    </row>
    <row r="55" spans="2:8" ht="16.5" thickBot="1">
      <c r="B55" s="160" t="s">
        <v>19</v>
      </c>
      <c r="C55" s="157" t="s">
        <v>114</v>
      </c>
      <c r="D55" s="157" t="s">
        <v>74</v>
      </c>
      <c r="E55" s="157">
        <v>13</v>
      </c>
      <c r="F55" s="162">
        <v>99</v>
      </c>
      <c r="G55" s="158"/>
      <c r="H55" s="162">
        <v>234.5</v>
      </c>
    </row>
    <row r="56" spans="2:8" ht="142.5" thickBot="1">
      <c r="B56" s="145" t="s">
        <v>20</v>
      </c>
      <c r="C56" s="19" t="s">
        <v>114</v>
      </c>
      <c r="D56" s="19" t="s">
        <v>74</v>
      </c>
      <c r="E56" s="7">
        <v>13</v>
      </c>
      <c r="F56" s="3">
        <v>9980077730</v>
      </c>
      <c r="G56" s="2"/>
      <c r="H56" s="3">
        <v>234.5</v>
      </c>
    </row>
    <row r="57" spans="2:8" ht="32.25" thickBot="1">
      <c r="B57" s="38" t="s">
        <v>13</v>
      </c>
      <c r="C57" s="19" t="s">
        <v>114</v>
      </c>
      <c r="D57" s="19" t="s">
        <v>74</v>
      </c>
      <c r="E57" s="7">
        <v>13</v>
      </c>
      <c r="F57" s="3">
        <v>9980077730</v>
      </c>
      <c r="G57" s="3">
        <v>244</v>
      </c>
      <c r="H57" s="3">
        <v>234.5</v>
      </c>
    </row>
    <row r="58" spans="2:8" ht="16.5" thickBot="1">
      <c r="B58" s="160" t="s">
        <v>352</v>
      </c>
      <c r="C58" s="157" t="s">
        <v>114</v>
      </c>
      <c r="D58" s="157" t="s">
        <v>115</v>
      </c>
      <c r="E58" s="171"/>
      <c r="F58" s="170"/>
      <c r="G58" s="170"/>
      <c r="H58" s="172">
        <v>3038.6</v>
      </c>
    </row>
    <row r="59" spans="2:8" ht="32.25" thickBot="1">
      <c r="B59" s="38" t="s">
        <v>353</v>
      </c>
      <c r="C59" s="19" t="s">
        <v>114</v>
      </c>
      <c r="D59" s="19" t="s">
        <v>115</v>
      </c>
      <c r="E59" s="7" t="s">
        <v>109</v>
      </c>
      <c r="F59" s="3"/>
      <c r="G59" s="3"/>
      <c r="H59" s="3">
        <v>3038.6</v>
      </c>
    </row>
    <row r="60" spans="2:8" ht="48" thickBot="1">
      <c r="B60" s="48" t="s">
        <v>672</v>
      </c>
      <c r="C60" s="19" t="s">
        <v>114</v>
      </c>
      <c r="D60" s="19" t="s">
        <v>115</v>
      </c>
      <c r="E60" s="7" t="s">
        <v>109</v>
      </c>
      <c r="F60" s="20">
        <v>2640151180</v>
      </c>
      <c r="G60" s="3"/>
      <c r="H60" s="3">
        <v>3038.6</v>
      </c>
    </row>
    <row r="61" spans="2:8" ht="16.5" thickBot="1">
      <c r="B61" s="38" t="s">
        <v>350</v>
      </c>
      <c r="C61" s="19" t="s">
        <v>114</v>
      </c>
      <c r="D61" s="19" t="s">
        <v>115</v>
      </c>
      <c r="E61" s="7" t="s">
        <v>109</v>
      </c>
      <c r="F61" s="20">
        <v>2640151180</v>
      </c>
      <c r="G61" s="3">
        <v>530</v>
      </c>
      <c r="H61" s="3">
        <v>3038.6</v>
      </c>
    </row>
    <row r="62" spans="2:8" ht="16.5" thickBot="1">
      <c r="B62" s="160" t="s">
        <v>22</v>
      </c>
      <c r="C62" s="157" t="s">
        <v>114</v>
      </c>
      <c r="D62" s="173" t="s">
        <v>71</v>
      </c>
      <c r="E62" s="157"/>
      <c r="F62" s="170"/>
      <c r="G62" s="170"/>
      <c r="H62" s="170">
        <f>SUM(H63+H69)</f>
        <v>35567.119999999995</v>
      </c>
    </row>
    <row r="63" spans="2:8" ht="16.5" thickBot="1">
      <c r="B63" s="160" t="s">
        <v>349</v>
      </c>
      <c r="C63" s="171" t="s">
        <v>114</v>
      </c>
      <c r="D63" s="177" t="s">
        <v>71</v>
      </c>
      <c r="E63" s="171" t="s">
        <v>110</v>
      </c>
      <c r="F63" s="170"/>
      <c r="G63" s="170"/>
      <c r="H63" s="170">
        <f>SUM(H64+H66)</f>
        <v>35282.729999999996</v>
      </c>
    </row>
    <row r="64" spans="2:8" ht="95.25" thickBot="1">
      <c r="B64" s="354" t="s">
        <v>676</v>
      </c>
      <c r="C64" s="171" t="s">
        <v>114</v>
      </c>
      <c r="D64" s="177" t="s">
        <v>71</v>
      </c>
      <c r="E64" s="171" t="s">
        <v>110</v>
      </c>
      <c r="F64" s="180">
        <v>1540320762</v>
      </c>
      <c r="G64" s="170"/>
      <c r="H64" s="170">
        <v>17343.599999999999</v>
      </c>
    </row>
    <row r="65" spans="2:8" ht="16.5" thickBot="1">
      <c r="B65" s="41" t="s">
        <v>441</v>
      </c>
      <c r="C65" s="19" t="s">
        <v>114</v>
      </c>
      <c r="D65" s="83" t="s">
        <v>71</v>
      </c>
      <c r="E65" s="19" t="s">
        <v>110</v>
      </c>
      <c r="F65" s="139">
        <v>1540320762</v>
      </c>
      <c r="G65" s="3">
        <v>540</v>
      </c>
      <c r="H65" s="3">
        <v>17343.599999999999</v>
      </c>
    </row>
    <row r="66" spans="2:8" ht="63.75" thickBot="1">
      <c r="B66" s="354" t="s">
        <v>675</v>
      </c>
      <c r="C66" s="171" t="s">
        <v>114</v>
      </c>
      <c r="D66" s="177" t="s">
        <v>71</v>
      </c>
      <c r="E66" s="171" t="s">
        <v>110</v>
      </c>
      <c r="F66" s="180" t="s">
        <v>674</v>
      </c>
      <c r="G66" s="170"/>
      <c r="H66" s="170">
        <v>17939.13</v>
      </c>
    </row>
    <row r="67" spans="2:8" ht="63.75" thickBot="1">
      <c r="B67" s="363" t="s">
        <v>673</v>
      </c>
      <c r="C67" s="19" t="s">
        <v>114</v>
      </c>
      <c r="D67" s="83" t="s">
        <v>71</v>
      </c>
      <c r="E67" s="19" t="s">
        <v>110</v>
      </c>
      <c r="F67" s="183">
        <v>1540520760</v>
      </c>
      <c r="G67" s="20"/>
      <c r="H67" s="20">
        <v>17939.13</v>
      </c>
    </row>
    <row r="68" spans="2:8" ht="16.5" thickBot="1">
      <c r="B68" s="41" t="s">
        <v>441</v>
      </c>
      <c r="C68" s="19" t="s">
        <v>114</v>
      </c>
      <c r="D68" s="83" t="s">
        <v>71</v>
      </c>
      <c r="E68" s="19" t="s">
        <v>110</v>
      </c>
      <c r="F68" s="183">
        <v>1540520760</v>
      </c>
      <c r="G68" s="3">
        <v>540</v>
      </c>
      <c r="H68" s="3">
        <v>17939.13</v>
      </c>
    </row>
    <row r="69" spans="2:8" ht="32.25" thickBot="1">
      <c r="B69" s="156" t="s">
        <v>479</v>
      </c>
      <c r="C69" s="171" t="s">
        <v>114</v>
      </c>
      <c r="D69" s="177" t="s">
        <v>71</v>
      </c>
      <c r="E69" s="171" t="s">
        <v>480</v>
      </c>
      <c r="F69" s="180"/>
      <c r="G69" s="170"/>
      <c r="H69" s="170">
        <f>SUM(H70+H72)</f>
        <v>284.39</v>
      </c>
    </row>
    <row r="70" spans="2:8" ht="32.25" thickBot="1">
      <c r="B70" s="156" t="s">
        <v>752</v>
      </c>
      <c r="C70" s="171" t="s">
        <v>114</v>
      </c>
      <c r="D70" s="177" t="s">
        <v>71</v>
      </c>
      <c r="E70" s="171" t="s">
        <v>480</v>
      </c>
      <c r="F70" s="180">
        <v>1440264600</v>
      </c>
      <c r="G70" s="170"/>
      <c r="H70" s="170">
        <v>84.39</v>
      </c>
    </row>
    <row r="71" spans="2:8" ht="19.5" customHeight="1" thickBot="1">
      <c r="B71" s="388" t="s">
        <v>441</v>
      </c>
      <c r="C71" s="19" t="s">
        <v>114</v>
      </c>
      <c r="D71" s="83" t="s">
        <v>71</v>
      </c>
      <c r="E71" s="19" t="s">
        <v>480</v>
      </c>
      <c r="F71" s="183">
        <v>1440264600</v>
      </c>
      <c r="G71" s="20">
        <v>540</v>
      </c>
      <c r="H71" s="20">
        <v>84.39</v>
      </c>
    </row>
    <row r="72" spans="2:8" ht="78.75" customHeight="1" thickBot="1">
      <c r="B72" s="143" t="s">
        <v>481</v>
      </c>
      <c r="C72" s="19" t="s">
        <v>114</v>
      </c>
      <c r="D72" s="83" t="s">
        <v>71</v>
      </c>
      <c r="E72" s="19" t="s">
        <v>480</v>
      </c>
      <c r="F72" s="139">
        <v>9980040002</v>
      </c>
      <c r="G72" s="3">
        <v>245</v>
      </c>
      <c r="H72" s="3">
        <v>200</v>
      </c>
    </row>
    <row r="73" spans="2:8" ht="40.5" customHeight="1" thickBot="1">
      <c r="B73" s="160" t="s">
        <v>23</v>
      </c>
      <c r="C73" s="157" t="s">
        <v>114</v>
      </c>
      <c r="D73" s="157" t="s">
        <v>72</v>
      </c>
      <c r="E73" s="157"/>
      <c r="F73" s="158"/>
      <c r="G73" s="158"/>
      <c r="H73" s="162">
        <f>SUM(H74+H76)</f>
        <v>9978.0479999999989</v>
      </c>
    </row>
    <row r="74" spans="2:8" ht="42.75" customHeight="1" thickBot="1">
      <c r="B74" s="178" t="s">
        <v>482</v>
      </c>
      <c r="C74" s="175" t="s">
        <v>114</v>
      </c>
      <c r="D74" s="175" t="s">
        <v>72</v>
      </c>
      <c r="E74" s="175" t="s">
        <v>109</v>
      </c>
      <c r="F74" s="181" t="s">
        <v>677</v>
      </c>
      <c r="G74" s="182"/>
      <c r="H74" s="181">
        <v>4968.0479999999998</v>
      </c>
    </row>
    <row r="75" spans="2:8" ht="51.75" customHeight="1" thickBot="1">
      <c r="B75" s="143" t="s">
        <v>442</v>
      </c>
      <c r="C75" s="15" t="s">
        <v>114</v>
      </c>
      <c r="D75" s="15" t="s">
        <v>72</v>
      </c>
      <c r="E75" s="15" t="s">
        <v>109</v>
      </c>
      <c r="F75" s="20" t="s">
        <v>677</v>
      </c>
      <c r="G75" s="20">
        <v>244</v>
      </c>
      <c r="H75" s="20">
        <v>4968.0479999999998</v>
      </c>
    </row>
    <row r="76" spans="2:8" ht="23.25" customHeight="1" thickBot="1">
      <c r="B76" s="144" t="s">
        <v>354</v>
      </c>
      <c r="C76" s="15" t="s">
        <v>114</v>
      </c>
      <c r="D76" s="8" t="s">
        <v>72</v>
      </c>
      <c r="E76" s="8" t="s">
        <v>109</v>
      </c>
      <c r="F76" s="1"/>
      <c r="G76" s="1"/>
      <c r="H76" s="1">
        <v>5010</v>
      </c>
    </row>
    <row r="77" spans="2:8" ht="32.25" customHeight="1" thickBot="1">
      <c r="B77" s="143" t="s">
        <v>350</v>
      </c>
      <c r="C77" s="19" t="s">
        <v>114</v>
      </c>
      <c r="D77" s="7" t="s">
        <v>72</v>
      </c>
      <c r="E77" s="7" t="s">
        <v>109</v>
      </c>
      <c r="F77" s="3">
        <v>1640115200</v>
      </c>
      <c r="G77" s="3"/>
      <c r="H77" s="3">
        <v>5010</v>
      </c>
    </row>
    <row r="78" spans="2:8" ht="24.75" customHeight="1" thickBot="1">
      <c r="B78" s="41" t="s">
        <v>441</v>
      </c>
      <c r="C78" s="19" t="s">
        <v>114</v>
      </c>
      <c r="D78" s="7" t="s">
        <v>72</v>
      </c>
      <c r="E78" s="7" t="s">
        <v>109</v>
      </c>
      <c r="F78" s="3">
        <v>1640115200</v>
      </c>
      <c r="G78" s="3">
        <v>540</v>
      </c>
      <c r="H78" s="3">
        <v>5010</v>
      </c>
    </row>
    <row r="79" spans="2:8" ht="24" customHeight="1" thickBot="1">
      <c r="B79" s="160" t="s">
        <v>24</v>
      </c>
      <c r="C79" s="157" t="s">
        <v>114</v>
      </c>
      <c r="D79" s="173" t="s">
        <v>73</v>
      </c>
      <c r="E79" s="161"/>
      <c r="F79" s="158"/>
      <c r="G79" s="158"/>
      <c r="H79" s="172">
        <f>SUM(H87+H90+H80)</f>
        <v>7228.62</v>
      </c>
    </row>
    <row r="80" spans="2:8" ht="32.25" thickBot="1">
      <c r="B80" s="160" t="s">
        <v>64</v>
      </c>
      <c r="C80" s="157" t="s">
        <v>114</v>
      </c>
      <c r="D80" s="173" t="s">
        <v>73</v>
      </c>
      <c r="E80" s="171" t="s">
        <v>109</v>
      </c>
      <c r="F80" s="158"/>
      <c r="G80" s="158"/>
      <c r="H80" s="172">
        <f>SUM(H81:H86)</f>
        <v>6601.62</v>
      </c>
    </row>
    <row r="81" spans="2:8" ht="32.25" thickBot="1">
      <c r="B81" s="50" t="s">
        <v>617</v>
      </c>
      <c r="C81" s="19" t="s">
        <v>114</v>
      </c>
      <c r="D81" s="19" t="s">
        <v>73</v>
      </c>
      <c r="E81" s="19" t="s">
        <v>109</v>
      </c>
      <c r="F81" s="249">
        <v>1940300593</v>
      </c>
      <c r="G81" s="337">
        <v>614</v>
      </c>
      <c r="H81" s="3">
        <v>2763.67</v>
      </c>
    </row>
    <row r="82" spans="2:8" ht="32.25" thickBot="1">
      <c r="B82" s="50" t="s">
        <v>617</v>
      </c>
      <c r="C82" s="19" t="s">
        <v>114</v>
      </c>
      <c r="D82" s="19" t="s">
        <v>73</v>
      </c>
      <c r="E82" s="19" t="s">
        <v>109</v>
      </c>
      <c r="F82" s="355" t="s">
        <v>678</v>
      </c>
      <c r="G82" s="337">
        <v>614</v>
      </c>
      <c r="H82" s="3">
        <v>3762.35</v>
      </c>
    </row>
    <row r="83" spans="2:8" ht="32.25" thickBot="1">
      <c r="B83" s="50" t="s">
        <v>617</v>
      </c>
      <c r="C83" s="19" t="s">
        <v>114</v>
      </c>
      <c r="D83" s="19" t="s">
        <v>73</v>
      </c>
      <c r="E83" s="19" t="s">
        <v>109</v>
      </c>
      <c r="F83" s="355" t="s">
        <v>678</v>
      </c>
      <c r="G83" s="337">
        <v>615</v>
      </c>
      <c r="H83" s="3">
        <v>21.4</v>
      </c>
    </row>
    <row r="84" spans="2:8" ht="32.25" thickBot="1">
      <c r="B84" s="50" t="s">
        <v>617</v>
      </c>
      <c r="C84" s="19" t="s">
        <v>114</v>
      </c>
      <c r="D84" s="19" t="s">
        <v>73</v>
      </c>
      <c r="E84" s="19" t="s">
        <v>109</v>
      </c>
      <c r="F84" s="355" t="s">
        <v>678</v>
      </c>
      <c r="G84" s="337">
        <v>625</v>
      </c>
      <c r="H84" s="3">
        <v>21.4</v>
      </c>
    </row>
    <row r="85" spans="2:8" ht="32.25" thickBot="1">
      <c r="B85" s="50" t="s">
        <v>617</v>
      </c>
      <c r="C85" s="19" t="s">
        <v>114</v>
      </c>
      <c r="D85" s="19" t="s">
        <v>73</v>
      </c>
      <c r="E85" s="19" t="s">
        <v>109</v>
      </c>
      <c r="F85" s="355" t="s">
        <v>678</v>
      </c>
      <c r="G85" s="337">
        <v>635</v>
      </c>
      <c r="H85" s="3">
        <v>21.3</v>
      </c>
    </row>
    <row r="86" spans="2:8" ht="32.25" thickBot="1">
      <c r="B86" s="50" t="s">
        <v>617</v>
      </c>
      <c r="C86" s="19" t="s">
        <v>114</v>
      </c>
      <c r="D86" s="19" t="s">
        <v>73</v>
      </c>
      <c r="E86" s="19" t="s">
        <v>109</v>
      </c>
      <c r="F86" s="355" t="s">
        <v>678</v>
      </c>
      <c r="G86" s="337">
        <v>816</v>
      </c>
      <c r="H86" s="3">
        <v>11.5</v>
      </c>
    </row>
    <row r="87" spans="2:8" ht="32.25" thickBot="1">
      <c r="B87" s="160" t="s">
        <v>25</v>
      </c>
      <c r="C87" s="157" t="s">
        <v>114</v>
      </c>
      <c r="D87" s="157" t="s">
        <v>73</v>
      </c>
      <c r="E87" s="157" t="s">
        <v>73</v>
      </c>
      <c r="F87" s="158"/>
      <c r="G87" s="158"/>
      <c r="H87" s="162">
        <v>50</v>
      </c>
    </row>
    <row r="88" spans="2:8" ht="32.25" thickBot="1">
      <c r="B88" s="5" t="s">
        <v>26</v>
      </c>
      <c r="C88" s="19" t="s">
        <v>114</v>
      </c>
      <c r="D88" s="7" t="s">
        <v>73</v>
      </c>
      <c r="E88" s="7" t="s">
        <v>73</v>
      </c>
      <c r="F88" s="3">
        <v>3310199000</v>
      </c>
      <c r="G88" s="2"/>
      <c r="H88" s="3">
        <v>50</v>
      </c>
    </row>
    <row r="89" spans="2:8" ht="32.25" thickBot="1">
      <c r="B89" s="38" t="s">
        <v>13</v>
      </c>
      <c r="C89" s="19" t="s">
        <v>114</v>
      </c>
      <c r="D89" s="7" t="s">
        <v>73</v>
      </c>
      <c r="E89" s="7" t="s">
        <v>73</v>
      </c>
      <c r="F89" s="3">
        <v>3310199000</v>
      </c>
      <c r="G89" s="3">
        <v>244</v>
      </c>
      <c r="H89" s="3">
        <v>50</v>
      </c>
    </row>
    <row r="90" spans="2:8" ht="24" customHeight="1" thickBot="1">
      <c r="B90" s="160" t="s">
        <v>27</v>
      </c>
      <c r="C90" s="157" t="s">
        <v>114</v>
      </c>
      <c r="D90" s="157" t="s">
        <v>73</v>
      </c>
      <c r="E90" s="157" t="s">
        <v>110</v>
      </c>
      <c r="F90" s="158"/>
      <c r="G90" s="158"/>
      <c r="H90" s="162">
        <f>SUM(H91:H91)</f>
        <v>577</v>
      </c>
    </row>
    <row r="91" spans="2:8" ht="95.25" thickBot="1">
      <c r="B91" s="362" t="s">
        <v>671</v>
      </c>
      <c r="C91" s="15" t="s">
        <v>114</v>
      </c>
      <c r="D91" s="8" t="s">
        <v>73</v>
      </c>
      <c r="E91" s="8" t="s">
        <v>110</v>
      </c>
      <c r="F91" s="1">
        <v>1940977720</v>
      </c>
      <c r="G91" s="2"/>
      <c r="H91" s="1">
        <f>SUM(H92:H95)</f>
        <v>577</v>
      </c>
    </row>
    <row r="92" spans="2:8" ht="51.75" customHeight="1" thickBot="1">
      <c r="B92" s="5" t="s">
        <v>9</v>
      </c>
      <c r="C92" s="19" t="s">
        <v>114</v>
      </c>
      <c r="D92" s="7" t="s">
        <v>73</v>
      </c>
      <c r="E92" s="7" t="s">
        <v>110</v>
      </c>
      <c r="F92" s="3">
        <v>1940977720</v>
      </c>
      <c r="G92" s="3">
        <v>121</v>
      </c>
      <c r="H92" s="3">
        <v>380</v>
      </c>
    </row>
    <row r="93" spans="2:8" ht="32.25" hidden="1" thickBot="1">
      <c r="B93" s="80" t="s">
        <v>45</v>
      </c>
      <c r="C93" s="19" t="s">
        <v>114</v>
      </c>
      <c r="D93" s="7" t="s">
        <v>73</v>
      </c>
      <c r="E93" s="7" t="s">
        <v>110</v>
      </c>
      <c r="F93" s="3">
        <v>1940977720</v>
      </c>
      <c r="G93" s="3">
        <v>122</v>
      </c>
      <c r="H93" s="3"/>
    </row>
    <row r="94" spans="2:8" ht="63.75" thickBot="1">
      <c r="B94" s="38" t="s">
        <v>10</v>
      </c>
      <c r="C94" s="19" t="s">
        <v>114</v>
      </c>
      <c r="D94" s="7" t="s">
        <v>73</v>
      </c>
      <c r="E94" s="7" t="s">
        <v>110</v>
      </c>
      <c r="F94" s="3">
        <v>1940977720</v>
      </c>
      <c r="G94" s="3">
        <v>129</v>
      </c>
      <c r="H94" s="3">
        <v>115</v>
      </c>
    </row>
    <row r="95" spans="2:8" ht="37.5" customHeight="1" thickBot="1">
      <c r="B95" s="38" t="s">
        <v>13</v>
      </c>
      <c r="C95" s="19" t="s">
        <v>114</v>
      </c>
      <c r="D95" s="7" t="s">
        <v>73</v>
      </c>
      <c r="E95" s="7" t="s">
        <v>110</v>
      </c>
      <c r="F95" s="3">
        <v>1940977720</v>
      </c>
      <c r="G95" s="3">
        <v>244</v>
      </c>
      <c r="H95" s="3">
        <v>82</v>
      </c>
    </row>
    <row r="96" spans="2:8" ht="64.5" customHeight="1" thickBot="1">
      <c r="B96" s="160" t="s">
        <v>565</v>
      </c>
      <c r="C96" s="157" t="s">
        <v>114</v>
      </c>
      <c r="D96" s="157" t="s">
        <v>170</v>
      </c>
      <c r="E96" s="157" t="s">
        <v>74</v>
      </c>
      <c r="F96" s="212" t="s">
        <v>651</v>
      </c>
      <c r="G96" s="162"/>
      <c r="H96" s="162">
        <v>23282.17</v>
      </c>
    </row>
    <row r="97" spans="2:8" ht="51" customHeight="1" thickBot="1">
      <c r="B97" s="299" t="s">
        <v>567</v>
      </c>
      <c r="C97" s="19" t="s">
        <v>114</v>
      </c>
      <c r="D97" s="7" t="s">
        <v>170</v>
      </c>
      <c r="E97" s="7" t="s">
        <v>74</v>
      </c>
      <c r="F97" s="183" t="s">
        <v>651</v>
      </c>
      <c r="G97" s="3">
        <v>414</v>
      </c>
      <c r="H97" s="3">
        <v>23282.17</v>
      </c>
    </row>
    <row r="98" spans="2:8" ht="16.5" thickBot="1">
      <c r="B98" s="160" t="s">
        <v>29</v>
      </c>
      <c r="C98" s="157" t="s">
        <v>114</v>
      </c>
      <c r="D98" s="157">
        <v>10</v>
      </c>
      <c r="E98" s="161"/>
      <c r="F98" s="158"/>
      <c r="G98" s="158"/>
      <c r="H98" s="184">
        <f>SUM(H99+H105+H112+H102)</f>
        <v>12722</v>
      </c>
    </row>
    <row r="99" spans="2:8" ht="16.5" thickBot="1">
      <c r="B99" s="160" t="s">
        <v>30</v>
      </c>
      <c r="C99" s="157" t="s">
        <v>114</v>
      </c>
      <c r="D99" s="157">
        <v>10</v>
      </c>
      <c r="E99" s="157" t="s">
        <v>74</v>
      </c>
      <c r="F99" s="158"/>
      <c r="G99" s="158"/>
      <c r="H99" s="162">
        <v>750</v>
      </c>
    </row>
    <row r="100" spans="2:8" ht="32.25" thickBot="1">
      <c r="B100" s="145" t="s">
        <v>31</v>
      </c>
      <c r="C100" s="15" t="s">
        <v>114</v>
      </c>
      <c r="D100" s="8">
        <v>10</v>
      </c>
      <c r="E100" s="8" t="s">
        <v>74</v>
      </c>
      <c r="F100" s="1">
        <v>2240128960</v>
      </c>
      <c r="G100" s="2"/>
      <c r="H100" s="1">
        <v>750</v>
      </c>
    </row>
    <row r="101" spans="2:8" ht="32.25" thickBot="1">
      <c r="B101" s="5" t="s">
        <v>32</v>
      </c>
      <c r="C101" s="19" t="s">
        <v>114</v>
      </c>
      <c r="D101" s="7">
        <v>10</v>
      </c>
      <c r="E101" s="7" t="s">
        <v>74</v>
      </c>
      <c r="F101" s="3">
        <v>2240128960</v>
      </c>
      <c r="G101" s="3">
        <v>312</v>
      </c>
      <c r="H101" s="3">
        <v>750</v>
      </c>
    </row>
    <row r="102" spans="2:8" ht="16.5" thickBot="1">
      <c r="B102" s="390" t="s">
        <v>762</v>
      </c>
      <c r="C102" s="157" t="s">
        <v>114</v>
      </c>
      <c r="D102" s="208" t="s">
        <v>250</v>
      </c>
      <c r="E102" s="208" t="s">
        <v>109</v>
      </c>
      <c r="F102" s="212"/>
      <c r="G102" s="212"/>
      <c r="H102" s="162">
        <v>2000</v>
      </c>
    </row>
    <row r="103" spans="2:8" ht="32.25" thickBot="1">
      <c r="B103" s="389" t="s">
        <v>765</v>
      </c>
      <c r="C103" s="19" t="s">
        <v>114</v>
      </c>
      <c r="D103" s="44" t="s">
        <v>250</v>
      </c>
      <c r="E103" s="44" t="s">
        <v>109</v>
      </c>
      <c r="F103" s="386">
        <v>2220830970</v>
      </c>
      <c r="G103" s="386"/>
      <c r="H103" s="3">
        <v>2000</v>
      </c>
    </row>
    <row r="104" spans="2:8" ht="16.5" thickBot="1">
      <c r="B104" s="389" t="s">
        <v>764</v>
      </c>
      <c r="C104" s="19" t="s">
        <v>114</v>
      </c>
      <c r="D104" s="44" t="s">
        <v>250</v>
      </c>
      <c r="E104" s="44" t="s">
        <v>109</v>
      </c>
      <c r="F104" s="386">
        <v>2220830970</v>
      </c>
      <c r="G104" s="386">
        <v>321</v>
      </c>
      <c r="H104" s="3">
        <v>2000</v>
      </c>
    </row>
    <row r="105" spans="2:8" ht="16.5" thickBot="1">
      <c r="B105" s="160" t="s">
        <v>33</v>
      </c>
      <c r="C105" s="157" t="s">
        <v>114</v>
      </c>
      <c r="D105" s="157">
        <v>10</v>
      </c>
      <c r="E105" s="157" t="s">
        <v>71</v>
      </c>
      <c r="F105" s="158"/>
      <c r="G105" s="158"/>
      <c r="H105" s="162">
        <f>SUM(H106+H110+H108)</f>
        <v>9746</v>
      </c>
    </row>
    <row r="106" spans="2:8" ht="48" thickBot="1">
      <c r="B106" s="160" t="s">
        <v>34</v>
      </c>
      <c r="C106" s="157" t="s">
        <v>114</v>
      </c>
      <c r="D106" s="157">
        <v>10</v>
      </c>
      <c r="E106" s="157" t="s">
        <v>71</v>
      </c>
      <c r="F106" s="162">
        <v>2240281520</v>
      </c>
      <c r="G106" s="158"/>
      <c r="H106" s="162">
        <v>2572</v>
      </c>
    </row>
    <row r="107" spans="2:8" ht="32.25" thickBot="1">
      <c r="B107" s="5" t="s">
        <v>32</v>
      </c>
      <c r="C107" s="19" t="s">
        <v>114</v>
      </c>
      <c r="D107" s="7">
        <v>10</v>
      </c>
      <c r="E107" s="7" t="s">
        <v>71</v>
      </c>
      <c r="F107" s="3">
        <v>2240281520</v>
      </c>
      <c r="G107" s="3">
        <v>313</v>
      </c>
      <c r="H107" s="3">
        <v>2572</v>
      </c>
    </row>
    <row r="108" spans="2:8" ht="63.75" thickBot="1">
      <c r="B108" s="222" t="s">
        <v>560</v>
      </c>
      <c r="C108" s="157" t="s">
        <v>114</v>
      </c>
      <c r="D108" s="157" t="s">
        <v>250</v>
      </c>
      <c r="E108" s="157" t="s">
        <v>71</v>
      </c>
      <c r="F108" s="162">
        <v>2240281530</v>
      </c>
      <c r="G108" s="162"/>
      <c r="H108" s="162">
        <v>100</v>
      </c>
    </row>
    <row r="109" spans="2:8" ht="32.25" thickBot="1">
      <c r="B109" s="296" t="s">
        <v>32</v>
      </c>
      <c r="C109" s="19" t="s">
        <v>114</v>
      </c>
      <c r="D109" s="7" t="s">
        <v>250</v>
      </c>
      <c r="E109" s="7" t="s">
        <v>71</v>
      </c>
      <c r="F109" s="3">
        <v>2240281530</v>
      </c>
      <c r="G109" s="3">
        <v>313</v>
      </c>
      <c r="H109" s="3">
        <v>100</v>
      </c>
    </row>
    <row r="110" spans="2:8" ht="79.5" thickBot="1">
      <c r="B110" s="160" t="s">
        <v>35</v>
      </c>
      <c r="C110" s="157" t="s">
        <v>114</v>
      </c>
      <c r="D110" s="157">
        <v>10</v>
      </c>
      <c r="E110" s="157" t="s">
        <v>71</v>
      </c>
      <c r="F110" s="162" t="s">
        <v>679</v>
      </c>
      <c r="G110" s="158"/>
      <c r="H110" s="162">
        <v>7074</v>
      </c>
    </row>
    <row r="111" spans="2:8" ht="32.25" thickBot="1">
      <c r="B111" s="5" t="s">
        <v>32</v>
      </c>
      <c r="C111" s="19" t="s">
        <v>114</v>
      </c>
      <c r="D111" s="7">
        <v>10</v>
      </c>
      <c r="E111" s="7" t="s">
        <v>71</v>
      </c>
      <c r="F111" s="3" t="s">
        <v>679</v>
      </c>
      <c r="G111" s="3">
        <v>412</v>
      </c>
      <c r="H111" s="16">
        <v>7074</v>
      </c>
    </row>
    <row r="112" spans="2:8" ht="32.25" thickBot="1">
      <c r="B112" s="359" t="s">
        <v>646</v>
      </c>
      <c r="C112" s="157" t="s">
        <v>114</v>
      </c>
      <c r="D112" s="157" t="s">
        <v>250</v>
      </c>
      <c r="E112" s="157" t="s">
        <v>112</v>
      </c>
      <c r="F112" s="158"/>
      <c r="G112" s="158"/>
      <c r="H112" s="162">
        <f>SUM(H113:H113)</f>
        <v>226</v>
      </c>
    </row>
    <row r="113" spans="2:8" ht="79.5" thickBot="1">
      <c r="B113" s="360" t="s">
        <v>650</v>
      </c>
      <c r="C113" s="15" t="s">
        <v>114</v>
      </c>
      <c r="D113" s="8" t="s">
        <v>250</v>
      </c>
      <c r="E113" s="8" t="s">
        <v>112</v>
      </c>
      <c r="F113" s="1">
        <v>2240277740</v>
      </c>
      <c r="G113" s="2"/>
      <c r="H113" s="1">
        <f>SUM(H114:H115)</f>
        <v>226</v>
      </c>
    </row>
    <row r="114" spans="2:8" ht="48" thickBot="1">
      <c r="B114" s="5" t="s">
        <v>9</v>
      </c>
      <c r="C114" s="19" t="s">
        <v>114</v>
      </c>
      <c r="D114" s="7" t="s">
        <v>250</v>
      </c>
      <c r="E114" s="7" t="s">
        <v>112</v>
      </c>
      <c r="F114" s="3">
        <v>2240277740</v>
      </c>
      <c r="G114" s="3">
        <v>121</v>
      </c>
      <c r="H114" s="3">
        <v>174</v>
      </c>
    </row>
    <row r="115" spans="2:8" ht="63.75" thickBot="1">
      <c r="B115" s="38" t="s">
        <v>10</v>
      </c>
      <c r="C115" s="19" t="s">
        <v>114</v>
      </c>
      <c r="D115" s="7" t="s">
        <v>250</v>
      </c>
      <c r="E115" s="7" t="s">
        <v>112</v>
      </c>
      <c r="F115" s="3">
        <v>2240277740</v>
      </c>
      <c r="G115" s="3">
        <v>129</v>
      </c>
      <c r="H115" s="3">
        <v>52</v>
      </c>
    </row>
    <row r="116" spans="2:8" ht="15.75" customHeight="1" thickBot="1">
      <c r="B116" s="160" t="s">
        <v>36</v>
      </c>
      <c r="C116" s="157" t="s">
        <v>114</v>
      </c>
      <c r="D116" s="157">
        <v>11</v>
      </c>
      <c r="E116" s="161"/>
      <c r="F116" s="158"/>
      <c r="G116" s="158"/>
      <c r="H116" s="162">
        <v>100</v>
      </c>
    </row>
    <row r="117" spans="2:8" ht="24.75" customHeight="1" thickBot="1">
      <c r="B117" s="14" t="s">
        <v>37</v>
      </c>
      <c r="C117" s="19" t="s">
        <v>114</v>
      </c>
      <c r="D117" s="19">
        <v>11</v>
      </c>
      <c r="E117" s="19" t="s">
        <v>72</v>
      </c>
      <c r="F117" s="17"/>
      <c r="G117" s="17"/>
      <c r="H117" s="20">
        <v>100</v>
      </c>
    </row>
    <row r="118" spans="2:8" ht="41.25" customHeight="1" thickBot="1">
      <c r="B118" s="14" t="s">
        <v>38</v>
      </c>
      <c r="C118" s="19" t="s">
        <v>114</v>
      </c>
      <c r="D118" s="19">
        <v>11</v>
      </c>
      <c r="E118" s="19" t="s">
        <v>72</v>
      </c>
      <c r="F118" s="20">
        <v>2440120000</v>
      </c>
      <c r="G118" s="17"/>
      <c r="H118" s="20">
        <v>100</v>
      </c>
    </row>
    <row r="119" spans="2:8" ht="36" customHeight="1" thickBot="1">
      <c r="B119" s="21" t="s">
        <v>13</v>
      </c>
      <c r="C119" s="19" t="s">
        <v>114</v>
      </c>
      <c r="D119" s="19">
        <v>11</v>
      </c>
      <c r="E119" s="19" t="s">
        <v>72</v>
      </c>
      <c r="F119" s="20">
        <v>2440120000</v>
      </c>
      <c r="G119" s="20">
        <v>244</v>
      </c>
      <c r="H119" s="20">
        <v>100</v>
      </c>
    </row>
    <row r="120" spans="2:8" ht="32.25" thickBot="1">
      <c r="B120" s="160" t="s">
        <v>39</v>
      </c>
      <c r="C120" s="157" t="s">
        <v>114</v>
      </c>
      <c r="D120" s="173">
        <v>12</v>
      </c>
      <c r="E120" s="161"/>
      <c r="F120" s="158"/>
      <c r="G120" s="158"/>
      <c r="H120" s="172">
        <v>4245</v>
      </c>
    </row>
    <row r="121" spans="2:8" ht="16.5" thickBot="1">
      <c r="B121" s="14" t="s">
        <v>40</v>
      </c>
      <c r="C121" s="15" t="s">
        <v>114</v>
      </c>
      <c r="D121" s="15">
        <v>12</v>
      </c>
      <c r="E121" s="15" t="s">
        <v>115</v>
      </c>
      <c r="F121" s="16">
        <v>2540200590</v>
      </c>
      <c r="G121" s="185"/>
      <c r="H121" s="16">
        <v>4245</v>
      </c>
    </row>
    <row r="122" spans="2:8" ht="32.25" thickBot="1">
      <c r="B122" s="18" t="s">
        <v>41</v>
      </c>
      <c r="C122" s="19" t="s">
        <v>114</v>
      </c>
      <c r="D122" s="19">
        <v>12</v>
      </c>
      <c r="E122" s="19" t="s">
        <v>115</v>
      </c>
      <c r="F122" s="20">
        <v>2540200590</v>
      </c>
      <c r="G122" s="20">
        <v>611</v>
      </c>
      <c r="H122" s="20">
        <v>4245</v>
      </c>
    </row>
    <row r="123" spans="2:8" ht="48" thickBot="1">
      <c r="B123" s="160" t="s">
        <v>42</v>
      </c>
      <c r="C123" s="157" t="s">
        <v>114</v>
      </c>
      <c r="D123" s="157">
        <v>13</v>
      </c>
      <c r="E123" s="161"/>
      <c r="F123" s="158"/>
      <c r="G123" s="158"/>
      <c r="H123" s="162">
        <v>45</v>
      </c>
    </row>
    <row r="124" spans="2:8" ht="16.5" thickBot="1">
      <c r="B124" s="14" t="s">
        <v>43</v>
      </c>
      <c r="C124" s="15" t="s">
        <v>114</v>
      </c>
      <c r="D124" s="15">
        <v>13</v>
      </c>
      <c r="E124" s="15" t="s">
        <v>74</v>
      </c>
      <c r="F124" s="16">
        <v>2640327880</v>
      </c>
      <c r="G124" s="17"/>
      <c r="H124" s="16">
        <v>45</v>
      </c>
    </row>
    <row r="125" spans="2:8" ht="32.25" thickBot="1">
      <c r="B125" s="18" t="s">
        <v>44</v>
      </c>
      <c r="C125" s="19" t="s">
        <v>114</v>
      </c>
      <c r="D125" s="19">
        <v>13</v>
      </c>
      <c r="E125" s="19" t="s">
        <v>74</v>
      </c>
      <c r="F125" s="20">
        <v>2640327880</v>
      </c>
      <c r="G125" s="20">
        <v>730</v>
      </c>
      <c r="H125" s="20">
        <v>45</v>
      </c>
    </row>
    <row r="126" spans="2:8" ht="26.25" customHeight="1" thickBot="1">
      <c r="B126" s="313" t="s">
        <v>521</v>
      </c>
      <c r="C126" s="157" t="s">
        <v>114</v>
      </c>
      <c r="D126" s="157" t="s">
        <v>360</v>
      </c>
      <c r="E126" s="157"/>
      <c r="F126" s="162"/>
      <c r="G126" s="162"/>
      <c r="H126" s="162">
        <v>57058</v>
      </c>
    </row>
    <row r="127" spans="2:8" ht="33" customHeight="1" thickBot="1">
      <c r="B127" s="308" t="s">
        <v>522</v>
      </c>
      <c r="C127" s="7" t="s">
        <v>114</v>
      </c>
      <c r="D127" s="7">
        <v>14</v>
      </c>
      <c r="E127" s="7" t="s">
        <v>74</v>
      </c>
      <c r="F127" s="3">
        <v>2640260020</v>
      </c>
      <c r="G127" s="3">
        <v>511</v>
      </c>
      <c r="H127" s="3">
        <v>57058</v>
      </c>
    </row>
    <row r="128" spans="2:8" ht="48" thickBot="1">
      <c r="B128" s="160" t="s">
        <v>113</v>
      </c>
      <c r="C128" s="173" t="s">
        <v>111</v>
      </c>
      <c r="D128" s="173" t="s">
        <v>74</v>
      </c>
      <c r="E128" s="173" t="s">
        <v>112</v>
      </c>
      <c r="F128" s="172">
        <v>9980020000</v>
      </c>
      <c r="G128" s="158"/>
      <c r="H128" s="172">
        <f>SUM(H129:H133)</f>
        <v>5967</v>
      </c>
    </row>
    <row r="129" spans="2:8" ht="48" thickBot="1">
      <c r="B129" s="5" t="s">
        <v>9</v>
      </c>
      <c r="C129" s="19" t="s">
        <v>111</v>
      </c>
      <c r="D129" s="19" t="s">
        <v>74</v>
      </c>
      <c r="E129" s="19" t="s">
        <v>112</v>
      </c>
      <c r="F129" s="3">
        <v>9980020000</v>
      </c>
      <c r="G129" s="3">
        <v>121</v>
      </c>
      <c r="H129" s="3">
        <v>4000</v>
      </c>
    </row>
    <row r="130" spans="2:8" ht="63.75" thickBot="1">
      <c r="B130" s="38" t="s">
        <v>10</v>
      </c>
      <c r="C130" s="19" t="s">
        <v>111</v>
      </c>
      <c r="D130" s="19" t="s">
        <v>74</v>
      </c>
      <c r="E130" s="19" t="s">
        <v>112</v>
      </c>
      <c r="F130" s="3">
        <v>9980020000</v>
      </c>
      <c r="G130" s="3">
        <v>129</v>
      </c>
      <c r="H130" s="3">
        <v>1208</v>
      </c>
    </row>
    <row r="131" spans="2:8" ht="32.25" thickBot="1">
      <c r="B131" s="38" t="s">
        <v>13</v>
      </c>
      <c r="C131" s="19" t="s">
        <v>111</v>
      </c>
      <c r="D131" s="19" t="s">
        <v>74</v>
      </c>
      <c r="E131" s="19" t="s">
        <v>112</v>
      </c>
      <c r="F131" s="3">
        <v>9980020000</v>
      </c>
      <c r="G131" s="3">
        <v>244</v>
      </c>
      <c r="H131" s="3">
        <v>604</v>
      </c>
    </row>
    <row r="132" spans="2:8" ht="18" customHeight="1" thickBot="1">
      <c r="B132" s="38" t="s">
        <v>523</v>
      </c>
      <c r="C132" s="19" t="s">
        <v>111</v>
      </c>
      <c r="D132" s="19" t="s">
        <v>74</v>
      </c>
      <c r="E132" s="19" t="s">
        <v>112</v>
      </c>
      <c r="F132" s="3">
        <v>9980020000</v>
      </c>
      <c r="G132" s="3">
        <v>247</v>
      </c>
      <c r="H132" s="3">
        <v>155</v>
      </c>
    </row>
    <row r="133" spans="2:8" ht="16.5" hidden="1" thickBot="1">
      <c r="B133" s="5" t="s">
        <v>46</v>
      </c>
      <c r="C133" s="19" t="s">
        <v>111</v>
      </c>
      <c r="D133" s="19" t="s">
        <v>74</v>
      </c>
      <c r="E133" s="19" t="s">
        <v>112</v>
      </c>
      <c r="F133" s="3">
        <v>9980020000</v>
      </c>
      <c r="G133" s="3">
        <v>850</v>
      </c>
      <c r="H133" s="3"/>
    </row>
    <row r="134" spans="2:8" ht="48" thickBot="1">
      <c r="B134" s="160" t="s">
        <v>21</v>
      </c>
      <c r="C134" s="157" t="s">
        <v>69</v>
      </c>
      <c r="D134" s="157" t="s">
        <v>109</v>
      </c>
      <c r="E134" s="157"/>
      <c r="F134" s="170"/>
      <c r="G134" s="162"/>
      <c r="H134" s="186">
        <f>SUM(H135)</f>
        <v>6263</v>
      </c>
    </row>
    <row r="135" spans="2:8" ht="63.75" thickBot="1">
      <c r="B135" s="9" t="s">
        <v>47</v>
      </c>
      <c r="C135" s="8" t="s">
        <v>69</v>
      </c>
      <c r="D135" s="8" t="s">
        <v>109</v>
      </c>
      <c r="E135" s="8" t="s">
        <v>250</v>
      </c>
      <c r="F135" s="8">
        <v>740120000</v>
      </c>
      <c r="G135" s="8"/>
      <c r="H135" s="33">
        <f>SUM(H136:H140)</f>
        <v>6263</v>
      </c>
    </row>
    <row r="136" spans="2:8" ht="48" thickBot="1">
      <c r="B136" s="10" t="s">
        <v>28</v>
      </c>
      <c r="C136" s="7" t="s">
        <v>69</v>
      </c>
      <c r="D136" s="7" t="s">
        <v>109</v>
      </c>
      <c r="E136" s="7" t="s">
        <v>250</v>
      </c>
      <c r="F136" s="7">
        <v>740120000</v>
      </c>
      <c r="G136" s="7">
        <v>111</v>
      </c>
      <c r="H136" s="130">
        <v>4600</v>
      </c>
    </row>
    <row r="137" spans="2:8" ht="16.5" thickBot="1">
      <c r="B137" s="38" t="s">
        <v>356</v>
      </c>
      <c r="C137" s="7" t="s">
        <v>69</v>
      </c>
      <c r="D137" s="7" t="s">
        <v>109</v>
      </c>
      <c r="E137" s="7" t="s">
        <v>250</v>
      </c>
      <c r="F137" s="7">
        <v>740120000</v>
      </c>
      <c r="G137" s="7" t="s">
        <v>120</v>
      </c>
      <c r="H137" s="130">
        <v>30</v>
      </c>
    </row>
    <row r="138" spans="2:8" ht="63.75" thickBot="1">
      <c r="B138" s="142" t="s">
        <v>10</v>
      </c>
      <c r="C138" s="7" t="s">
        <v>69</v>
      </c>
      <c r="D138" s="7" t="s">
        <v>109</v>
      </c>
      <c r="E138" s="7" t="s">
        <v>250</v>
      </c>
      <c r="F138" s="3">
        <v>740120000</v>
      </c>
      <c r="G138" s="3">
        <v>119</v>
      </c>
      <c r="H138" s="3">
        <v>1390</v>
      </c>
    </row>
    <row r="139" spans="2:8" ht="32.25" thickBot="1">
      <c r="B139" s="38" t="s">
        <v>13</v>
      </c>
      <c r="C139" s="7" t="s">
        <v>69</v>
      </c>
      <c r="D139" s="7" t="s">
        <v>109</v>
      </c>
      <c r="E139" s="7" t="s">
        <v>250</v>
      </c>
      <c r="F139" s="3">
        <v>740120000</v>
      </c>
      <c r="G139" s="3">
        <v>244</v>
      </c>
      <c r="H139" s="3">
        <v>240</v>
      </c>
    </row>
    <row r="140" spans="2:8" ht="16.5" thickBot="1">
      <c r="B140" s="5" t="s">
        <v>46</v>
      </c>
      <c r="C140" s="7" t="s">
        <v>69</v>
      </c>
      <c r="D140" s="7" t="s">
        <v>109</v>
      </c>
      <c r="E140" s="7" t="s">
        <v>250</v>
      </c>
      <c r="F140" s="3">
        <v>740120000</v>
      </c>
      <c r="G140" s="3">
        <v>850</v>
      </c>
      <c r="H140" s="3">
        <v>3</v>
      </c>
    </row>
    <row r="141" spans="2:8" ht="16.5" thickBot="1">
      <c r="B141" s="160" t="s">
        <v>22</v>
      </c>
      <c r="C141" s="157" t="s">
        <v>70</v>
      </c>
      <c r="D141" s="157" t="s">
        <v>71</v>
      </c>
      <c r="E141" s="157"/>
      <c r="F141" s="157"/>
      <c r="G141" s="157"/>
      <c r="H141" s="186">
        <f>SUM(H143)</f>
        <v>2937</v>
      </c>
    </row>
    <row r="142" spans="2:8" ht="16.5" thickBot="1">
      <c r="B142" s="145" t="s">
        <v>48</v>
      </c>
      <c r="C142" s="8" t="s">
        <v>70</v>
      </c>
      <c r="D142" s="8" t="s">
        <v>71</v>
      </c>
      <c r="E142" s="8" t="s">
        <v>72</v>
      </c>
      <c r="F142" s="8"/>
      <c r="G142" s="8"/>
      <c r="H142" s="33">
        <f>SUM(H143)</f>
        <v>2937</v>
      </c>
    </row>
    <row r="143" spans="2:8" ht="16.5" thickBot="1">
      <c r="B143" s="145" t="s">
        <v>49</v>
      </c>
      <c r="C143" s="8" t="s">
        <v>70</v>
      </c>
      <c r="D143" s="8" t="s">
        <v>71</v>
      </c>
      <c r="E143" s="8" t="s">
        <v>72</v>
      </c>
      <c r="F143" s="8">
        <v>1410211000</v>
      </c>
      <c r="G143" s="8"/>
      <c r="H143" s="33">
        <f>SUM(H144+H145+H146+H147)</f>
        <v>2937</v>
      </c>
    </row>
    <row r="144" spans="2:8" ht="48" thickBot="1">
      <c r="B144" s="38" t="s">
        <v>9</v>
      </c>
      <c r="C144" s="7" t="s">
        <v>70</v>
      </c>
      <c r="D144" s="7" t="s">
        <v>71</v>
      </c>
      <c r="E144" s="7" t="s">
        <v>72</v>
      </c>
      <c r="F144" s="7">
        <v>1410211000</v>
      </c>
      <c r="G144" s="7">
        <v>121</v>
      </c>
      <c r="H144" s="130">
        <v>1935</v>
      </c>
    </row>
    <row r="145" spans="2:8" ht="63.75" thickBot="1">
      <c r="B145" s="38" t="s">
        <v>10</v>
      </c>
      <c r="C145" s="7" t="s">
        <v>70</v>
      </c>
      <c r="D145" s="7" t="s">
        <v>71</v>
      </c>
      <c r="E145" s="7" t="s">
        <v>72</v>
      </c>
      <c r="F145" s="7">
        <v>1410211000</v>
      </c>
      <c r="G145" s="7">
        <v>129</v>
      </c>
      <c r="H145" s="130">
        <v>585</v>
      </c>
    </row>
    <row r="146" spans="2:8" ht="32.25" thickBot="1">
      <c r="B146" s="38" t="s">
        <v>13</v>
      </c>
      <c r="C146" s="7" t="s">
        <v>70</v>
      </c>
      <c r="D146" s="7" t="s">
        <v>71</v>
      </c>
      <c r="E146" s="7" t="s">
        <v>72</v>
      </c>
      <c r="F146" s="7">
        <v>1410211000</v>
      </c>
      <c r="G146" s="7">
        <v>244</v>
      </c>
      <c r="H146" s="130">
        <v>414</v>
      </c>
    </row>
    <row r="147" spans="2:8" ht="16.5" thickBot="1">
      <c r="B147" s="5" t="s">
        <v>46</v>
      </c>
      <c r="C147" s="7" t="s">
        <v>70</v>
      </c>
      <c r="D147" s="7" t="s">
        <v>71</v>
      </c>
      <c r="E147" s="7" t="s">
        <v>72</v>
      </c>
      <c r="F147" s="7">
        <v>1410211000</v>
      </c>
      <c r="G147" s="7">
        <v>850</v>
      </c>
      <c r="H147" s="130">
        <v>3</v>
      </c>
    </row>
    <row r="148" spans="2:8" ht="16.5" thickBot="1">
      <c r="B148" s="160" t="s">
        <v>24</v>
      </c>
      <c r="C148" s="157" t="s">
        <v>176</v>
      </c>
      <c r="D148" s="157" t="s">
        <v>73</v>
      </c>
      <c r="E148" s="157"/>
      <c r="F148" s="157"/>
      <c r="G148" s="157"/>
      <c r="H148" s="159">
        <f>SUM(H149+H471+H996+H1003)</f>
        <v>713463.20408000005</v>
      </c>
    </row>
    <row r="149" spans="2:8" ht="16.5" thickBot="1">
      <c r="B149" s="160" t="s">
        <v>50</v>
      </c>
      <c r="C149" s="157" t="s">
        <v>176</v>
      </c>
      <c r="D149" s="157" t="s">
        <v>73</v>
      </c>
      <c r="E149" s="157"/>
      <c r="F149" s="157"/>
      <c r="G149" s="157"/>
      <c r="H149" s="159">
        <f>SUM(H150+H170+H187+H206+H225+H241+H260+H276+H292+H308+H324+H340+H356+H372+H388+H404+H420+H436+H455)</f>
        <v>183625.016</v>
      </c>
    </row>
    <row r="150" spans="2:8" ht="16.5" thickBot="1">
      <c r="B150" s="187" t="s">
        <v>51</v>
      </c>
      <c r="C150" s="188" t="s">
        <v>75</v>
      </c>
      <c r="D150" s="188"/>
      <c r="E150" s="188"/>
      <c r="F150" s="188"/>
      <c r="G150" s="188"/>
      <c r="H150" s="200">
        <f>SUM(H151+H166+H163)</f>
        <v>18176.900000000001</v>
      </c>
    </row>
    <row r="151" spans="2:8" ht="16.5" thickBot="1">
      <c r="B151" s="145" t="s">
        <v>50</v>
      </c>
      <c r="C151" s="15" t="s">
        <v>75</v>
      </c>
      <c r="D151" s="15" t="s">
        <v>73</v>
      </c>
      <c r="E151" s="15" t="s">
        <v>74</v>
      </c>
      <c r="F151" s="15"/>
      <c r="G151" s="15"/>
      <c r="H151" s="201">
        <f>SUM(H152+H158)</f>
        <v>17733.900000000001</v>
      </c>
    </row>
    <row r="152" spans="2:8" ht="48" thickBot="1">
      <c r="B152" s="145" t="s">
        <v>52</v>
      </c>
      <c r="C152" s="8" t="s">
        <v>75</v>
      </c>
      <c r="D152" s="8" t="s">
        <v>73</v>
      </c>
      <c r="E152" s="8" t="s">
        <v>74</v>
      </c>
      <c r="F152" s="11" t="s">
        <v>680</v>
      </c>
      <c r="G152" s="8"/>
      <c r="H152" s="77">
        <f>SUM(H157+H155+H156+H154+H153)</f>
        <v>6294.9</v>
      </c>
    </row>
    <row r="153" spans="2:8" ht="48" thickBot="1">
      <c r="B153" s="5" t="s">
        <v>28</v>
      </c>
      <c r="C153" s="7" t="s">
        <v>75</v>
      </c>
      <c r="D153" s="7" t="s">
        <v>73</v>
      </c>
      <c r="E153" s="7" t="s">
        <v>74</v>
      </c>
      <c r="F153" s="44" t="s">
        <v>680</v>
      </c>
      <c r="G153" s="7">
        <v>111</v>
      </c>
      <c r="H153" s="7" t="s">
        <v>775</v>
      </c>
    </row>
    <row r="154" spans="2:8" ht="63.75" thickBot="1">
      <c r="B154" s="142" t="s">
        <v>10</v>
      </c>
      <c r="C154" s="7" t="s">
        <v>75</v>
      </c>
      <c r="D154" s="7" t="s">
        <v>73</v>
      </c>
      <c r="E154" s="7" t="s">
        <v>74</v>
      </c>
      <c r="F154" s="44" t="s">
        <v>680</v>
      </c>
      <c r="G154" s="7">
        <v>119</v>
      </c>
      <c r="H154" s="7" t="s">
        <v>776</v>
      </c>
    </row>
    <row r="155" spans="2:8" ht="32.25" thickBot="1">
      <c r="B155" s="38" t="s">
        <v>13</v>
      </c>
      <c r="C155" s="7" t="s">
        <v>75</v>
      </c>
      <c r="D155" s="7" t="s">
        <v>73</v>
      </c>
      <c r="E155" s="7" t="s">
        <v>74</v>
      </c>
      <c r="F155" s="44" t="s">
        <v>680</v>
      </c>
      <c r="G155" s="7">
        <v>244</v>
      </c>
      <c r="H155" s="7" t="s">
        <v>777</v>
      </c>
    </row>
    <row r="156" spans="2:8" ht="16.5" thickBot="1">
      <c r="B156" s="38" t="s">
        <v>523</v>
      </c>
      <c r="C156" s="7" t="s">
        <v>75</v>
      </c>
      <c r="D156" s="7" t="s">
        <v>73</v>
      </c>
      <c r="E156" s="7" t="s">
        <v>74</v>
      </c>
      <c r="F156" s="44" t="s">
        <v>680</v>
      </c>
      <c r="G156" s="7" t="s">
        <v>508</v>
      </c>
      <c r="H156" s="7" t="s">
        <v>615</v>
      </c>
    </row>
    <row r="157" spans="2:8" ht="16.5" thickBot="1">
      <c r="B157" s="143" t="s">
        <v>46</v>
      </c>
      <c r="C157" s="7" t="s">
        <v>75</v>
      </c>
      <c r="D157" s="7" t="s">
        <v>73</v>
      </c>
      <c r="E157" s="7" t="s">
        <v>74</v>
      </c>
      <c r="F157" s="44" t="s">
        <v>680</v>
      </c>
      <c r="G157" s="7">
        <v>850</v>
      </c>
      <c r="H157" s="7" t="s">
        <v>596</v>
      </c>
    </row>
    <row r="158" spans="2:8" ht="142.5" thickBot="1">
      <c r="B158" s="145" t="s">
        <v>53</v>
      </c>
      <c r="C158" s="8" t="s">
        <v>75</v>
      </c>
      <c r="D158" s="8" t="s">
        <v>73</v>
      </c>
      <c r="E158" s="8" t="s">
        <v>74</v>
      </c>
      <c r="F158" s="11" t="s">
        <v>681</v>
      </c>
      <c r="G158" s="8"/>
      <c r="H158" s="33">
        <f>SUM(H159+H161+H162+H160)</f>
        <v>11439</v>
      </c>
    </row>
    <row r="159" spans="2:8" ht="46.5" customHeight="1" thickBot="1">
      <c r="B159" s="143" t="s">
        <v>54</v>
      </c>
      <c r="C159" s="7" t="s">
        <v>75</v>
      </c>
      <c r="D159" s="7" t="s">
        <v>73</v>
      </c>
      <c r="E159" s="7" t="s">
        <v>74</v>
      </c>
      <c r="F159" s="44" t="s">
        <v>681</v>
      </c>
      <c r="G159" s="7">
        <v>111</v>
      </c>
      <c r="H159" s="7" t="s">
        <v>769</v>
      </c>
    </row>
    <row r="160" spans="2:8" ht="32.25" hidden="1" thickBot="1">
      <c r="B160" s="143" t="s">
        <v>45</v>
      </c>
      <c r="C160" s="7" t="s">
        <v>75</v>
      </c>
      <c r="D160" s="7" t="s">
        <v>73</v>
      </c>
      <c r="E160" s="7" t="s">
        <v>74</v>
      </c>
      <c r="F160" s="44" t="s">
        <v>361</v>
      </c>
      <c r="G160" s="7" t="s">
        <v>120</v>
      </c>
      <c r="H160" s="7"/>
    </row>
    <row r="161" spans="2:8" ht="63.75" thickBot="1">
      <c r="B161" s="142" t="s">
        <v>10</v>
      </c>
      <c r="C161" s="7" t="s">
        <v>75</v>
      </c>
      <c r="D161" s="7" t="s">
        <v>73</v>
      </c>
      <c r="E161" s="7" t="s">
        <v>74</v>
      </c>
      <c r="F161" s="44" t="s">
        <v>681</v>
      </c>
      <c r="G161" s="7">
        <v>119</v>
      </c>
      <c r="H161" s="7" t="s">
        <v>770</v>
      </c>
    </row>
    <row r="162" spans="2:8" ht="32.25" thickBot="1">
      <c r="B162" s="38" t="s">
        <v>13</v>
      </c>
      <c r="C162" s="7" t="s">
        <v>75</v>
      </c>
      <c r="D162" s="7" t="s">
        <v>73</v>
      </c>
      <c r="E162" s="7" t="s">
        <v>74</v>
      </c>
      <c r="F162" s="44" t="s">
        <v>681</v>
      </c>
      <c r="G162" s="7">
        <v>244</v>
      </c>
      <c r="H162" s="7" t="s">
        <v>771</v>
      </c>
    </row>
    <row r="163" spans="2:8" ht="16.5" thickBot="1">
      <c r="B163" s="314" t="s">
        <v>593</v>
      </c>
      <c r="C163" s="8" t="s">
        <v>75</v>
      </c>
      <c r="D163" s="8" t="s">
        <v>73</v>
      </c>
      <c r="E163" s="8" t="s">
        <v>109</v>
      </c>
      <c r="F163" s="11"/>
      <c r="G163" s="8"/>
      <c r="H163" s="33">
        <f>SUM(H164+H165)</f>
        <v>114</v>
      </c>
    </row>
    <row r="164" spans="2:8" ht="48" thickBot="1">
      <c r="B164" s="308" t="s">
        <v>54</v>
      </c>
      <c r="C164" s="7" t="s">
        <v>75</v>
      </c>
      <c r="D164" s="7" t="s">
        <v>73</v>
      </c>
      <c r="E164" s="7" t="s">
        <v>109</v>
      </c>
      <c r="F164" s="44" t="s">
        <v>682</v>
      </c>
      <c r="G164" s="7" t="s">
        <v>78</v>
      </c>
      <c r="H164" s="7" t="s">
        <v>716</v>
      </c>
    </row>
    <row r="165" spans="2:8" ht="63.75" thickBot="1">
      <c r="B165" s="309" t="s">
        <v>10</v>
      </c>
      <c r="C165" s="7" t="s">
        <v>75</v>
      </c>
      <c r="D165" s="7" t="s">
        <v>73</v>
      </c>
      <c r="E165" s="7" t="s">
        <v>109</v>
      </c>
      <c r="F165" s="44" t="s">
        <v>682</v>
      </c>
      <c r="G165" s="7" t="s">
        <v>493</v>
      </c>
      <c r="H165" s="7" t="s">
        <v>785</v>
      </c>
    </row>
    <row r="166" spans="2:8" ht="16.5" thickBot="1">
      <c r="B166" s="154" t="s">
        <v>29</v>
      </c>
      <c r="C166" s="8" t="s">
        <v>75</v>
      </c>
      <c r="D166" s="8">
        <v>10</v>
      </c>
      <c r="E166" s="8"/>
      <c r="F166" s="8"/>
      <c r="G166" s="8"/>
      <c r="H166" s="8" t="s">
        <v>781</v>
      </c>
    </row>
    <row r="167" spans="2:8" ht="16.5" thickBot="1">
      <c r="B167" s="145" t="s">
        <v>33</v>
      </c>
      <c r="C167" s="8" t="s">
        <v>75</v>
      </c>
      <c r="D167" s="8">
        <v>10</v>
      </c>
      <c r="E167" s="8" t="s">
        <v>71</v>
      </c>
      <c r="F167" s="8"/>
      <c r="G167" s="8"/>
      <c r="H167" s="8" t="s">
        <v>781</v>
      </c>
    </row>
    <row r="168" spans="2:8" ht="48" thickBot="1">
      <c r="B168" s="145" t="s">
        <v>55</v>
      </c>
      <c r="C168" s="8" t="s">
        <v>75</v>
      </c>
      <c r="D168" s="8">
        <v>10</v>
      </c>
      <c r="E168" s="8" t="s">
        <v>71</v>
      </c>
      <c r="F168" s="8" t="s">
        <v>683</v>
      </c>
      <c r="G168" s="8"/>
      <c r="H168" s="8" t="s">
        <v>781</v>
      </c>
    </row>
    <row r="169" spans="2:8" ht="32.25" thickBot="1">
      <c r="B169" s="5" t="s">
        <v>32</v>
      </c>
      <c r="C169" s="7" t="s">
        <v>75</v>
      </c>
      <c r="D169" s="7">
        <v>10</v>
      </c>
      <c r="E169" s="7" t="s">
        <v>71</v>
      </c>
      <c r="F169" s="7" t="s">
        <v>683</v>
      </c>
      <c r="G169" s="7">
        <v>313</v>
      </c>
      <c r="H169" s="7" t="s">
        <v>781</v>
      </c>
    </row>
    <row r="170" spans="2:8" ht="16.5" thickBot="1">
      <c r="B170" s="187" t="s">
        <v>56</v>
      </c>
      <c r="C170" s="188" t="s">
        <v>76</v>
      </c>
      <c r="D170" s="188"/>
      <c r="E170" s="188"/>
      <c r="F170" s="188"/>
      <c r="G170" s="188"/>
      <c r="H170" s="189">
        <f>SUM(H171+H183)</f>
        <v>11269.3</v>
      </c>
    </row>
    <row r="171" spans="2:8" ht="16.5" thickBot="1">
      <c r="B171" s="145" t="s">
        <v>50</v>
      </c>
      <c r="C171" s="15" t="s">
        <v>76</v>
      </c>
      <c r="D171" s="15" t="s">
        <v>73</v>
      </c>
      <c r="E171" s="15" t="s">
        <v>74</v>
      </c>
      <c r="F171" s="15"/>
      <c r="G171" s="15"/>
      <c r="H171" s="34">
        <f>SUM(H172+H178)</f>
        <v>11099.3</v>
      </c>
    </row>
    <row r="172" spans="2:8" ht="48" thickBot="1">
      <c r="B172" s="145" t="s">
        <v>57</v>
      </c>
      <c r="C172" s="8" t="s">
        <v>76</v>
      </c>
      <c r="D172" s="8" t="s">
        <v>73</v>
      </c>
      <c r="E172" s="8" t="s">
        <v>74</v>
      </c>
      <c r="F172" s="11" t="s">
        <v>680</v>
      </c>
      <c r="G172" s="8"/>
      <c r="H172" s="33">
        <f>SUM(H177+H176+H175+H174+H173)</f>
        <v>3973.3</v>
      </c>
    </row>
    <row r="173" spans="2:8" ht="48" thickBot="1">
      <c r="B173" s="143" t="s">
        <v>28</v>
      </c>
      <c r="C173" s="7" t="s">
        <v>76</v>
      </c>
      <c r="D173" s="7" t="s">
        <v>73</v>
      </c>
      <c r="E173" s="7" t="s">
        <v>74</v>
      </c>
      <c r="F173" s="44" t="s">
        <v>680</v>
      </c>
      <c r="G173" s="7">
        <v>111</v>
      </c>
      <c r="H173" s="7" t="s">
        <v>778</v>
      </c>
    </row>
    <row r="174" spans="2:8" ht="63.75" thickBot="1">
      <c r="B174" s="142" t="s">
        <v>10</v>
      </c>
      <c r="C174" s="7" t="s">
        <v>76</v>
      </c>
      <c r="D174" s="7" t="s">
        <v>73</v>
      </c>
      <c r="E174" s="7" t="s">
        <v>74</v>
      </c>
      <c r="F174" s="44" t="s">
        <v>680</v>
      </c>
      <c r="G174" s="7">
        <v>119</v>
      </c>
      <c r="H174" s="7" t="s">
        <v>779</v>
      </c>
    </row>
    <row r="175" spans="2:8" ht="32.25" thickBot="1">
      <c r="B175" s="38" t="s">
        <v>13</v>
      </c>
      <c r="C175" s="7" t="s">
        <v>76</v>
      </c>
      <c r="D175" s="7" t="s">
        <v>73</v>
      </c>
      <c r="E175" s="7" t="s">
        <v>74</v>
      </c>
      <c r="F175" s="44" t="s">
        <v>680</v>
      </c>
      <c r="G175" s="7">
        <v>244</v>
      </c>
      <c r="H175" s="7" t="s">
        <v>780</v>
      </c>
    </row>
    <row r="176" spans="2:8" ht="16.5" thickBot="1">
      <c r="B176" s="38" t="s">
        <v>523</v>
      </c>
      <c r="C176" s="7" t="s">
        <v>76</v>
      </c>
      <c r="D176" s="7" t="s">
        <v>73</v>
      </c>
      <c r="E176" s="7" t="s">
        <v>74</v>
      </c>
      <c r="F176" s="44" t="s">
        <v>680</v>
      </c>
      <c r="G176" s="7" t="s">
        <v>508</v>
      </c>
      <c r="H176" s="7" t="s">
        <v>616</v>
      </c>
    </row>
    <row r="177" spans="2:8" ht="16.5" thickBot="1">
      <c r="B177" s="143" t="s">
        <v>46</v>
      </c>
      <c r="C177" s="7" t="s">
        <v>76</v>
      </c>
      <c r="D177" s="7" t="s">
        <v>73</v>
      </c>
      <c r="E177" s="7" t="s">
        <v>74</v>
      </c>
      <c r="F177" s="44" t="s">
        <v>680</v>
      </c>
      <c r="G177" s="7">
        <v>850</v>
      </c>
      <c r="H177" s="7" t="s">
        <v>597</v>
      </c>
    </row>
    <row r="178" spans="2:8" ht="142.5" thickBot="1">
      <c r="B178" s="145" t="s">
        <v>53</v>
      </c>
      <c r="C178" s="8" t="s">
        <v>76</v>
      </c>
      <c r="D178" s="8" t="s">
        <v>73</v>
      </c>
      <c r="E178" s="8" t="s">
        <v>74</v>
      </c>
      <c r="F178" s="11" t="s">
        <v>681</v>
      </c>
      <c r="G178" s="8"/>
      <c r="H178" s="33">
        <f>SUM(H179+H181+H182+H180)</f>
        <v>7126</v>
      </c>
    </row>
    <row r="179" spans="2:8" ht="47.25" customHeight="1" thickBot="1">
      <c r="B179" s="143" t="s">
        <v>54</v>
      </c>
      <c r="C179" s="7" t="s">
        <v>76</v>
      </c>
      <c r="D179" s="7" t="s">
        <v>73</v>
      </c>
      <c r="E179" s="7" t="s">
        <v>74</v>
      </c>
      <c r="F179" s="44" t="s">
        <v>681</v>
      </c>
      <c r="G179" s="7">
        <v>111</v>
      </c>
      <c r="H179" s="7" t="s">
        <v>772</v>
      </c>
    </row>
    <row r="180" spans="2:8" ht="32.25" hidden="1" thickBot="1">
      <c r="B180" s="143" t="s">
        <v>45</v>
      </c>
      <c r="C180" s="7" t="s">
        <v>76</v>
      </c>
      <c r="D180" s="7" t="s">
        <v>73</v>
      </c>
      <c r="E180" s="7" t="s">
        <v>74</v>
      </c>
      <c r="F180" s="44" t="s">
        <v>361</v>
      </c>
      <c r="G180" s="7" t="s">
        <v>120</v>
      </c>
      <c r="H180" s="7"/>
    </row>
    <row r="181" spans="2:8" ht="63.75" thickBot="1">
      <c r="B181" s="142" t="s">
        <v>10</v>
      </c>
      <c r="C181" s="7" t="s">
        <v>76</v>
      </c>
      <c r="D181" s="7" t="s">
        <v>73</v>
      </c>
      <c r="E181" s="7" t="s">
        <v>74</v>
      </c>
      <c r="F181" s="44" t="s">
        <v>681</v>
      </c>
      <c r="G181" s="7">
        <v>119</v>
      </c>
      <c r="H181" s="7" t="s">
        <v>773</v>
      </c>
    </row>
    <row r="182" spans="2:8" ht="32.25" thickBot="1">
      <c r="B182" s="38" t="s">
        <v>13</v>
      </c>
      <c r="C182" s="7" t="s">
        <v>76</v>
      </c>
      <c r="D182" s="7" t="s">
        <v>73</v>
      </c>
      <c r="E182" s="7" t="s">
        <v>74</v>
      </c>
      <c r="F182" s="44" t="s">
        <v>681</v>
      </c>
      <c r="G182" s="7">
        <v>244</v>
      </c>
      <c r="H182" s="7" t="s">
        <v>774</v>
      </c>
    </row>
    <row r="183" spans="2:8" ht="16.5" thickBot="1">
      <c r="B183" s="145" t="s">
        <v>29</v>
      </c>
      <c r="C183" s="8" t="s">
        <v>76</v>
      </c>
      <c r="D183" s="8">
        <v>10</v>
      </c>
      <c r="E183" s="8"/>
      <c r="F183" s="8"/>
      <c r="G183" s="8"/>
      <c r="H183" s="8" t="s">
        <v>782</v>
      </c>
    </row>
    <row r="184" spans="2:8" ht="16.5" thickBot="1">
      <c r="B184" s="145" t="s">
        <v>33</v>
      </c>
      <c r="C184" s="8" t="s">
        <v>76</v>
      </c>
      <c r="D184" s="8">
        <v>10</v>
      </c>
      <c r="E184" s="8" t="s">
        <v>71</v>
      </c>
      <c r="F184" s="8"/>
      <c r="G184" s="8"/>
      <c r="H184" s="8" t="s">
        <v>782</v>
      </c>
    </row>
    <row r="185" spans="2:8" ht="48" thickBot="1">
      <c r="B185" s="145" t="s">
        <v>55</v>
      </c>
      <c r="C185" s="8" t="s">
        <v>76</v>
      </c>
      <c r="D185" s="8">
        <v>10</v>
      </c>
      <c r="E185" s="8" t="s">
        <v>71</v>
      </c>
      <c r="F185" s="8" t="s">
        <v>683</v>
      </c>
      <c r="G185" s="8"/>
      <c r="H185" s="8" t="s">
        <v>782</v>
      </c>
    </row>
    <row r="186" spans="2:8" ht="32.25" thickBot="1">
      <c r="B186" s="5" t="s">
        <v>32</v>
      </c>
      <c r="C186" s="7" t="s">
        <v>76</v>
      </c>
      <c r="D186" s="7">
        <v>10</v>
      </c>
      <c r="E186" s="7" t="s">
        <v>71</v>
      </c>
      <c r="F186" s="7" t="s">
        <v>683</v>
      </c>
      <c r="G186" s="7">
        <v>313</v>
      </c>
      <c r="H186" s="7" t="s">
        <v>782</v>
      </c>
    </row>
    <row r="187" spans="2:8" ht="16.5" thickBot="1">
      <c r="B187" s="187" t="s">
        <v>58</v>
      </c>
      <c r="C187" s="188" t="s">
        <v>77</v>
      </c>
      <c r="D187" s="188"/>
      <c r="E187" s="188"/>
      <c r="F187" s="188"/>
      <c r="G187" s="188"/>
      <c r="H187" s="189">
        <f>SUM(H188+H202+H199)</f>
        <v>16002.8</v>
      </c>
    </row>
    <row r="188" spans="2:8" ht="16.5" thickBot="1">
      <c r="B188" s="145" t="s">
        <v>50</v>
      </c>
      <c r="C188" s="15" t="s">
        <v>77</v>
      </c>
      <c r="D188" s="15" t="s">
        <v>73</v>
      </c>
      <c r="E188" s="15" t="s">
        <v>74</v>
      </c>
      <c r="F188" s="15"/>
      <c r="G188" s="15"/>
      <c r="H188" s="34">
        <f>SUM(H189+H195)</f>
        <v>15718.8</v>
      </c>
    </row>
    <row r="189" spans="2:8" ht="48" thickBot="1">
      <c r="B189" s="145" t="s">
        <v>57</v>
      </c>
      <c r="C189" s="8" t="s">
        <v>77</v>
      </c>
      <c r="D189" s="8" t="s">
        <v>73</v>
      </c>
      <c r="E189" s="8" t="s">
        <v>74</v>
      </c>
      <c r="F189" s="11" t="s">
        <v>680</v>
      </c>
      <c r="G189" s="8"/>
      <c r="H189" s="33">
        <f>SUM(H190+H191+H192+H193+H194)</f>
        <v>4676.8</v>
      </c>
    </row>
    <row r="190" spans="2:8" ht="48" thickBot="1">
      <c r="B190" s="143" t="s">
        <v>28</v>
      </c>
      <c r="C190" s="7" t="s">
        <v>77</v>
      </c>
      <c r="D190" s="7" t="s">
        <v>73</v>
      </c>
      <c r="E190" s="7" t="s">
        <v>74</v>
      </c>
      <c r="F190" s="44" t="s">
        <v>680</v>
      </c>
      <c r="G190" s="7" t="s">
        <v>78</v>
      </c>
      <c r="H190" s="7" t="s">
        <v>778</v>
      </c>
    </row>
    <row r="191" spans="2:8" ht="63.75" thickBot="1">
      <c r="B191" s="142" t="s">
        <v>10</v>
      </c>
      <c r="C191" s="7" t="s">
        <v>77</v>
      </c>
      <c r="D191" s="7" t="s">
        <v>73</v>
      </c>
      <c r="E191" s="7" t="s">
        <v>74</v>
      </c>
      <c r="F191" s="44" t="s">
        <v>680</v>
      </c>
      <c r="G191" s="7">
        <v>119</v>
      </c>
      <c r="H191" s="3">
        <v>621.79999999999995</v>
      </c>
    </row>
    <row r="192" spans="2:8" ht="32.25" thickBot="1">
      <c r="B192" s="38" t="s">
        <v>13</v>
      </c>
      <c r="C192" s="7" t="s">
        <v>77</v>
      </c>
      <c r="D192" s="7" t="s">
        <v>73</v>
      </c>
      <c r="E192" s="7" t="s">
        <v>74</v>
      </c>
      <c r="F192" s="44" t="s">
        <v>680</v>
      </c>
      <c r="G192" s="7">
        <v>244</v>
      </c>
      <c r="H192" s="3">
        <v>1640</v>
      </c>
    </row>
    <row r="193" spans="2:8" ht="16.5" thickBot="1">
      <c r="B193" s="38" t="s">
        <v>523</v>
      </c>
      <c r="C193" s="7" t="s">
        <v>77</v>
      </c>
      <c r="D193" s="7" t="s">
        <v>73</v>
      </c>
      <c r="E193" s="7" t="s">
        <v>74</v>
      </c>
      <c r="F193" s="44" t="s">
        <v>680</v>
      </c>
      <c r="G193" s="7" t="s">
        <v>508</v>
      </c>
      <c r="H193" s="3">
        <v>330</v>
      </c>
    </row>
    <row r="194" spans="2:8" ht="16.5" thickBot="1">
      <c r="B194" s="143" t="s">
        <v>46</v>
      </c>
      <c r="C194" s="7" t="s">
        <v>77</v>
      </c>
      <c r="D194" s="7" t="s">
        <v>73</v>
      </c>
      <c r="E194" s="7" t="s">
        <v>74</v>
      </c>
      <c r="F194" s="44" t="s">
        <v>680</v>
      </c>
      <c r="G194" s="7">
        <v>850</v>
      </c>
      <c r="H194" s="3">
        <v>26</v>
      </c>
    </row>
    <row r="195" spans="2:8" ht="142.5" thickBot="1">
      <c r="B195" s="145" t="s">
        <v>53</v>
      </c>
      <c r="C195" s="8" t="s">
        <v>77</v>
      </c>
      <c r="D195" s="8" t="s">
        <v>73</v>
      </c>
      <c r="E195" s="8" t="s">
        <v>74</v>
      </c>
      <c r="F195" s="11" t="s">
        <v>681</v>
      </c>
      <c r="G195" s="8"/>
      <c r="H195" s="33">
        <f>SUM(H196+H197+H198)</f>
        <v>11042</v>
      </c>
    </row>
    <row r="196" spans="2:8" ht="48" thickBot="1">
      <c r="B196" s="143" t="s">
        <v>54</v>
      </c>
      <c r="C196" s="7" t="s">
        <v>77</v>
      </c>
      <c r="D196" s="7" t="s">
        <v>73</v>
      </c>
      <c r="E196" s="7" t="s">
        <v>74</v>
      </c>
      <c r="F196" s="44" t="s">
        <v>681</v>
      </c>
      <c r="G196" s="7">
        <v>111</v>
      </c>
      <c r="H196" s="3">
        <v>8202</v>
      </c>
    </row>
    <row r="197" spans="2:8" ht="63.75" thickBot="1">
      <c r="B197" s="142" t="s">
        <v>10</v>
      </c>
      <c r="C197" s="7" t="s">
        <v>77</v>
      </c>
      <c r="D197" s="7" t="s">
        <v>73</v>
      </c>
      <c r="E197" s="7" t="s">
        <v>74</v>
      </c>
      <c r="F197" s="44" t="s">
        <v>681</v>
      </c>
      <c r="G197" s="7">
        <v>119</v>
      </c>
      <c r="H197" s="3">
        <v>2477</v>
      </c>
    </row>
    <row r="198" spans="2:8" ht="32.25" thickBot="1">
      <c r="B198" s="38" t="s">
        <v>13</v>
      </c>
      <c r="C198" s="7" t="s">
        <v>77</v>
      </c>
      <c r="D198" s="7" t="s">
        <v>73</v>
      </c>
      <c r="E198" s="7" t="s">
        <v>74</v>
      </c>
      <c r="F198" s="44" t="s">
        <v>681</v>
      </c>
      <c r="G198" s="7">
        <v>244</v>
      </c>
      <c r="H198" s="3">
        <v>363</v>
      </c>
    </row>
    <row r="199" spans="2:8" ht="16.5" thickBot="1">
      <c r="B199" s="314" t="s">
        <v>593</v>
      </c>
      <c r="C199" s="8" t="s">
        <v>77</v>
      </c>
      <c r="D199" s="8" t="s">
        <v>73</v>
      </c>
      <c r="E199" s="8" t="s">
        <v>109</v>
      </c>
      <c r="F199" s="44"/>
      <c r="G199" s="8"/>
      <c r="H199" s="3">
        <f>SUM(H200:H201)</f>
        <v>114</v>
      </c>
    </row>
    <row r="200" spans="2:8" ht="48" thickBot="1">
      <c r="B200" s="308" t="s">
        <v>54</v>
      </c>
      <c r="C200" s="7" t="s">
        <v>77</v>
      </c>
      <c r="D200" s="7" t="s">
        <v>73</v>
      </c>
      <c r="E200" s="7" t="s">
        <v>109</v>
      </c>
      <c r="F200" s="44" t="s">
        <v>682</v>
      </c>
      <c r="G200" s="7" t="s">
        <v>78</v>
      </c>
      <c r="H200" s="3">
        <v>88</v>
      </c>
    </row>
    <row r="201" spans="2:8" ht="63.75" thickBot="1">
      <c r="B201" s="309" t="s">
        <v>10</v>
      </c>
      <c r="C201" s="7" t="s">
        <v>77</v>
      </c>
      <c r="D201" s="7" t="s">
        <v>73</v>
      </c>
      <c r="E201" s="7" t="s">
        <v>109</v>
      </c>
      <c r="F201" s="44" t="s">
        <v>682</v>
      </c>
      <c r="G201" s="7" t="s">
        <v>493</v>
      </c>
      <c r="H201" s="3">
        <v>26</v>
      </c>
    </row>
    <row r="202" spans="2:8" ht="16.5" thickBot="1">
      <c r="B202" s="145" t="s">
        <v>29</v>
      </c>
      <c r="C202" s="8" t="s">
        <v>77</v>
      </c>
      <c r="D202" s="8">
        <v>10</v>
      </c>
      <c r="E202" s="8"/>
      <c r="F202" s="8"/>
      <c r="G202" s="8"/>
      <c r="H202" s="1">
        <v>170</v>
      </c>
    </row>
    <row r="203" spans="2:8" ht="16.5" thickBot="1">
      <c r="B203" s="145" t="s">
        <v>33</v>
      </c>
      <c r="C203" s="8" t="s">
        <v>77</v>
      </c>
      <c r="D203" s="8">
        <v>10</v>
      </c>
      <c r="E203" s="8" t="s">
        <v>71</v>
      </c>
      <c r="F203" s="8"/>
      <c r="G203" s="8"/>
      <c r="H203" s="1">
        <v>170</v>
      </c>
    </row>
    <row r="204" spans="2:8" ht="48" thickBot="1">
      <c r="B204" s="145" t="s">
        <v>55</v>
      </c>
      <c r="C204" s="7" t="s">
        <v>77</v>
      </c>
      <c r="D204" s="7">
        <v>10</v>
      </c>
      <c r="E204" s="7" t="s">
        <v>71</v>
      </c>
      <c r="F204" s="8" t="s">
        <v>683</v>
      </c>
      <c r="G204" s="7"/>
      <c r="H204" s="1">
        <v>170</v>
      </c>
    </row>
    <row r="205" spans="2:8" ht="32.25" thickBot="1">
      <c r="B205" s="5" t="s">
        <v>32</v>
      </c>
      <c r="C205" s="7" t="s">
        <v>77</v>
      </c>
      <c r="D205" s="7">
        <v>10</v>
      </c>
      <c r="E205" s="7" t="s">
        <v>71</v>
      </c>
      <c r="F205" s="7" t="s">
        <v>683</v>
      </c>
      <c r="G205" s="7">
        <v>313</v>
      </c>
      <c r="H205" s="3">
        <v>170</v>
      </c>
    </row>
    <row r="206" spans="2:8" ht="16.5" thickBot="1">
      <c r="B206" s="187" t="s">
        <v>79</v>
      </c>
      <c r="C206" s="188" t="s">
        <v>80</v>
      </c>
      <c r="D206" s="188"/>
      <c r="E206" s="188"/>
      <c r="F206" s="188"/>
      <c r="G206" s="188"/>
      <c r="H206" s="190">
        <f>SUM(H207+H221+H218)</f>
        <v>11753.3</v>
      </c>
    </row>
    <row r="207" spans="2:8" ht="16.5" thickBot="1">
      <c r="B207" s="145" t="s">
        <v>50</v>
      </c>
      <c r="C207" s="8" t="s">
        <v>80</v>
      </c>
      <c r="D207" s="8" t="s">
        <v>73</v>
      </c>
      <c r="E207" s="8" t="s">
        <v>74</v>
      </c>
      <c r="F207" s="8"/>
      <c r="G207" s="8"/>
      <c r="H207" s="191">
        <f>SUM(H208+H214)</f>
        <v>11469.3</v>
      </c>
    </row>
    <row r="208" spans="2:8" ht="48" thickBot="1">
      <c r="B208" s="145" t="s">
        <v>57</v>
      </c>
      <c r="C208" s="8" t="s">
        <v>80</v>
      </c>
      <c r="D208" s="8" t="s">
        <v>73</v>
      </c>
      <c r="E208" s="8" t="s">
        <v>74</v>
      </c>
      <c r="F208" s="11" t="s">
        <v>680</v>
      </c>
      <c r="G208" s="8"/>
      <c r="H208" s="77">
        <f>SUM(H209:H213)</f>
        <v>4136.3</v>
      </c>
    </row>
    <row r="209" spans="2:8" ht="48" thickBot="1">
      <c r="B209" s="143" t="s">
        <v>28</v>
      </c>
      <c r="C209" s="7" t="s">
        <v>80</v>
      </c>
      <c r="D209" s="7" t="s">
        <v>73</v>
      </c>
      <c r="E209" s="7" t="s">
        <v>74</v>
      </c>
      <c r="F209" s="44" t="s">
        <v>680</v>
      </c>
      <c r="G209" s="7" t="s">
        <v>78</v>
      </c>
      <c r="H209" s="3">
        <v>1924</v>
      </c>
    </row>
    <row r="210" spans="2:8" ht="63.75" thickBot="1">
      <c r="B210" s="142" t="s">
        <v>10</v>
      </c>
      <c r="C210" s="7" t="s">
        <v>80</v>
      </c>
      <c r="D210" s="7" t="s">
        <v>73</v>
      </c>
      <c r="E210" s="7" t="s">
        <v>74</v>
      </c>
      <c r="F210" s="44" t="s">
        <v>680</v>
      </c>
      <c r="G210" s="7">
        <v>119</v>
      </c>
      <c r="H210" s="3">
        <v>581</v>
      </c>
    </row>
    <row r="211" spans="2:8" ht="32.25" thickBot="1">
      <c r="B211" s="38" t="s">
        <v>13</v>
      </c>
      <c r="C211" s="7" t="s">
        <v>80</v>
      </c>
      <c r="D211" s="7" t="s">
        <v>73</v>
      </c>
      <c r="E211" s="7" t="s">
        <v>74</v>
      </c>
      <c r="F211" s="44" t="s">
        <v>680</v>
      </c>
      <c r="G211" s="7">
        <v>244</v>
      </c>
      <c r="H211" s="3">
        <v>1343.3</v>
      </c>
    </row>
    <row r="212" spans="2:8" ht="16.5" thickBot="1">
      <c r="B212" s="38" t="s">
        <v>523</v>
      </c>
      <c r="C212" s="7" t="s">
        <v>80</v>
      </c>
      <c r="D212" s="7" t="s">
        <v>73</v>
      </c>
      <c r="E212" s="7" t="s">
        <v>74</v>
      </c>
      <c r="F212" s="44" t="s">
        <v>680</v>
      </c>
      <c r="G212" s="7" t="s">
        <v>508</v>
      </c>
      <c r="H212" s="3">
        <v>280</v>
      </c>
    </row>
    <row r="213" spans="2:8" ht="16.5" thickBot="1">
      <c r="B213" s="143" t="s">
        <v>46</v>
      </c>
      <c r="C213" s="7" t="s">
        <v>80</v>
      </c>
      <c r="D213" s="7" t="s">
        <v>73</v>
      </c>
      <c r="E213" s="7" t="s">
        <v>74</v>
      </c>
      <c r="F213" s="44" t="s">
        <v>680</v>
      </c>
      <c r="G213" s="7">
        <v>850</v>
      </c>
      <c r="H213" s="3">
        <v>8</v>
      </c>
    </row>
    <row r="214" spans="2:8" ht="142.5" thickBot="1">
      <c r="B214" s="145" t="s">
        <v>53</v>
      </c>
      <c r="C214" s="8" t="s">
        <v>80</v>
      </c>
      <c r="D214" s="8" t="s">
        <v>73</v>
      </c>
      <c r="E214" s="8" t="s">
        <v>74</v>
      </c>
      <c r="F214" s="11" t="s">
        <v>681</v>
      </c>
      <c r="G214" s="8"/>
      <c r="H214" s="33">
        <f>SUM(H215+H216+H217)</f>
        <v>7333</v>
      </c>
    </row>
    <row r="215" spans="2:8" ht="48" thickBot="1">
      <c r="B215" s="143" t="s">
        <v>54</v>
      </c>
      <c r="C215" s="7" t="s">
        <v>80</v>
      </c>
      <c r="D215" s="7" t="s">
        <v>73</v>
      </c>
      <c r="E215" s="7" t="s">
        <v>74</v>
      </c>
      <c r="F215" s="44" t="s">
        <v>681</v>
      </c>
      <c r="G215" s="7">
        <v>111</v>
      </c>
      <c r="H215" s="3">
        <v>5446</v>
      </c>
    </row>
    <row r="216" spans="2:8" ht="63.75" thickBot="1">
      <c r="B216" s="142" t="s">
        <v>10</v>
      </c>
      <c r="C216" s="7" t="s">
        <v>80</v>
      </c>
      <c r="D216" s="7" t="s">
        <v>73</v>
      </c>
      <c r="E216" s="7" t="s">
        <v>74</v>
      </c>
      <c r="F216" s="44" t="s">
        <v>681</v>
      </c>
      <c r="G216" s="7">
        <v>119</v>
      </c>
      <c r="H216" s="3">
        <v>1645</v>
      </c>
    </row>
    <row r="217" spans="2:8" ht="32.25" thickBot="1">
      <c r="B217" s="38" t="s">
        <v>13</v>
      </c>
      <c r="C217" s="7" t="s">
        <v>80</v>
      </c>
      <c r="D217" s="7" t="s">
        <v>73</v>
      </c>
      <c r="E217" s="7" t="s">
        <v>74</v>
      </c>
      <c r="F217" s="44" t="s">
        <v>681</v>
      </c>
      <c r="G217" s="7">
        <v>244</v>
      </c>
      <c r="H217" s="3">
        <v>242</v>
      </c>
    </row>
    <row r="218" spans="2:8" ht="16.5" thickBot="1">
      <c r="B218" s="314" t="s">
        <v>593</v>
      </c>
      <c r="C218" s="8" t="s">
        <v>80</v>
      </c>
      <c r="D218" s="8" t="s">
        <v>73</v>
      </c>
      <c r="E218" s="8" t="s">
        <v>109</v>
      </c>
      <c r="F218" s="44"/>
      <c r="G218" s="8"/>
      <c r="H218" s="3">
        <f>SUM(H219:H220)</f>
        <v>114</v>
      </c>
    </row>
    <row r="219" spans="2:8" ht="48" thickBot="1">
      <c r="B219" s="308" t="s">
        <v>54</v>
      </c>
      <c r="C219" s="7" t="s">
        <v>80</v>
      </c>
      <c r="D219" s="7" t="s">
        <v>73</v>
      </c>
      <c r="E219" s="7" t="s">
        <v>109</v>
      </c>
      <c r="F219" s="44" t="s">
        <v>682</v>
      </c>
      <c r="G219" s="7" t="s">
        <v>78</v>
      </c>
      <c r="H219" s="3">
        <v>88</v>
      </c>
    </row>
    <row r="220" spans="2:8" ht="63.75" thickBot="1">
      <c r="B220" s="309" t="s">
        <v>10</v>
      </c>
      <c r="C220" s="7" t="s">
        <v>80</v>
      </c>
      <c r="D220" s="7" t="s">
        <v>73</v>
      </c>
      <c r="E220" s="7" t="s">
        <v>109</v>
      </c>
      <c r="F220" s="44" t="s">
        <v>682</v>
      </c>
      <c r="G220" s="7" t="s">
        <v>493</v>
      </c>
      <c r="H220" s="3">
        <v>26</v>
      </c>
    </row>
    <row r="221" spans="2:8" ht="16.5" thickBot="1">
      <c r="B221" s="145" t="s">
        <v>29</v>
      </c>
      <c r="C221" s="8" t="s">
        <v>80</v>
      </c>
      <c r="D221" s="8">
        <v>10</v>
      </c>
      <c r="E221" s="8"/>
      <c r="F221" s="8"/>
      <c r="G221" s="8"/>
      <c r="H221" s="1">
        <v>170</v>
      </c>
    </row>
    <row r="222" spans="2:8" ht="16.5" thickBot="1">
      <c r="B222" s="145" t="s">
        <v>33</v>
      </c>
      <c r="C222" s="8" t="s">
        <v>80</v>
      </c>
      <c r="D222" s="8">
        <v>10</v>
      </c>
      <c r="E222" s="8" t="s">
        <v>71</v>
      </c>
      <c r="F222" s="8"/>
      <c r="G222" s="8"/>
      <c r="H222" s="1">
        <v>170</v>
      </c>
    </row>
    <row r="223" spans="2:8" ht="48" thickBot="1">
      <c r="B223" s="145" t="s">
        <v>55</v>
      </c>
      <c r="C223" s="8" t="s">
        <v>80</v>
      </c>
      <c r="D223" s="8">
        <v>10</v>
      </c>
      <c r="E223" s="8" t="s">
        <v>71</v>
      </c>
      <c r="F223" s="8" t="s">
        <v>683</v>
      </c>
      <c r="G223" s="8"/>
      <c r="H223" s="1">
        <v>170</v>
      </c>
    </row>
    <row r="224" spans="2:8" ht="32.25" thickBot="1">
      <c r="B224" s="5" t="s">
        <v>32</v>
      </c>
      <c r="C224" s="7" t="s">
        <v>80</v>
      </c>
      <c r="D224" s="7">
        <v>10</v>
      </c>
      <c r="E224" s="7" t="s">
        <v>71</v>
      </c>
      <c r="F224" s="7" t="s">
        <v>683</v>
      </c>
      <c r="G224" s="7">
        <v>313</v>
      </c>
      <c r="H224" s="3">
        <v>170</v>
      </c>
    </row>
    <row r="225" spans="2:8" ht="16.5" thickBot="1">
      <c r="B225" s="187" t="s">
        <v>81</v>
      </c>
      <c r="C225" s="188" t="s">
        <v>82</v>
      </c>
      <c r="D225" s="188"/>
      <c r="E225" s="188"/>
      <c r="F225" s="188"/>
      <c r="G225" s="188"/>
      <c r="H225" s="189">
        <f>SUM(H226+H237)</f>
        <v>7109.6</v>
      </c>
    </row>
    <row r="226" spans="2:8" ht="16.5" thickBot="1">
      <c r="B226" s="145" t="s">
        <v>50</v>
      </c>
      <c r="C226" s="26" t="s">
        <v>82</v>
      </c>
      <c r="D226" s="26" t="s">
        <v>73</v>
      </c>
      <c r="E226" s="26" t="s">
        <v>74</v>
      </c>
      <c r="F226" s="12"/>
      <c r="G226" s="12"/>
      <c r="H226" s="34">
        <f>SUM(H227+H233)</f>
        <v>7008.6</v>
      </c>
    </row>
    <row r="227" spans="2:8" ht="48" thickBot="1">
      <c r="B227" s="145" t="s">
        <v>57</v>
      </c>
      <c r="C227" s="26" t="s">
        <v>82</v>
      </c>
      <c r="D227" s="8" t="s">
        <v>73</v>
      </c>
      <c r="E227" s="8" t="s">
        <v>74</v>
      </c>
      <c r="F227" s="11" t="s">
        <v>680</v>
      </c>
      <c r="G227" s="8"/>
      <c r="H227" s="33">
        <f>SUM(H232+H231+H230+H229+H228)</f>
        <v>3334.6</v>
      </c>
    </row>
    <row r="228" spans="2:8" ht="48" thickBot="1">
      <c r="B228" s="143" t="s">
        <v>28</v>
      </c>
      <c r="C228" s="28" t="s">
        <v>82</v>
      </c>
      <c r="D228" s="7" t="s">
        <v>73</v>
      </c>
      <c r="E228" s="7" t="s">
        <v>74</v>
      </c>
      <c r="F228" s="44" t="s">
        <v>680</v>
      </c>
      <c r="G228" s="7" t="s">
        <v>78</v>
      </c>
      <c r="H228" s="3">
        <v>1722</v>
      </c>
    </row>
    <row r="229" spans="2:8" ht="63.75" thickBot="1">
      <c r="B229" s="142" t="s">
        <v>10</v>
      </c>
      <c r="C229" s="28" t="s">
        <v>82</v>
      </c>
      <c r="D229" s="7" t="s">
        <v>73</v>
      </c>
      <c r="E229" s="7" t="s">
        <v>74</v>
      </c>
      <c r="F229" s="44" t="s">
        <v>680</v>
      </c>
      <c r="G229" s="7">
        <v>119</v>
      </c>
      <c r="H229" s="3">
        <v>520</v>
      </c>
    </row>
    <row r="230" spans="2:8" ht="32.25" thickBot="1">
      <c r="B230" s="38" t="s">
        <v>13</v>
      </c>
      <c r="C230" s="28" t="s">
        <v>82</v>
      </c>
      <c r="D230" s="7" t="s">
        <v>73</v>
      </c>
      <c r="E230" s="7" t="s">
        <v>74</v>
      </c>
      <c r="F230" s="44" t="s">
        <v>680</v>
      </c>
      <c r="G230" s="7">
        <v>244</v>
      </c>
      <c r="H230" s="3">
        <v>679.6</v>
      </c>
    </row>
    <row r="231" spans="2:8" ht="16.5" thickBot="1">
      <c r="B231" s="38" t="s">
        <v>523</v>
      </c>
      <c r="C231" s="28" t="s">
        <v>82</v>
      </c>
      <c r="D231" s="7" t="s">
        <v>73</v>
      </c>
      <c r="E231" s="7" t="s">
        <v>74</v>
      </c>
      <c r="F231" s="44" t="s">
        <v>680</v>
      </c>
      <c r="G231" s="7" t="s">
        <v>508</v>
      </c>
      <c r="H231" s="3">
        <v>410</v>
      </c>
    </row>
    <row r="232" spans="2:8" ht="16.5" thickBot="1">
      <c r="B232" s="143" t="s">
        <v>46</v>
      </c>
      <c r="C232" s="28" t="s">
        <v>82</v>
      </c>
      <c r="D232" s="7" t="s">
        <v>73</v>
      </c>
      <c r="E232" s="7" t="s">
        <v>74</v>
      </c>
      <c r="F232" s="44" t="s">
        <v>680</v>
      </c>
      <c r="G232" s="7">
        <v>850</v>
      </c>
      <c r="H232" s="3">
        <v>3</v>
      </c>
    </row>
    <row r="233" spans="2:8" ht="142.5" thickBot="1">
      <c r="B233" s="145" t="s">
        <v>53</v>
      </c>
      <c r="C233" s="26" t="s">
        <v>82</v>
      </c>
      <c r="D233" s="8" t="s">
        <v>73</v>
      </c>
      <c r="E233" s="8" t="s">
        <v>74</v>
      </c>
      <c r="F233" s="11" t="s">
        <v>681</v>
      </c>
      <c r="G233" s="8"/>
      <c r="H233" s="1">
        <f>SUM(H234:H236)</f>
        <v>3674</v>
      </c>
    </row>
    <row r="234" spans="2:8" ht="48" thickBot="1">
      <c r="B234" s="143" t="s">
        <v>54</v>
      </c>
      <c r="C234" s="28" t="s">
        <v>82</v>
      </c>
      <c r="D234" s="7" t="s">
        <v>73</v>
      </c>
      <c r="E234" s="7" t="s">
        <v>74</v>
      </c>
      <c r="F234" s="44" t="s">
        <v>681</v>
      </c>
      <c r="G234" s="7">
        <v>111</v>
      </c>
      <c r="H234" s="3">
        <v>2729</v>
      </c>
    </row>
    <row r="235" spans="2:8" ht="63.75" thickBot="1">
      <c r="B235" s="142" t="s">
        <v>10</v>
      </c>
      <c r="C235" s="28" t="s">
        <v>82</v>
      </c>
      <c r="D235" s="7" t="s">
        <v>73</v>
      </c>
      <c r="E235" s="7" t="s">
        <v>74</v>
      </c>
      <c r="F235" s="44" t="s">
        <v>681</v>
      </c>
      <c r="G235" s="7">
        <v>119</v>
      </c>
      <c r="H235" s="3">
        <v>824</v>
      </c>
    </row>
    <row r="236" spans="2:8" ht="32.25" thickBot="1">
      <c r="B236" s="38" t="s">
        <v>13</v>
      </c>
      <c r="C236" s="28" t="s">
        <v>82</v>
      </c>
      <c r="D236" s="7" t="s">
        <v>73</v>
      </c>
      <c r="E236" s="7" t="s">
        <v>74</v>
      </c>
      <c r="F236" s="44" t="s">
        <v>681</v>
      </c>
      <c r="G236" s="7">
        <v>244</v>
      </c>
      <c r="H236" s="3">
        <v>121</v>
      </c>
    </row>
    <row r="237" spans="2:8" ht="16.5" thickBot="1">
      <c r="B237" s="145" t="s">
        <v>29</v>
      </c>
      <c r="C237" s="26" t="s">
        <v>82</v>
      </c>
      <c r="D237" s="8">
        <v>10</v>
      </c>
      <c r="E237" s="8"/>
      <c r="F237" s="44"/>
      <c r="G237" s="8"/>
      <c r="H237" s="1">
        <v>101</v>
      </c>
    </row>
    <row r="238" spans="2:8" ht="16.5" thickBot="1">
      <c r="B238" s="145" t="s">
        <v>33</v>
      </c>
      <c r="C238" s="26" t="s">
        <v>82</v>
      </c>
      <c r="D238" s="8">
        <v>10</v>
      </c>
      <c r="E238" s="8" t="s">
        <v>71</v>
      </c>
      <c r="F238" s="8"/>
      <c r="G238" s="8"/>
      <c r="H238" s="1">
        <v>101</v>
      </c>
    </row>
    <row r="239" spans="2:8" ht="48" thickBot="1">
      <c r="B239" s="145" t="s">
        <v>55</v>
      </c>
      <c r="C239" s="26" t="s">
        <v>82</v>
      </c>
      <c r="D239" s="8">
        <v>10</v>
      </c>
      <c r="E239" s="8" t="s">
        <v>71</v>
      </c>
      <c r="F239" s="8" t="s">
        <v>683</v>
      </c>
      <c r="G239" s="8"/>
      <c r="H239" s="1">
        <v>101</v>
      </c>
    </row>
    <row r="240" spans="2:8" ht="32.25" thickBot="1">
      <c r="B240" s="5" t="s">
        <v>32</v>
      </c>
      <c r="C240" s="28" t="s">
        <v>82</v>
      </c>
      <c r="D240" s="7">
        <v>10</v>
      </c>
      <c r="E240" s="7" t="s">
        <v>71</v>
      </c>
      <c r="F240" s="7" t="s">
        <v>683</v>
      </c>
      <c r="G240" s="7">
        <v>313</v>
      </c>
      <c r="H240" s="3">
        <v>101</v>
      </c>
    </row>
    <row r="241" spans="2:8" ht="16.5" thickBot="1">
      <c r="B241" s="187" t="s">
        <v>83</v>
      </c>
      <c r="C241" s="188" t="s">
        <v>84</v>
      </c>
      <c r="D241" s="188"/>
      <c r="E241" s="188"/>
      <c r="F241" s="188"/>
      <c r="G241" s="188"/>
      <c r="H241" s="189">
        <f>SUM(H242+H256+H253)</f>
        <v>16827.400000000001</v>
      </c>
    </row>
    <row r="242" spans="2:8" ht="16.5" thickBot="1">
      <c r="B242" s="145" t="s">
        <v>50</v>
      </c>
      <c r="C242" s="26" t="s">
        <v>84</v>
      </c>
      <c r="D242" s="8" t="s">
        <v>73</v>
      </c>
      <c r="E242" s="8" t="s">
        <v>74</v>
      </c>
      <c r="F242" s="12"/>
      <c r="G242" s="12"/>
      <c r="H242" s="34">
        <f>SUM(H243+H249)</f>
        <v>16193.4</v>
      </c>
    </row>
    <row r="243" spans="2:8" ht="48" thickBot="1">
      <c r="B243" s="145" t="s">
        <v>57</v>
      </c>
      <c r="C243" s="26" t="s">
        <v>84</v>
      </c>
      <c r="D243" s="8" t="s">
        <v>73</v>
      </c>
      <c r="E243" s="8" t="s">
        <v>74</v>
      </c>
      <c r="F243" s="11" t="s">
        <v>680</v>
      </c>
      <c r="G243" s="8"/>
      <c r="H243" s="33">
        <f>SUM(H244+H245+H246+H247+H248)</f>
        <v>5681.4</v>
      </c>
    </row>
    <row r="244" spans="2:8" ht="48" thickBot="1">
      <c r="B244" s="143" t="s">
        <v>28</v>
      </c>
      <c r="C244" s="28" t="s">
        <v>84</v>
      </c>
      <c r="D244" s="7" t="s">
        <v>73</v>
      </c>
      <c r="E244" s="7" t="s">
        <v>74</v>
      </c>
      <c r="F244" s="44" t="s">
        <v>680</v>
      </c>
      <c r="G244" s="7" t="s">
        <v>78</v>
      </c>
      <c r="H244" s="3">
        <v>2059</v>
      </c>
    </row>
    <row r="245" spans="2:8" ht="63.75" thickBot="1">
      <c r="B245" s="142" t="s">
        <v>10</v>
      </c>
      <c r="C245" s="28" t="s">
        <v>84</v>
      </c>
      <c r="D245" s="7" t="s">
        <v>73</v>
      </c>
      <c r="E245" s="7" t="s">
        <v>74</v>
      </c>
      <c r="F245" s="44" t="s">
        <v>680</v>
      </c>
      <c r="G245" s="7">
        <v>119</v>
      </c>
      <c r="H245" s="3">
        <v>621.79999999999995</v>
      </c>
    </row>
    <row r="246" spans="2:8" ht="32.25" thickBot="1">
      <c r="B246" s="38" t="s">
        <v>13</v>
      </c>
      <c r="C246" s="28" t="s">
        <v>84</v>
      </c>
      <c r="D246" s="7" t="s">
        <v>73</v>
      </c>
      <c r="E246" s="7" t="s">
        <v>74</v>
      </c>
      <c r="F246" s="44" t="s">
        <v>680</v>
      </c>
      <c r="G246" s="7">
        <v>244</v>
      </c>
      <c r="H246" s="3">
        <v>2195.6</v>
      </c>
    </row>
    <row r="247" spans="2:8" ht="16.5" thickBot="1">
      <c r="B247" s="38" t="s">
        <v>523</v>
      </c>
      <c r="C247" s="28" t="s">
        <v>84</v>
      </c>
      <c r="D247" s="7" t="s">
        <v>73</v>
      </c>
      <c r="E247" s="7" t="s">
        <v>74</v>
      </c>
      <c r="F247" s="44" t="s">
        <v>680</v>
      </c>
      <c r="G247" s="7" t="s">
        <v>508</v>
      </c>
      <c r="H247" s="3">
        <v>798</v>
      </c>
    </row>
    <row r="248" spans="2:8" ht="16.5" thickBot="1">
      <c r="B248" s="143" t="s">
        <v>46</v>
      </c>
      <c r="C248" s="28" t="s">
        <v>84</v>
      </c>
      <c r="D248" s="7" t="s">
        <v>73</v>
      </c>
      <c r="E248" s="7" t="s">
        <v>74</v>
      </c>
      <c r="F248" s="44" t="s">
        <v>680</v>
      </c>
      <c r="G248" s="7">
        <v>850</v>
      </c>
      <c r="H248" s="3">
        <v>7</v>
      </c>
    </row>
    <row r="249" spans="2:8" ht="142.5" thickBot="1">
      <c r="B249" s="145" t="s">
        <v>53</v>
      </c>
      <c r="C249" s="26" t="s">
        <v>84</v>
      </c>
      <c r="D249" s="8" t="s">
        <v>73</v>
      </c>
      <c r="E249" s="8" t="s">
        <v>74</v>
      </c>
      <c r="F249" s="11" t="s">
        <v>681</v>
      </c>
      <c r="G249" s="8"/>
      <c r="H249" s="1">
        <f>SUM(H250:H252)</f>
        <v>10512</v>
      </c>
    </row>
    <row r="250" spans="2:8" ht="48" thickBot="1">
      <c r="B250" s="143" t="s">
        <v>54</v>
      </c>
      <c r="C250" s="28" t="s">
        <v>84</v>
      </c>
      <c r="D250" s="7" t="s">
        <v>73</v>
      </c>
      <c r="E250" s="7" t="s">
        <v>74</v>
      </c>
      <c r="F250" s="44" t="s">
        <v>681</v>
      </c>
      <c r="G250" s="7">
        <v>111</v>
      </c>
      <c r="H250" s="3">
        <v>7796</v>
      </c>
    </row>
    <row r="251" spans="2:8" ht="63.75" thickBot="1">
      <c r="B251" s="142" t="s">
        <v>10</v>
      </c>
      <c r="C251" s="28" t="s">
        <v>84</v>
      </c>
      <c r="D251" s="7" t="s">
        <v>73</v>
      </c>
      <c r="E251" s="7" t="s">
        <v>74</v>
      </c>
      <c r="F251" s="44" t="s">
        <v>681</v>
      </c>
      <c r="G251" s="7">
        <v>119</v>
      </c>
      <c r="H251" s="3">
        <v>2353</v>
      </c>
    </row>
    <row r="252" spans="2:8" ht="32.25" thickBot="1">
      <c r="B252" s="38" t="s">
        <v>13</v>
      </c>
      <c r="C252" s="28" t="s">
        <v>84</v>
      </c>
      <c r="D252" s="7" t="s">
        <v>73</v>
      </c>
      <c r="E252" s="7" t="s">
        <v>74</v>
      </c>
      <c r="F252" s="44" t="s">
        <v>681</v>
      </c>
      <c r="G252" s="7">
        <v>244</v>
      </c>
      <c r="H252" s="3">
        <v>363</v>
      </c>
    </row>
    <row r="253" spans="2:8" ht="16.5" thickBot="1">
      <c r="B253" s="314" t="s">
        <v>593</v>
      </c>
      <c r="C253" s="8" t="s">
        <v>84</v>
      </c>
      <c r="D253" s="8" t="s">
        <v>73</v>
      </c>
      <c r="E253" s="8" t="s">
        <v>109</v>
      </c>
      <c r="F253" s="44"/>
      <c r="G253" s="8"/>
      <c r="H253" s="3">
        <f>SUM(H254:H255)</f>
        <v>114</v>
      </c>
    </row>
    <row r="254" spans="2:8" ht="48" thickBot="1">
      <c r="B254" s="308" t="s">
        <v>54</v>
      </c>
      <c r="C254" s="7" t="s">
        <v>84</v>
      </c>
      <c r="D254" s="7" t="s">
        <v>73</v>
      </c>
      <c r="E254" s="7" t="s">
        <v>109</v>
      </c>
      <c r="F254" s="44" t="s">
        <v>682</v>
      </c>
      <c r="G254" s="7" t="s">
        <v>78</v>
      </c>
      <c r="H254" s="3">
        <v>88</v>
      </c>
    </row>
    <row r="255" spans="2:8" ht="63.75" thickBot="1">
      <c r="B255" s="309" t="s">
        <v>10</v>
      </c>
      <c r="C255" s="7" t="s">
        <v>84</v>
      </c>
      <c r="D255" s="7" t="s">
        <v>73</v>
      </c>
      <c r="E255" s="7" t="s">
        <v>109</v>
      </c>
      <c r="F255" s="44" t="s">
        <v>682</v>
      </c>
      <c r="G255" s="7" t="s">
        <v>493</v>
      </c>
      <c r="H255" s="3">
        <v>26</v>
      </c>
    </row>
    <row r="256" spans="2:8" ht="16.5" thickBot="1">
      <c r="B256" s="145" t="s">
        <v>29</v>
      </c>
      <c r="C256" s="26" t="s">
        <v>84</v>
      </c>
      <c r="D256" s="8">
        <v>10</v>
      </c>
      <c r="E256" s="8"/>
      <c r="F256" s="8"/>
      <c r="G256" s="8"/>
      <c r="H256" s="1">
        <v>520</v>
      </c>
    </row>
    <row r="257" spans="2:8" ht="16.5" thickBot="1">
      <c r="B257" s="145" t="s">
        <v>33</v>
      </c>
      <c r="C257" s="26" t="s">
        <v>84</v>
      </c>
      <c r="D257" s="8">
        <v>10</v>
      </c>
      <c r="E257" s="8" t="s">
        <v>71</v>
      </c>
      <c r="F257" s="8"/>
      <c r="G257" s="8"/>
      <c r="H257" s="1">
        <v>520</v>
      </c>
    </row>
    <row r="258" spans="2:8" ht="48" thickBot="1">
      <c r="B258" s="145" t="s">
        <v>55</v>
      </c>
      <c r="C258" s="26" t="s">
        <v>84</v>
      </c>
      <c r="D258" s="8">
        <v>10</v>
      </c>
      <c r="E258" s="8" t="s">
        <v>71</v>
      </c>
      <c r="F258" s="8" t="s">
        <v>683</v>
      </c>
      <c r="G258" s="8"/>
      <c r="H258" s="1">
        <v>520</v>
      </c>
    </row>
    <row r="259" spans="2:8" ht="32.25" thickBot="1">
      <c r="B259" s="5" t="s">
        <v>32</v>
      </c>
      <c r="C259" s="28" t="s">
        <v>84</v>
      </c>
      <c r="D259" s="7">
        <v>10</v>
      </c>
      <c r="E259" s="7" t="s">
        <v>71</v>
      </c>
      <c r="F259" s="7" t="s">
        <v>683</v>
      </c>
      <c r="G259" s="7">
        <v>313</v>
      </c>
      <c r="H259" s="3">
        <v>520</v>
      </c>
    </row>
    <row r="260" spans="2:8" ht="32.25" thickBot="1">
      <c r="B260" s="187" t="s">
        <v>85</v>
      </c>
      <c r="C260" s="188" t="s">
        <v>86</v>
      </c>
      <c r="D260" s="188"/>
      <c r="E260" s="188"/>
      <c r="F260" s="188"/>
      <c r="G260" s="188"/>
      <c r="H260" s="189">
        <f>SUM(H261+H272)</f>
        <v>4146.5</v>
      </c>
    </row>
    <row r="261" spans="2:8" ht="16.5" thickBot="1">
      <c r="B261" s="145" t="s">
        <v>50</v>
      </c>
      <c r="C261" s="26" t="s">
        <v>86</v>
      </c>
      <c r="D261" s="8" t="s">
        <v>73</v>
      </c>
      <c r="E261" s="8" t="s">
        <v>74</v>
      </c>
      <c r="F261" s="12"/>
      <c r="G261" s="12"/>
      <c r="H261" s="34">
        <f>SUM(H262+H268)</f>
        <v>4081.5</v>
      </c>
    </row>
    <row r="262" spans="2:8" ht="48" thickBot="1">
      <c r="B262" s="145" t="s">
        <v>57</v>
      </c>
      <c r="C262" s="26" t="s">
        <v>86</v>
      </c>
      <c r="D262" s="8" t="s">
        <v>73</v>
      </c>
      <c r="E262" s="8" t="s">
        <v>74</v>
      </c>
      <c r="F262" s="11" t="s">
        <v>680</v>
      </c>
      <c r="G262" s="8"/>
      <c r="H262" s="33">
        <f>SUM(H263+H264+H265+H266+H267)</f>
        <v>2170</v>
      </c>
    </row>
    <row r="263" spans="2:8" ht="48" thickBot="1">
      <c r="B263" s="143" t="s">
        <v>28</v>
      </c>
      <c r="C263" s="28" t="s">
        <v>86</v>
      </c>
      <c r="D263" s="7" t="s">
        <v>73</v>
      </c>
      <c r="E263" s="7" t="s">
        <v>74</v>
      </c>
      <c r="F263" s="44" t="s">
        <v>680</v>
      </c>
      <c r="G263" s="7" t="s">
        <v>78</v>
      </c>
      <c r="H263" s="3">
        <v>1251</v>
      </c>
    </row>
    <row r="264" spans="2:8" ht="63.75" thickBot="1">
      <c r="B264" s="142" t="s">
        <v>10</v>
      </c>
      <c r="C264" s="28" t="s">
        <v>86</v>
      </c>
      <c r="D264" s="7" t="s">
        <v>73</v>
      </c>
      <c r="E264" s="7" t="s">
        <v>74</v>
      </c>
      <c r="F264" s="44" t="s">
        <v>680</v>
      </c>
      <c r="G264" s="7">
        <v>119</v>
      </c>
      <c r="H264" s="3">
        <v>377.8</v>
      </c>
    </row>
    <row r="265" spans="2:8" ht="32.25" thickBot="1">
      <c r="B265" s="38" t="s">
        <v>13</v>
      </c>
      <c r="C265" s="28" t="s">
        <v>86</v>
      </c>
      <c r="D265" s="7" t="s">
        <v>73</v>
      </c>
      <c r="E265" s="7" t="s">
        <v>74</v>
      </c>
      <c r="F265" s="44" t="s">
        <v>680</v>
      </c>
      <c r="G265" s="7">
        <v>244</v>
      </c>
      <c r="H265" s="3">
        <v>403.2</v>
      </c>
    </row>
    <row r="266" spans="2:8" ht="16.5" thickBot="1">
      <c r="B266" s="38" t="s">
        <v>523</v>
      </c>
      <c r="C266" s="28" t="s">
        <v>86</v>
      </c>
      <c r="D266" s="7" t="s">
        <v>73</v>
      </c>
      <c r="E266" s="7" t="s">
        <v>74</v>
      </c>
      <c r="F266" s="44" t="s">
        <v>680</v>
      </c>
      <c r="G266" s="7" t="s">
        <v>508</v>
      </c>
      <c r="H266" s="3">
        <v>135</v>
      </c>
    </row>
    <row r="267" spans="2:8" ht="16.5" thickBot="1">
      <c r="B267" s="143" t="s">
        <v>46</v>
      </c>
      <c r="C267" s="28" t="s">
        <v>86</v>
      </c>
      <c r="D267" s="7" t="s">
        <v>73</v>
      </c>
      <c r="E267" s="7" t="s">
        <v>74</v>
      </c>
      <c r="F267" s="44" t="s">
        <v>680</v>
      </c>
      <c r="G267" s="7">
        <v>850</v>
      </c>
      <c r="H267" s="3">
        <v>3</v>
      </c>
    </row>
    <row r="268" spans="2:8" ht="142.5" thickBot="1">
      <c r="B268" s="145" t="s">
        <v>53</v>
      </c>
      <c r="C268" s="26" t="s">
        <v>86</v>
      </c>
      <c r="D268" s="8" t="s">
        <v>73</v>
      </c>
      <c r="E268" s="8" t="s">
        <v>74</v>
      </c>
      <c r="F268" s="11" t="s">
        <v>681</v>
      </c>
      <c r="G268" s="8"/>
      <c r="H268" s="1">
        <f>SUM(H269:H271)</f>
        <v>1911.5</v>
      </c>
    </row>
    <row r="269" spans="2:8" ht="48" thickBot="1">
      <c r="B269" s="143" t="s">
        <v>54</v>
      </c>
      <c r="C269" s="28" t="s">
        <v>86</v>
      </c>
      <c r="D269" s="7" t="s">
        <v>73</v>
      </c>
      <c r="E269" s="7" t="s">
        <v>74</v>
      </c>
      <c r="F269" s="44" t="s">
        <v>681</v>
      </c>
      <c r="G269" s="7">
        <v>111</v>
      </c>
      <c r="H269" s="3">
        <v>1422</v>
      </c>
    </row>
    <row r="270" spans="2:8" ht="63.75" thickBot="1">
      <c r="B270" s="142" t="s">
        <v>10</v>
      </c>
      <c r="C270" s="28" t="s">
        <v>86</v>
      </c>
      <c r="D270" s="7" t="s">
        <v>73</v>
      </c>
      <c r="E270" s="7" t="s">
        <v>74</v>
      </c>
      <c r="F270" s="44" t="s">
        <v>361</v>
      </c>
      <c r="G270" s="7">
        <v>119</v>
      </c>
      <c r="H270" s="3">
        <v>429</v>
      </c>
    </row>
    <row r="271" spans="2:8" ht="32.25" thickBot="1">
      <c r="B271" s="38" t="s">
        <v>13</v>
      </c>
      <c r="C271" s="28" t="s">
        <v>86</v>
      </c>
      <c r="D271" s="7" t="s">
        <v>73</v>
      </c>
      <c r="E271" s="7" t="s">
        <v>74</v>
      </c>
      <c r="F271" s="44" t="s">
        <v>681</v>
      </c>
      <c r="G271" s="7">
        <v>244</v>
      </c>
      <c r="H271" s="3">
        <v>60.5</v>
      </c>
    </row>
    <row r="272" spans="2:8" ht="16.5" thickBot="1">
      <c r="B272" s="145" t="s">
        <v>29</v>
      </c>
      <c r="C272" s="26" t="s">
        <v>86</v>
      </c>
      <c r="D272" s="8">
        <v>10</v>
      </c>
      <c r="E272" s="8"/>
      <c r="F272" s="44"/>
      <c r="G272" s="8"/>
      <c r="H272" s="1">
        <v>65</v>
      </c>
    </row>
    <row r="273" spans="2:8" ht="16.5" thickBot="1">
      <c r="B273" s="145" t="s">
        <v>33</v>
      </c>
      <c r="C273" s="26" t="s">
        <v>86</v>
      </c>
      <c r="D273" s="8">
        <v>10</v>
      </c>
      <c r="E273" s="8" t="s">
        <v>71</v>
      </c>
      <c r="F273" s="8"/>
      <c r="G273" s="8"/>
      <c r="H273" s="1">
        <v>65</v>
      </c>
    </row>
    <row r="274" spans="2:8" ht="48" thickBot="1">
      <c r="B274" s="145" t="s">
        <v>55</v>
      </c>
      <c r="C274" s="26" t="s">
        <v>86</v>
      </c>
      <c r="D274" s="8">
        <v>10</v>
      </c>
      <c r="E274" s="8" t="s">
        <v>71</v>
      </c>
      <c r="F274" s="8" t="s">
        <v>683</v>
      </c>
      <c r="G274" s="8"/>
      <c r="H274" s="1">
        <v>65</v>
      </c>
    </row>
    <row r="275" spans="2:8" ht="32.25" thickBot="1">
      <c r="B275" s="5" t="s">
        <v>32</v>
      </c>
      <c r="C275" s="28" t="s">
        <v>86</v>
      </c>
      <c r="D275" s="7">
        <v>10</v>
      </c>
      <c r="E275" s="7" t="s">
        <v>71</v>
      </c>
      <c r="F275" s="7" t="s">
        <v>683</v>
      </c>
      <c r="G275" s="7">
        <v>313</v>
      </c>
      <c r="H275" s="3">
        <v>65</v>
      </c>
    </row>
    <row r="276" spans="2:8" ht="16.5" thickBot="1">
      <c r="B276" s="187" t="s">
        <v>87</v>
      </c>
      <c r="C276" s="188" t="s">
        <v>88</v>
      </c>
      <c r="D276" s="188"/>
      <c r="E276" s="188"/>
      <c r="F276" s="188"/>
      <c r="G276" s="188"/>
      <c r="H276" s="189">
        <f>SUM(H277+H288)</f>
        <v>6893</v>
      </c>
    </row>
    <row r="277" spans="2:8" ht="16.5" thickBot="1">
      <c r="B277" s="145" t="s">
        <v>50</v>
      </c>
      <c r="C277" s="26" t="s">
        <v>88</v>
      </c>
      <c r="D277" s="8" t="s">
        <v>73</v>
      </c>
      <c r="E277" s="8" t="s">
        <v>74</v>
      </c>
      <c r="F277" s="12"/>
      <c r="G277" s="12"/>
      <c r="H277" s="34">
        <f>SUM(H278+H284)</f>
        <v>6803</v>
      </c>
    </row>
    <row r="278" spans="2:8" ht="48" thickBot="1">
      <c r="B278" s="145" t="s">
        <v>57</v>
      </c>
      <c r="C278" s="26" t="s">
        <v>88</v>
      </c>
      <c r="D278" s="8" t="s">
        <v>73</v>
      </c>
      <c r="E278" s="8" t="s">
        <v>74</v>
      </c>
      <c r="F278" s="11" t="s">
        <v>680</v>
      </c>
      <c r="G278" s="8"/>
      <c r="H278" s="33">
        <f>SUM(H279+H280+H281+H282+H283)</f>
        <v>3113</v>
      </c>
    </row>
    <row r="279" spans="2:8" ht="48" thickBot="1">
      <c r="B279" s="143" t="s">
        <v>28</v>
      </c>
      <c r="C279" s="28" t="s">
        <v>88</v>
      </c>
      <c r="D279" s="7" t="s">
        <v>73</v>
      </c>
      <c r="E279" s="7" t="s">
        <v>74</v>
      </c>
      <c r="F279" s="44" t="s">
        <v>680</v>
      </c>
      <c r="G279" s="7" t="s">
        <v>78</v>
      </c>
      <c r="H279" s="3">
        <v>1722</v>
      </c>
    </row>
    <row r="280" spans="2:8" ht="63.75" thickBot="1">
      <c r="B280" s="142" t="s">
        <v>10</v>
      </c>
      <c r="C280" s="28" t="s">
        <v>88</v>
      </c>
      <c r="D280" s="7" t="s">
        <v>73</v>
      </c>
      <c r="E280" s="7" t="s">
        <v>74</v>
      </c>
      <c r="F280" s="44" t="s">
        <v>680</v>
      </c>
      <c r="G280" s="7">
        <v>119</v>
      </c>
      <c r="H280" s="3">
        <v>520</v>
      </c>
    </row>
    <row r="281" spans="2:8" ht="32.25" thickBot="1">
      <c r="B281" s="38" t="s">
        <v>13</v>
      </c>
      <c r="C281" s="28" t="s">
        <v>88</v>
      </c>
      <c r="D281" s="7" t="s">
        <v>73</v>
      </c>
      <c r="E281" s="7" t="s">
        <v>74</v>
      </c>
      <c r="F281" s="44" t="s">
        <v>680</v>
      </c>
      <c r="G281" s="7">
        <v>244</v>
      </c>
      <c r="H281" s="3">
        <v>514</v>
      </c>
    </row>
    <row r="282" spans="2:8" ht="16.5" thickBot="1">
      <c r="B282" s="38" t="s">
        <v>523</v>
      </c>
      <c r="C282" s="28" t="s">
        <v>88</v>
      </c>
      <c r="D282" s="7" t="s">
        <v>73</v>
      </c>
      <c r="E282" s="7" t="s">
        <v>74</v>
      </c>
      <c r="F282" s="44" t="s">
        <v>680</v>
      </c>
      <c r="G282" s="7" t="s">
        <v>508</v>
      </c>
      <c r="H282" s="3">
        <v>347</v>
      </c>
    </row>
    <row r="283" spans="2:8" ht="16.5" thickBot="1">
      <c r="B283" s="143" t="s">
        <v>46</v>
      </c>
      <c r="C283" s="28" t="s">
        <v>88</v>
      </c>
      <c r="D283" s="7" t="s">
        <v>73</v>
      </c>
      <c r="E283" s="7" t="s">
        <v>74</v>
      </c>
      <c r="F283" s="44" t="s">
        <v>680</v>
      </c>
      <c r="G283" s="7">
        <v>850</v>
      </c>
      <c r="H283" s="3">
        <v>10</v>
      </c>
    </row>
    <row r="284" spans="2:8" ht="142.5" thickBot="1">
      <c r="B284" s="145" t="s">
        <v>53</v>
      </c>
      <c r="C284" s="26" t="s">
        <v>88</v>
      </c>
      <c r="D284" s="8" t="s">
        <v>73</v>
      </c>
      <c r="E284" s="8" t="s">
        <v>74</v>
      </c>
      <c r="F284" s="11" t="s">
        <v>681</v>
      </c>
      <c r="G284" s="8"/>
      <c r="H284" s="1">
        <f>SUM(H285:H287)</f>
        <v>3690</v>
      </c>
    </row>
    <row r="285" spans="2:8" ht="48" thickBot="1">
      <c r="B285" s="143" t="s">
        <v>54</v>
      </c>
      <c r="C285" s="28" t="s">
        <v>88</v>
      </c>
      <c r="D285" s="7" t="s">
        <v>73</v>
      </c>
      <c r="E285" s="7" t="s">
        <v>74</v>
      </c>
      <c r="F285" s="44" t="s">
        <v>681</v>
      </c>
      <c r="G285" s="7">
        <v>111</v>
      </c>
      <c r="H285" s="3">
        <v>2741</v>
      </c>
    </row>
    <row r="286" spans="2:8" ht="63.75" thickBot="1">
      <c r="B286" s="142" t="s">
        <v>10</v>
      </c>
      <c r="C286" s="28" t="s">
        <v>88</v>
      </c>
      <c r="D286" s="7" t="s">
        <v>73</v>
      </c>
      <c r="E286" s="7" t="s">
        <v>74</v>
      </c>
      <c r="F286" s="44" t="s">
        <v>681</v>
      </c>
      <c r="G286" s="7">
        <v>119</v>
      </c>
      <c r="H286" s="3">
        <v>828</v>
      </c>
    </row>
    <row r="287" spans="2:8" ht="32.25" thickBot="1">
      <c r="B287" s="38" t="s">
        <v>13</v>
      </c>
      <c r="C287" s="28" t="s">
        <v>88</v>
      </c>
      <c r="D287" s="7" t="s">
        <v>73</v>
      </c>
      <c r="E287" s="7" t="s">
        <v>74</v>
      </c>
      <c r="F287" s="44" t="s">
        <v>681</v>
      </c>
      <c r="G287" s="7">
        <v>244</v>
      </c>
      <c r="H287" s="3">
        <v>121</v>
      </c>
    </row>
    <row r="288" spans="2:8" ht="16.5" thickBot="1">
      <c r="B288" s="145" t="s">
        <v>29</v>
      </c>
      <c r="C288" s="26" t="s">
        <v>88</v>
      </c>
      <c r="D288" s="8">
        <v>10</v>
      </c>
      <c r="E288" s="8"/>
      <c r="F288" s="44"/>
      <c r="G288" s="8"/>
      <c r="H288" s="1">
        <v>90</v>
      </c>
    </row>
    <row r="289" spans="2:8" ht="16.5" thickBot="1">
      <c r="B289" s="145" t="s">
        <v>33</v>
      </c>
      <c r="C289" s="26" t="s">
        <v>88</v>
      </c>
      <c r="D289" s="8">
        <v>10</v>
      </c>
      <c r="E289" s="8" t="s">
        <v>71</v>
      </c>
      <c r="F289" s="8"/>
      <c r="G289" s="8"/>
      <c r="H289" s="1">
        <v>90</v>
      </c>
    </row>
    <row r="290" spans="2:8" ht="48" thickBot="1">
      <c r="B290" s="145" t="s">
        <v>55</v>
      </c>
      <c r="C290" s="26" t="s">
        <v>88</v>
      </c>
      <c r="D290" s="8">
        <v>10</v>
      </c>
      <c r="E290" s="8" t="s">
        <v>71</v>
      </c>
      <c r="F290" s="8" t="s">
        <v>683</v>
      </c>
      <c r="G290" s="8"/>
      <c r="H290" s="1">
        <v>90</v>
      </c>
    </row>
    <row r="291" spans="2:8" ht="32.25" thickBot="1">
      <c r="B291" s="5" t="s">
        <v>32</v>
      </c>
      <c r="C291" s="28" t="s">
        <v>88</v>
      </c>
      <c r="D291" s="7">
        <v>10</v>
      </c>
      <c r="E291" s="7" t="s">
        <v>71</v>
      </c>
      <c r="F291" s="7" t="s">
        <v>683</v>
      </c>
      <c r="G291" s="7">
        <v>313</v>
      </c>
      <c r="H291" s="3">
        <v>90</v>
      </c>
    </row>
    <row r="292" spans="2:8" ht="16.5" thickBot="1">
      <c r="B292" s="187" t="s">
        <v>89</v>
      </c>
      <c r="C292" s="188" t="s">
        <v>90</v>
      </c>
      <c r="D292" s="188"/>
      <c r="E292" s="188"/>
      <c r="F292" s="188"/>
      <c r="G292" s="188"/>
      <c r="H292" s="189">
        <f>SUM(H293+H304)</f>
        <v>4131.5</v>
      </c>
    </row>
    <row r="293" spans="2:8" ht="16.5" thickBot="1">
      <c r="B293" s="145" t="s">
        <v>50</v>
      </c>
      <c r="C293" s="26" t="s">
        <v>90</v>
      </c>
      <c r="D293" s="8" t="s">
        <v>73</v>
      </c>
      <c r="E293" s="8" t="s">
        <v>74</v>
      </c>
      <c r="F293" s="12"/>
      <c r="G293" s="12"/>
      <c r="H293" s="34">
        <f>SUM(H294+H300)</f>
        <v>4076.5</v>
      </c>
    </row>
    <row r="294" spans="2:8" ht="48" thickBot="1">
      <c r="B294" s="145" t="s">
        <v>57</v>
      </c>
      <c r="C294" s="26" t="s">
        <v>90</v>
      </c>
      <c r="D294" s="8" t="s">
        <v>73</v>
      </c>
      <c r="E294" s="8" t="s">
        <v>74</v>
      </c>
      <c r="F294" s="11" t="s">
        <v>680</v>
      </c>
      <c r="G294" s="8"/>
      <c r="H294" s="33">
        <f>SUM(H295+H296+H297+H298+H299)</f>
        <v>2187</v>
      </c>
    </row>
    <row r="295" spans="2:8" ht="48" thickBot="1">
      <c r="B295" s="143" t="s">
        <v>28</v>
      </c>
      <c r="C295" s="28" t="s">
        <v>90</v>
      </c>
      <c r="D295" s="7" t="s">
        <v>73</v>
      </c>
      <c r="E295" s="7" t="s">
        <v>74</v>
      </c>
      <c r="F295" s="44" t="s">
        <v>680</v>
      </c>
      <c r="G295" s="7" t="s">
        <v>78</v>
      </c>
      <c r="H295" s="3">
        <v>1251</v>
      </c>
    </row>
    <row r="296" spans="2:8" ht="63.75" thickBot="1">
      <c r="B296" s="142" t="s">
        <v>10</v>
      </c>
      <c r="C296" s="28" t="s">
        <v>90</v>
      </c>
      <c r="D296" s="7" t="s">
        <v>73</v>
      </c>
      <c r="E296" s="7" t="s">
        <v>74</v>
      </c>
      <c r="F296" s="44" t="s">
        <v>680</v>
      </c>
      <c r="G296" s="7">
        <v>119</v>
      </c>
      <c r="H296" s="3">
        <v>377.8</v>
      </c>
    </row>
    <row r="297" spans="2:8" ht="32.25" thickBot="1">
      <c r="B297" s="38" t="s">
        <v>13</v>
      </c>
      <c r="C297" s="28" t="s">
        <v>90</v>
      </c>
      <c r="D297" s="7" t="s">
        <v>73</v>
      </c>
      <c r="E297" s="7" t="s">
        <v>74</v>
      </c>
      <c r="F297" s="44" t="s">
        <v>680</v>
      </c>
      <c r="G297" s="7">
        <v>244</v>
      </c>
      <c r="H297" s="3">
        <v>454.2</v>
      </c>
    </row>
    <row r="298" spans="2:8" ht="16.5" thickBot="1">
      <c r="B298" s="38" t="s">
        <v>523</v>
      </c>
      <c r="C298" s="28" t="s">
        <v>90</v>
      </c>
      <c r="D298" s="7" t="s">
        <v>73</v>
      </c>
      <c r="E298" s="7" t="s">
        <v>74</v>
      </c>
      <c r="F298" s="44" t="s">
        <v>680</v>
      </c>
      <c r="G298" s="7" t="s">
        <v>508</v>
      </c>
      <c r="H298" s="3">
        <v>100</v>
      </c>
    </row>
    <row r="299" spans="2:8" ht="16.5" thickBot="1">
      <c r="B299" s="143" t="s">
        <v>46</v>
      </c>
      <c r="C299" s="28" t="s">
        <v>90</v>
      </c>
      <c r="D299" s="7" t="s">
        <v>73</v>
      </c>
      <c r="E299" s="7" t="s">
        <v>74</v>
      </c>
      <c r="F299" s="44" t="s">
        <v>680</v>
      </c>
      <c r="G299" s="7">
        <v>850</v>
      </c>
      <c r="H299" s="3">
        <v>4</v>
      </c>
    </row>
    <row r="300" spans="2:8" ht="142.5" thickBot="1">
      <c r="B300" s="145" t="s">
        <v>53</v>
      </c>
      <c r="C300" s="26" t="s">
        <v>90</v>
      </c>
      <c r="D300" s="8" t="s">
        <v>73</v>
      </c>
      <c r="E300" s="8" t="s">
        <v>74</v>
      </c>
      <c r="F300" s="11" t="s">
        <v>681</v>
      </c>
      <c r="G300" s="8"/>
      <c r="H300" s="1">
        <f>SUM(H301:H303)</f>
        <v>1889.5</v>
      </c>
    </row>
    <row r="301" spans="2:8" ht="48" thickBot="1">
      <c r="B301" s="143" t="s">
        <v>54</v>
      </c>
      <c r="C301" s="28" t="s">
        <v>90</v>
      </c>
      <c r="D301" s="7" t="s">
        <v>73</v>
      </c>
      <c r="E301" s="7" t="s">
        <v>74</v>
      </c>
      <c r="F301" s="44" t="s">
        <v>681</v>
      </c>
      <c r="G301" s="7">
        <v>111</v>
      </c>
      <c r="H301" s="3">
        <v>1405</v>
      </c>
    </row>
    <row r="302" spans="2:8" ht="63.75" thickBot="1">
      <c r="B302" s="142" t="s">
        <v>10</v>
      </c>
      <c r="C302" s="28" t="s">
        <v>90</v>
      </c>
      <c r="D302" s="7" t="s">
        <v>73</v>
      </c>
      <c r="E302" s="7" t="s">
        <v>74</v>
      </c>
      <c r="F302" s="44" t="s">
        <v>681</v>
      </c>
      <c r="G302" s="7">
        <v>119</v>
      </c>
      <c r="H302" s="3">
        <v>424</v>
      </c>
    </row>
    <row r="303" spans="2:8" ht="32.25" thickBot="1">
      <c r="B303" s="38" t="s">
        <v>13</v>
      </c>
      <c r="C303" s="28" t="s">
        <v>90</v>
      </c>
      <c r="D303" s="7" t="s">
        <v>73</v>
      </c>
      <c r="E303" s="7" t="s">
        <v>74</v>
      </c>
      <c r="F303" s="44" t="s">
        <v>681</v>
      </c>
      <c r="G303" s="7">
        <v>244</v>
      </c>
      <c r="H303" s="3">
        <v>60.5</v>
      </c>
    </row>
    <row r="304" spans="2:8" ht="16.5" thickBot="1">
      <c r="B304" s="145" t="s">
        <v>29</v>
      </c>
      <c r="C304" s="26" t="s">
        <v>90</v>
      </c>
      <c r="D304" s="8">
        <v>10</v>
      </c>
      <c r="E304" s="8"/>
      <c r="F304" s="8"/>
      <c r="G304" s="8"/>
      <c r="H304" s="1">
        <v>55</v>
      </c>
    </row>
    <row r="305" spans="2:8" ht="16.5" thickBot="1">
      <c r="B305" s="145" t="s">
        <v>33</v>
      </c>
      <c r="C305" s="26" t="s">
        <v>90</v>
      </c>
      <c r="D305" s="8">
        <v>10</v>
      </c>
      <c r="E305" s="8" t="s">
        <v>71</v>
      </c>
      <c r="F305" s="8"/>
      <c r="G305" s="8"/>
      <c r="H305" s="1">
        <v>55</v>
      </c>
    </row>
    <row r="306" spans="2:8" ht="48" thickBot="1">
      <c r="B306" s="145" t="s">
        <v>55</v>
      </c>
      <c r="C306" s="26" t="s">
        <v>90</v>
      </c>
      <c r="D306" s="8">
        <v>10</v>
      </c>
      <c r="E306" s="8" t="s">
        <v>71</v>
      </c>
      <c r="F306" s="8" t="s">
        <v>683</v>
      </c>
      <c r="G306" s="8"/>
      <c r="H306" s="1">
        <v>55</v>
      </c>
    </row>
    <row r="307" spans="2:8" ht="32.25" thickBot="1">
      <c r="B307" s="5" t="s">
        <v>32</v>
      </c>
      <c r="C307" s="28" t="s">
        <v>90</v>
      </c>
      <c r="D307" s="7">
        <v>10</v>
      </c>
      <c r="E307" s="7" t="s">
        <v>71</v>
      </c>
      <c r="F307" s="7" t="s">
        <v>683</v>
      </c>
      <c r="G307" s="7">
        <v>313</v>
      </c>
      <c r="H307" s="3">
        <v>55</v>
      </c>
    </row>
    <row r="308" spans="2:8" ht="32.25" thickBot="1">
      <c r="B308" s="187" t="s">
        <v>91</v>
      </c>
      <c r="C308" s="188" t="s">
        <v>92</v>
      </c>
      <c r="D308" s="188"/>
      <c r="E308" s="188"/>
      <c r="F308" s="188"/>
      <c r="G308" s="188"/>
      <c r="H308" s="189">
        <f>SUM(H309+H320)</f>
        <v>6254.8</v>
      </c>
    </row>
    <row r="309" spans="2:8" ht="16.5" thickBot="1">
      <c r="B309" s="145" t="s">
        <v>50</v>
      </c>
      <c r="C309" s="26" t="s">
        <v>92</v>
      </c>
      <c r="D309" s="8" t="s">
        <v>73</v>
      </c>
      <c r="E309" s="8" t="s">
        <v>74</v>
      </c>
      <c r="F309" s="12"/>
      <c r="G309" s="12"/>
      <c r="H309" s="34">
        <f>SUM(H310+H316)</f>
        <v>6179.8</v>
      </c>
    </row>
    <row r="310" spans="2:8" ht="48" thickBot="1">
      <c r="B310" s="145" t="s">
        <v>57</v>
      </c>
      <c r="C310" s="26" t="s">
        <v>92</v>
      </c>
      <c r="D310" s="8" t="s">
        <v>73</v>
      </c>
      <c r="E310" s="8" t="s">
        <v>74</v>
      </c>
      <c r="F310" s="11" t="s">
        <v>680</v>
      </c>
      <c r="G310" s="8"/>
      <c r="H310" s="33">
        <f>SUM(H311+H312+H313+H314+H315)</f>
        <v>2794.8</v>
      </c>
    </row>
    <row r="311" spans="2:8" ht="48" thickBot="1">
      <c r="B311" s="143" t="s">
        <v>28</v>
      </c>
      <c r="C311" s="28" t="s">
        <v>92</v>
      </c>
      <c r="D311" s="7" t="s">
        <v>73</v>
      </c>
      <c r="E311" s="7" t="s">
        <v>74</v>
      </c>
      <c r="F311" s="44" t="s">
        <v>680</v>
      </c>
      <c r="G311" s="7" t="s">
        <v>78</v>
      </c>
      <c r="H311" s="3">
        <v>1588</v>
      </c>
    </row>
    <row r="312" spans="2:8" ht="63.75" thickBot="1">
      <c r="B312" s="142" t="s">
        <v>10</v>
      </c>
      <c r="C312" s="28" t="s">
        <v>92</v>
      </c>
      <c r="D312" s="7" t="s">
        <v>73</v>
      </c>
      <c r="E312" s="7" t="s">
        <v>74</v>
      </c>
      <c r="F312" s="44" t="s">
        <v>680</v>
      </c>
      <c r="G312" s="7">
        <v>119</v>
      </c>
      <c r="H312" s="3">
        <v>479.6</v>
      </c>
    </row>
    <row r="313" spans="2:8" ht="32.25" thickBot="1">
      <c r="B313" s="38" t="s">
        <v>13</v>
      </c>
      <c r="C313" s="28" t="s">
        <v>92</v>
      </c>
      <c r="D313" s="7" t="s">
        <v>73</v>
      </c>
      <c r="E313" s="7" t="s">
        <v>74</v>
      </c>
      <c r="F313" s="44" t="s">
        <v>680</v>
      </c>
      <c r="G313" s="7">
        <v>244</v>
      </c>
      <c r="H313" s="3">
        <v>555.20000000000005</v>
      </c>
    </row>
    <row r="314" spans="2:8" ht="16.5" thickBot="1">
      <c r="B314" s="38" t="s">
        <v>523</v>
      </c>
      <c r="C314" s="28" t="s">
        <v>92</v>
      </c>
      <c r="D314" s="7" t="s">
        <v>73</v>
      </c>
      <c r="E314" s="7" t="s">
        <v>74</v>
      </c>
      <c r="F314" s="44" t="s">
        <v>680</v>
      </c>
      <c r="G314" s="7" t="s">
        <v>508</v>
      </c>
      <c r="H314" s="3">
        <v>168</v>
      </c>
    </row>
    <row r="315" spans="2:8" ht="16.5" thickBot="1">
      <c r="B315" s="143" t="s">
        <v>46</v>
      </c>
      <c r="C315" s="28" t="s">
        <v>92</v>
      </c>
      <c r="D315" s="7" t="s">
        <v>73</v>
      </c>
      <c r="E315" s="7" t="s">
        <v>74</v>
      </c>
      <c r="F315" s="44" t="s">
        <v>680</v>
      </c>
      <c r="G315" s="7">
        <v>850</v>
      </c>
      <c r="H315" s="3">
        <v>4</v>
      </c>
    </row>
    <row r="316" spans="2:8" ht="142.5" thickBot="1">
      <c r="B316" s="145" t="s">
        <v>53</v>
      </c>
      <c r="C316" s="26" t="s">
        <v>92</v>
      </c>
      <c r="D316" s="8" t="s">
        <v>73</v>
      </c>
      <c r="E316" s="8" t="s">
        <v>74</v>
      </c>
      <c r="F316" s="11" t="s">
        <v>681</v>
      </c>
      <c r="G316" s="8"/>
      <c r="H316" s="1">
        <f>SUM(H317:H319)</f>
        <v>3385</v>
      </c>
    </row>
    <row r="317" spans="2:8" ht="48" thickBot="1">
      <c r="B317" s="143" t="s">
        <v>54</v>
      </c>
      <c r="C317" s="28" t="s">
        <v>92</v>
      </c>
      <c r="D317" s="7" t="s">
        <v>73</v>
      </c>
      <c r="E317" s="7" t="s">
        <v>74</v>
      </c>
      <c r="F317" s="44" t="s">
        <v>681</v>
      </c>
      <c r="G317" s="7">
        <v>111</v>
      </c>
      <c r="H317" s="3">
        <v>2507</v>
      </c>
    </row>
    <row r="318" spans="2:8" ht="63.75" thickBot="1">
      <c r="B318" s="142" t="s">
        <v>10</v>
      </c>
      <c r="C318" s="28" t="s">
        <v>92</v>
      </c>
      <c r="D318" s="7" t="s">
        <v>73</v>
      </c>
      <c r="E318" s="7" t="s">
        <v>74</v>
      </c>
      <c r="F318" s="44" t="s">
        <v>681</v>
      </c>
      <c r="G318" s="7">
        <v>119</v>
      </c>
      <c r="H318" s="3">
        <v>757</v>
      </c>
    </row>
    <row r="319" spans="2:8" ht="32.25" thickBot="1">
      <c r="B319" s="38" t="s">
        <v>13</v>
      </c>
      <c r="C319" s="28" t="s">
        <v>92</v>
      </c>
      <c r="D319" s="7" t="s">
        <v>73</v>
      </c>
      <c r="E319" s="7" t="s">
        <v>74</v>
      </c>
      <c r="F319" s="44" t="s">
        <v>681</v>
      </c>
      <c r="G319" s="7">
        <v>244</v>
      </c>
      <c r="H319" s="3">
        <v>121</v>
      </c>
    </row>
    <row r="320" spans="2:8" ht="16.5" thickBot="1">
      <c r="B320" s="145" t="s">
        <v>29</v>
      </c>
      <c r="C320" s="26" t="s">
        <v>92</v>
      </c>
      <c r="D320" s="8">
        <v>10</v>
      </c>
      <c r="E320" s="8"/>
      <c r="F320" s="8"/>
      <c r="G320" s="8"/>
      <c r="H320" s="1">
        <v>75</v>
      </c>
    </row>
    <row r="321" spans="2:8" ht="16.5" thickBot="1">
      <c r="B321" s="145" t="s">
        <v>33</v>
      </c>
      <c r="C321" s="26" t="s">
        <v>92</v>
      </c>
      <c r="D321" s="8">
        <v>10</v>
      </c>
      <c r="E321" s="8" t="s">
        <v>71</v>
      </c>
      <c r="F321" s="8"/>
      <c r="G321" s="8"/>
      <c r="H321" s="1">
        <v>75</v>
      </c>
    </row>
    <row r="322" spans="2:8" ht="48" thickBot="1">
      <c r="B322" s="145" t="s">
        <v>55</v>
      </c>
      <c r="C322" s="26" t="s">
        <v>92</v>
      </c>
      <c r="D322" s="8">
        <v>10</v>
      </c>
      <c r="E322" s="8" t="s">
        <v>71</v>
      </c>
      <c r="F322" s="8" t="s">
        <v>683</v>
      </c>
      <c r="G322" s="8"/>
      <c r="H322" s="1">
        <v>75</v>
      </c>
    </row>
    <row r="323" spans="2:8" ht="32.25" thickBot="1">
      <c r="B323" s="5" t="s">
        <v>32</v>
      </c>
      <c r="C323" s="28" t="s">
        <v>92</v>
      </c>
      <c r="D323" s="7">
        <v>10</v>
      </c>
      <c r="E323" s="7" t="s">
        <v>71</v>
      </c>
      <c r="F323" s="7" t="s">
        <v>683</v>
      </c>
      <c r="G323" s="7">
        <v>313</v>
      </c>
      <c r="H323" s="3">
        <v>75</v>
      </c>
    </row>
    <row r="324" spans="2:8" ht="16.5" thickBot="1">
      <c r="B324" s="187" t="s">
        <v>94</v>
      </c>
      <c r="C324" s="188" t="s">
        <v>93</v>
      </c>
      <c r="D324" s="188"/>
      <c r="E324" s="188"/>
      <c r="F324" s="188"/>
      <c r="G324" s="188"/>
      <c r="H324" s="189">
        <f>SUM(H325+H336)</f>
        <v>5765</v>
      </c>
    </row>
    <row r="325" spans="2:8" ht="16.5" thickBot="1">
      <c r="B325" s="145" t="s">
        <v>50</v>
      </c>
      <c r="C325" s="26" t="s">
        <v>93</v>
      </c>
      <c r="D325" s="8" t="s">
        <v>73</v>
      </c>
      <c r="E325" s="8" t="s">
        <v>74</v>
      </c>
      <c r="F325" s="12"/>
      <c r="G325" s="12"/>
      <c r="H325" s="34">
        <f>SUM(H326+H332)</f>
        <v>5700</v>
      </c>
    </row>
    <row r="326" spans="2:8" ht="48" thickBot="1">
      <c r="B326" s="145" t="s">
        <v>57</v>
      </c>
      <c r="C326" s="26" t="s">
        <v>93</v>
      </c>
      <c r="D326" s="8" t="s">
        <v>73</v>
      </c>
      <c r="E326" s="8" t="s">
        <v>74</v>
      </c>
      <c r="F326" s="11" t="s">
        <v>680</v>
      </c>
      <c r="G326" s="8"/>
      <c r="H326" s="33">
        <f>SUM(H331+H330+H329+H328+H327)</f>
        <v>2580</v>
      </c>
    </row>
    <row r="327" spans="2:8" ht="48" thickBot="1">
      <c r="B327" s="143" t="s">
        <v>28</v>
      </c>
      <c r="C327" s="28" t="s">
        <v>93</v>
      </c>
      <c r="D327" s="7" t="s">
        <v>73</v>
      </c>
      <c r="E327" s="7" t="s">
        <v>74</v>
      </c>
      <c r="F327" s="44" t="s">
        <v>680</v>
      </c>
      <c r="G327" s="7" t="s">
        <v>78</v>
      </c>
      <c r="H327" s="3">
        <v>1520</v>
      </c>
    </row>
    <row r="328" spans="2:8" ht="63.75" thickBot="1">
      <c r="B328" s="142" t="s">
        <v>10</v>
      </c>
      <c r="C328" s="28" t="s">
        <v>93</v>
      </c>
      <c r="D328" s="7" t="s">
        <v>73</v>
      </c>
      <c r="E328" s="7" t="s">
        <v>74</v>
      </c>
      <c r="F328" s="44" t="s">
        <v>680</v>
      </c>
      <c r="G328" s="7">
        <v>119</v>
      </c>
      <c r="H328" s="3">
        <v>459</v>
      </c>
    </row>
    <row r="329" spans="2:8" ht="32.25" thickBot="1">
      <c r="B329" s="38" t="s">
        <v>13</v>
      </c>
      <c r="C329" s="28" t="s">
        <v>93</v>
      </c>
      <c r="D329" s="7" t="s">
        <v>73</v>
      </c>
      <c r="E329" s="7" t="s">
        <v>74</v>
      </c>
      <c r="F329" s="44" t="s">
        <v>680</v>
      </c>
      <c r="G329" s="7">
        <v>244</v>
      </c>
      <c r="H329" s="3">
        <v>462</v>
      </c>
    </row>
    <row r="330" spans="2:8" ht="16.5" thickBot="1">
      <c r="B330" s="38" t="s">
        <v>523</v>
      </c>
      <c r="C330" s="28" t="s">
        <v>93</v>
      </c>
      <c r="D330" s="7" t="s">
        <v>73</v>
      </c>
      <c r="E330" s="7" t="s">
        <v>74</v>
      </c>
      <c r="F330" s="44" t="s">
        <v>680</v>
      </c>
      <c r="G330" s="7" t="s">
        <v>508</v>
      </c>
      <c r="H330" s="3">
        <v>130</v>
      </c>
    </row>
    <row r="331" spans="2:8" ht="16.5" thickBot="1">
      <c r="B331" s="143" t="s">
        <v>46</v>
      </c>
      <c r="C331" s="28" t="s">
        <v>93</v>
      </c>
      <c r="D331" s="7" t="s">
        <v>73</v>
      </c>
      <c r="E331" s="7" t="s">
        <v>74</v>
      </c>
      <c r="F331" s="44" t="s">
        <v>680</v>
      </c>
      <c r="G331" s="7">
        <v>850</v>
      </c>
      <c r="H331" s="3">
        <v>9</v>
      </c>
    </row>
    <row r="332" spans="2:8" ht="142.5" thickBot="1">
      <c r="B332" s="145" t="s">
        <v>53</v>
      </c>
      <c r="C332" s="26" t="s">
        <v>93</v>
      </c>
      <c r="D332" s="8" t="s">
        <v>73</v>
      </c>
      <c r="E332" s="8" t="s">
        <v>74</v>
      </c>
      <c r="F332" s="11" t="s">
        <v>681</v>
      </c>
      <c r="G332" s="8"/>
      <c r="H332" s="1">
        <f>SUM(H333:H335)</f>
        <v>3120</v>
      </c>
    </row>
    <row r="333" spans="2:8" ht="48" thickBot="1">
      <c r="B333" s="143" t="s">
        <v>54</v>
      </c>
      <c r="C333" s="28" t="s">
        <v>93</v>
      </c>
      <c r="D333" s="7" t="s">
        <v>73</v>
      </c>
      <c r="E333" s="7" t="s">
        <v>74</v>
      </c>
      <c r="F333" s="44" t="s">
        <v>681</v>
      </c>
      <c r="G333" s="7">
        <v>111</v>
      </c>
      <c r="H333" s="3">
        <v>2303</v>
      </c>
    </row>
    <row r="334" spans="2:8" ht="63.75" thickBot="1">
      <c r="B334" s="142" t="s">
        <v>10</v>
      </c>
      <c r="C334" s="28" t="s">
        <v>93</v>
      </c>
      <c r="D334" s="7" t="s">
        <v>73</v>
      </c>
      <c r="E334" s="7" t="s">
        <v>74</v>
      </c>
      <c r="F334" s="44" t="s">
        <v>681</v>
      </c>
      <c r="G334" s="7">
        <v>119</v>
      </c>
      <c r="H334" s="3">
        <v>696</v>
      </c>
    </row>
    <row r="335" spans="2:8" ht="32.25" thickBot="1">
      <c r="B335" s="38" t="s">
        <v>13</v>
      </c>
      <c r="C335" s="28" t="s">
        <v>93</v>
      </c>
      <c r="D335" s="7" t="s">
        <v>73</v>
      </c>
      <c r="E335" s="7" t="s">
        <v>74</v>
      </c>
      <c r="F335" s="44" t="s">
        <v>681</v>
      </c>
      <c r="G335" s="7">
        <v>244</v>
      </c>
      <c r="H335" s="3">
        <v>121</v>
      </c>
    </row>
    <row r="336" spans="2:8" ht="16.5" thickBot="1">
      <c r="B336" s="145" t="s">
        <v>29</v>
      </c>
      <c r="C336" s="26" t="s">
        <v>93</v>
      </c>
      <c r="D336" s="8">
        <v>10</v>
      </c>
      <c r="E336" s="8"/>
      <c r="F336" s="8"/>
      <c r="G336" s="8"/>
      <c r="H336" s="1">
        <v>65</v>
      </c>
    </row>
    <row r="337" spans="2:8" ht="16.5" thickBot="1">
      <c r="B337" s="145" t="s">
        <v>33</v>
      </c>
      <c r="C337" s="26" t="s">
        <v>93</v>
      </c>
      <c r="D337" s="8">
        <v>10</v>
      </c>
      <c r="E337" s="8" t="s">
        <v>71</v>
      </c>
      <c r="F337" s="8"/>
      <c r="G337" s="8"/>
      <c r="H337" s="1">
        <v>65</v>
      </c>
    </row>
    <row r="338" spans="2:8" ht="48" thickBot="1">
      <c r="B338" s="145" t="s">
        <v>55</v>
      </c>
      <c r="C338" s="26" t="s">
        <v>93</v>
      </c>
      <c r="D338" s="8">
        <v>10</v>
      </c>
      <c r="E338" s="8" t="s">
        <v>71</v>
      </c>
      <c r="F338" s="8" t="s">
        <v>683</v>
      </c>
      <c r="G338" s="8"/>
      <c r="H338" s="1">
        <v>65</v>
      </c>
    </row>
    <row r="339" spans="2:8" ht="32.25" thickBot="1">
      <c r="B339" s="5" t="s">
        <v>32</v>
      </c>
      <c r="C339" s="28" t="s">
        <v>93</v>
      </c>
      <c r="D339" s="7">
        <v>10</v>
      </c>
      <c r="E339" s="7" t="s">
        <v>71</v>
      </c>
      <c r="F339" s="7" t="s">
        <v>683</v>
      </c>
      <c r="G339" s="7">
        <v>313</v>
      </c>
      <c r="H339" s="3">
        <v>65</v>
      </c>
    </row>
    <row r="340" spans="2:8" ht="16.5" thickBot="1">
      <c r="B340" s="187" t="s">
        <v>95</v>
      </c>
      <c r="C340" s="188" t="s">
        <v>96</v>
      </c>
      <c r="D340" s="188"/>
      <c r="E340" s="188"/>
      <c r="F340" s="188"/>
      <c r="G340" s="188"/>
      <c r="H340" s="189">
        <f>SUM(H341+H352)</f>
        <v>4202.8</v>
      </c>
    </row>
    <row r="341" spans="2:8" ht="16.5" thickBot="1">
      <c r="B341" s="145" t="s">
        <v>50</v>
      </c>
      <c r="C341" s="26" t="s">
        <v>96</v>
      </c>
      <c r="D341" s="8" t="s">
        <v>73</v>
      </c>
      <c r="E341" s="8" t="s">
        <v>74</v>
      </c>
      <c r="F341" s="12"/>
      <c r="G341" s="12"/>
      <c r="H341" s="34">
        <f>SUM(H342+H348)</f>
        <v>4102.8</v>
      </c>
    </row>
    <row r="342" spans="2:8" ht="48" thickBot="1">
      <c r="B342" s="145" t="s">
        <v>57</v>
      </c>
      <c r="C342" s="26" t="s">
        <v>96</v>
      </c>
      <c r="D342" s="8" t="s">
        <v>73</v>
      </c>
      <c r="E342" s="8" t="s">
        <v>74</v>
      </c>
      <c r="F342" s="11" t="s">
        <v>680</v>
      </c>
      <c r="G342" s="8"/>
      <c r="H342" s="33">
        <f>SUM(H343+H344+H345+H346+H347)</f>
        <v>2112.3000000000002</v>
      </c>
    </row>
    <row r="343" spans="2:8" ht="48" thickBot="1">
      <c r="B343" s="143" t="s">
        <v>28</v>
      </c>
      <c r="C343" s="28" t="s">
        <v>96</v>
      </c>
      <c r="D343" s="7" t="s">
        <v>73</v>
      </c>
      <c r="E343" s="7" t="s">
        <v>74</v>
      </c>
      <c r="F343" s="44" t="s">
        <v>680</v>
      </c>
      <c r="G343" s="7" t="s">
        <v>78</v>
      </c>
      <c r="H343" s="3">
        <v>1251</v>
      </c>
    </row>
    <row r="344" spans="2:8" ht="63.75" thickBot="1">
      <c r="B344" s="142" t="s">
        <v>10</v>
      </c>
      <c r="C344" s="28" t="s">
        <v>96</v>
      </c>
      <c r="D344" s="7" t="s">
        <v>73</v>
      </c>
      <c r="E344" s="7" t="s">
        <v>74</v>
      </c>
      <c r="F344" s="44" t="s">
        <v>680</v>
      </c>
      <c r="G344" s="7">
        <v>119</v>
      </c>
      <c r="H344" s="3">
        <v>377.8</v>
      </c>
    </row>
    <row r="345" spans="2:8" ht="32.25" thickBot="1">
      <c r="B345" s="38" t="s">
        <v>13</v>
      </c>
      <c r="C345" s="28" t="s">
        <v>96</v>
      </c>
      <c r="D345" s="7" t="s">
        <v>73</v>
      </c>
      <c r="E345" s="7" t="s">
        <v>74</v>
      </c>
      <c r="F345" s="44" t="s">
        <v>680</v>
      </c>
      <c r="G345" s="7">
        <v>244</v>
      </c>
      <c r="H345" s="3">
        <v>395.5</v>
      </c>
    </row>
    <row r="346" spans="2:8" ht="16.5" thickBot="1">
      <c r="B346" s="38" t="s">
        <v>523</v>
      </c>
      <c r="C346" s="28" t="s">
        <v>96</v>
      </c>
      <c r="D346" s="7" t="s">
        <v>73</v>
      </c>
      <c r="E346" s="7" t="s">
        <v>74</v>
      </c>
      <c r="F346" s="44" t="s">
        <v>680</v>
      </c>
      <c r="G346" s="7" t="s">
        <v>508</v>
      </c>
      <c r="H346" s="3">
        <v>85</v>
      </c>
    </row>
    <row r="347" spans="2:8" ht="16.5" thickBot="1">
      <c r="B347" s="143" t="s">
        <v>46</v>
      </c>
      <c r="C347" s="28" t="s">
        <v>96</v>
      </c>
      <c r="D347" s="7" t="s">
        <v>73</v>
      </c>
      <c r="E347" s="7" t="s">
        <v>74</v>
      </c>
      <c r="F347" s="44" t="s">
        <v>680</v>
      </c>
      <c r="G347" s="7">
        <v>850</v>
      </c>
      <c r="H347" s="3">
        <v>3</v>
      </c>
    </row>
    <row r="348" spans="2:8" ht="142.5" thickBot="1">
      <c r="B348" s="145" t="s">
        <v>53</v>
      </c>
      <c r="C348" s="26" t="s">
        <v>96</v>
      </c>
      <c r="D348" s="8" t="s">
        <v>73</v>
      </c>
      <c r="E348" s="8" t="s">
        <v>74</v>
      </c>
      <c r="F348" s="11" t="s">
        <v>681</v>
      </c>
      <c r="G348" s="8"/>
      <c r="H348" s="1">
        <f>SUM(H349:H351)</f>
        <v>1990.5</v>
      </c>
    </row>
    <row r="349" spans="2:8" ht="48" thickBot="1">
      <c r="B349" s="143" t="s">
        <v>54</v>
      </c>
      <c r="C349" s="28" t="s">
        <v>96</v>
      </c>
      <c r="D349" s="7" t="s">
        <v>73</v>
      </c>
      <c r="E349" s="7" t="s">
        <v>74</v>
      </c>
      <c r="F349" s="44" t="s">
        <v>681</v>
      </c>
      <c r="G349" s="7">
        <v>111</v>
      </c>
      <c r="H349" s="3">
        <v>1482</v>
      </c>
    </row>
    <row r="350" spans="2:8" ht="63.75" thickBot="1">
      <c r="B350" s="142" t="s">
        <v>10</v>
      </c>
      <c r="C350" s="28" t="s">
        <v>96</v>
      </c>
      <c r="D350" s="7" t="s">
        <v>73</v>
      </c>
      <c r="E350" s="7" t="s">
        <v>74</v>
      </c>
      <c r="F350" s="44" t="s">
        <v>681</v>
      </c>
      <c r="G350" s="7">
        <v>119</v>
      </c>
      <c r="H350" s="3">
        <v>448</v>
      </c>
    </row>
    <row r="351" spans="2:8" ht="32.25" thickBot="1">
      <c r="B351" s="38" t="s">
        <v>13</v>
      </c>
      <c r="C351" s="28" t="s">
        <v>96</v>
      </c>
      <c r="D351" s="7" t="s">
        <v>73</v>
      </c>
      <c r="E351" s="7" t="s">
        <v>74</v>
      </c>
      <c r="F351" s="44" t="s">
        <v>681</v>
      </c>
      <c r="G351" s="7">
        <v>244</v>
      </c>
      <c r="H351" s="3">
        <v>60.5</v>
      </c>
    </row>
    <row r="352" spans="2:8" ht="16.5" thickBot="1">
      <c r="B352" s="145" t="s">
        <v>29</v>
      </c>
      <c r="C352" s="26" t="s">
        <v>96</v>
      </c>
      <c r="D352" s="8">
        <v>10</v>
      </c>
      <c r="E352" s="8"/>
      <c r="F352" s="8"/>
      <c r="G352" s="8"/>
      <c r="H352" s="1">
        <v>100</v>
      </c>
    </row>
    <row r="353" spans="2:8" ht="16.5" thickBot="1">
      <c r="B353" s="145" t="s">
        <v>33</v>
      </c>
      <c r="C353" s="26" t="s">
        <v>96</v>
      </c>
      <c r="D353" s="8">
        <v>10</v>
      </c>
      <c r="E353" s="8" t="s">
        <v>71</v>
      </c>
      <c r="F353" s="8"/>
      <c r="G353" s="8"/>
      <c r="H353" s="1">
        <v>100</v>
      </c>
    </row>
    <row r="354" spans="2:8" ht="48" thickBot="1">
      <c r="B354" s="145" t="s">
        <v>55</v>
      </c>
      <c r="C354" s="26" t="s">
        <v>96</v>
      </c>
      <c r="D354" s="8">
        <v>10</v>
      </c>
      <c r="E354" s="8" t="s">
        <v>71</v>
      </c>
      <c r="F354" s="8" t="s">
        <v>683</v>
      </c>
      <c r="G354" s="8"/>
      <c r="H354" s="1">
        <v>100</v>
      </c>
    </row>
    <row r="355" spans="2:8" ht="32.25" thickBot="1">
      <c r="B355" s="5" t="s">
        <v>32</v>
      </c>
      <c r="C355" s="28" t="s">
        <v>96</v>
      </c>
      <c r="D355" s="7">
        <v>10</v>
      </c>
      <c r="E355" s="7" t="s">
        <v>71</v>
      </c>
      <c r="F355" s="7" t="s">
        <v>683</v>
      </c>
      <c r="G355" s="7">
        <v>313</v>
      </c>
      <c r="H355" s="3">
        <v>100</v>
      </c>
    </row>
    <row r="356" spans="2:8" ht="16.5" thickBot="1">
      <c r="B356" s="187" t="s">
        <v>97</v>
      </c>
      <c r="C356" s="188" t="s">
        <v>98</v>
      </c>
      <c r="D356" s="188"/>
      <c r="E356" s="188"/>
      <c r="F356" s="188"/>
      <c r="G356" s="188"/>
      <c r="H356" s="189">
        <f>SUM(H357+H368)</f>
        <v>8119.4</v>
      </c>
    </row>
    <row r="357" spans="2:8" ht="16.5" thickBot="1">
      <c r="B357" s="145" t="s">
        <v>50</v>
      </c>
      <c r="C357" s="26" t="s">
        <v>98</v>
      </c>
      <c r="D357" s="8" t="s">
        <v>73</v>
      </c>
      <c r="E357" s="8" t="s">
        <v>74</v>
      </c>
      <c r="F357" s="12"/>
      <c r="G357" s="12"/>
      <c r="H357" s="34">
        <f>SUM(H358+H364)</f>
        <v>8018.4</v>
      </c>
    </row>
    <row r="358" spans="2:8" ht="48" thickBot="1">
      <c r="B358" s="145" t="s">
        <v>57</v>
      </c>
      <c r="C358" s="26" t="s">
        <v>98</v>
      </c>
      <c r="D358" s="8" t="s">
        <v>73</v>
      </c>
      <c r="E358" s="8" t="s">
        <v>74</v>
      </c>
      <c r="F358" s="11" t="s">
        <v>680</v>
      </c>
      <c r="G358" s="8"/>
      <c r="H358" s="33">
        <f>SUM(H359+H360+H361+H362+H363)</f>
        <v>3243.3999999999996</v>
      </c>
    </row>
    <row r="359" spans="2:8" ht="48" thickBot="1">
      <c r="B359" s="143" t="s">
        <v>28</v>
      </c>
      <c r="C359" s="28" t="s">
        <v>98</v>
      </c>
      <c r="D359" s="7" t="s">
        <v>73</v>
      </c>
      <c r="E359" s="7" t="s">
        <v>74</v>
      </c>
      <c r="F359" s="44" t="s">
        <v>680</v>
      </c>
      <c r="G359" s="7" t="s">
        <v>78</v>
      </c>
      <c r="H359" s="3">
        <v>1386</v>
      </c>
    </row>
    <row r="360" spans="2:8" ht="63.75" thickBot="1">
      <c r="B360" s="142" t="s">
        <v>10</v>
      </c>
      <c r="C360" s="28" t="s">
        <v>98</v>
      </c>
      <c r="D360" s="7" t="s">
        <v>73</v>
      </c>
      <c r="E360" s="7" t="s">
        <v>74</v>
      </c>
      <c r="F360" s="44" t="s">
        <v>680</v>
      </c>
      <c r="G360" s="7">
        <v>119</v>
      </c>
      <c r="H360" s="3">
        <v>418.6</v>
      </c>
    </row>
    <row r="361" spans="2:8" ht="32.25" thickBot="1">
      <c r="B361" s="38" t="s">
        <v>13</v>
      </c>
      <c r="C361" s="28" t="s">
        <v>98</v>
      </c>
      <c r="D361" s="7" t="s">
        <v>73</v>
      </c>
      <c r="E361" s="7" t="s">
        <v>74</v>
      </c>
      <c r="F361" s="44" t="s">
        <v>680</v>
      </c>
      <c r="G361" s="7">
        <v>244</v>
      </c>
      <c r="H361" s="3">
        <v>1244.8</v>
      </c>
    </row>
    <row r="362" spans="2:8" ht="16.5" thickBot="1">
      <c r="B362" s="38" t="s">
        <v>523</v>
      </c>
      <c r="C362" s="28" t="s">
        <v>98</v>
      </c>
      <c r="D362" s="7" t="s">
        <v>73</v>
      </c>
      <c r="E362" s="7" t="s">
        <v>74</v>
      </c>
      <c r="F362" s="44" t="s">
        <v>680</v>
      </c>
      <c r="G362" s="7" t="s">
        <v>508</v>
      </c>
      <c r="H362" s="3">
        <v>191</v>
      </c>
    </row>
    <row r="363" spans="2:8" ht="16.5" thickBot="1">
      <c r="B363" s="143" t="s">
        <v>46</v>
      </c>
      <c r="C363" s="28" t="s">
        <v>98</v>
      </c>
      <c r="D363" s="7" t="s">
        <v>73</v>
      </c>
      <c r="E363" s="7" t="s">
        <v>74</v>
      </c>
      <c r="F363" s="44" t="s">
        <v>680</v>
      </c>
      <c r="G363" s="7">
        <v>850</v>
      </c>
      <c r="H363" s="3">
        <v>3</v>
      </c>
    </row>
    <row r="364" spans="2:8" ht="142.5" thickBot="1">
      <c r="B364" s="145" t="s">
        <v>53</v>
      </c>
      <c r="C364" s="26" t="s">
        <v>98</v>
      </c>
      <c r="D364" s="8" t="s">
        <v>73</v>
      </c>
      <c r="E364" s="8" t="s">
        <v>74</v>
      </c>
      <c r="F364" s="11" t="s">
        <v>681</v>
      </c>
      <c r="G364" s="8"/>
      <c r="H364" s="1">
        <f>SUM(H365:H367)</f>
        <v>4775</v>
      </c>
    </row>
    <row r="365" spans="2:8" ht="48" thickBot="1">
      <c r="B365" s="143" t="s">
        <v>54</v>
      </c>
      <c r="C365" s="28" t="s">
        <v>98</v>
      </c>
      <c r="D365" s="7" t="s">
        <v>73</v>
      </c>
      <c r="E365" s="7" t="s">
        <v>74</v>
      </c>
      <c r="F365" s="44" t="s">
        <v>681</v>
      </c>
      <c r="G365" s="7">
        <v>111</v>
      </c>
      <c r="H365" s="3">
        <v>3528</v>
      </c>
    </row>
    <row r="366" spans="2:8" ht="63.75" thickBot="1">
      <c r="B366" s="142" t="s">
        <v>10</v>
      </c>
      <c r="C366" s="28" t="s">
        <v>98</v>
      </c>
      <c r="D366" s="7" t="s">
        <v>73</v>
      </c>
      <c r="E366" s="7" t="s">
        <v>74</v>
      </c>
      <c r="F366" s="44" t="s">
        <v>681</v>
      </c>
      <c r="G366" s="7">
        <v>119</v>
      </c>
      <c r="H366" s="3">
        <v>1066</v>
      </c>
    </row>
    <row r="367" spans="2:8" ht="32.25" thickBot="1">
      <c r="B367" s="38" t="s">
        <v>13</v>
      </c>
      <c r="C367" s="28" t="s">
        <v>98</v>
      </c>
      <c r="D367" s="7" t="s">
        <v>73</v>
      </c>
      <c r="E367" s="7" t="s">
        <v>74</v>
      </c>
      <c r="F367" s="44" t="s">
        <v>681</v>
      </c>
      <c r="G367" s="7">
        <v>244</v>
      </c>
      <c r="H367" s="3">
        <v>181</v>
      </c>
    </row>
    <row r="368" spans="2:8" ht="16.5" thickBot="1">
      <c r="B368" s="145" t="s">
        <v>29</v>
      </c>
      <c r="C368" s="26" t="s">
        <v>98</v>
      </c>
      <c r="D368" s="8">
        <v>10</v>
      </c>
      <c r="E368" s="8"/>
      <c r="F368" s="8"/>
      <c r="G368" s="8"/>
      <c r="H368" s="1">
        <v>101</v>
      </c>
    </row>
    <row r="369" spans="2:8" ht="16.5" thickBot="1">
      <c r="B369" s="145" t="s">
        <v>33</v>
      </c>
      <c r="C369" s="26" t="s">
        <v>98</v>
      </c>
      <c r="D369" s="8">
        <v>10</v>
      </c>
      <c r="E369" s="8" t="s">
        <v>71</v>
      </c>
      <c r="F369" s="8"/>
      <c r="G369" s="8"/>
      <c r="H369" s="1">
        <v>101</v>
      </c>
    </row>
    <row r="370" spans="2:8" ht="48" thickBot="1">
      <c r="B370" s="145" t="s">
        <v>55</v>
      </c>
      <c r="C370" s="26" t="s">
        <v>98</v>
      </c>
      <c r="D370" s="8">
        <v>10</v>
      </c>
      <c r="E370" s="8" t="s">
        <v>71</v>
      </c>
      <c r="F370" s="8" t="s">
        <v>683</v>
      </c>
      <c r="G370" s="8"/>
      <c r="H370" s="1">
        <v>101</v>
      </c>
    </row>
    <row r="371" spans="2:8" ht="32.25" thickBot="1">
      <c r="B371" s="5" t="s">
        <v>32</v>
      </c>
      <c r="C371" s="28" t="s">
        <v>98</v>
      </c>
      <c r="D371" s="7">
        <v>10</v>
      </c>
      <c r="E371" s="7" t="s">
        <v>71</v>
      </c>
      <c r="F371" s="7" t="s">
        <v>683</v>
      </c>
      <c r="G371" s="7">
        <v>313</v>
      </c>
      <c r="H371" s="3">
        <v>101</v>
      </c>
    </row>
    <row r="372" spans="2:8" ht="16.5" thickBot="1">
      <c r="B372" s="187" t="s">
        <v>99</v>
      </c>
      <c r="C372" s="188" t="s">
        <v>100</v>
      </c>
      <c r="D372" s="188" t="s">
        <v>73</v>
      </c>
      <c r="E372" s="188"/>
      <c r="F372" s="188"/>
      <c r="G372" s="188"/>
      <c r="H372" s="189">
        <f>SUM(H373+H384)</f>
        <v>4311.2</v>
      </c>
    </row>
    <row r="373" spans="2:8" ht="16.5" thickBot="1">
      <c r="B373" s="145" t="s">
        <v>50</v>
      </c>
      <c r="C373" s="26" t="s">
        <v>100</v>
      </c>
      <c r="D373" s="8" t="s">
        <v>73</v>
      </c>
      <c r="E373" s="8" t="s">
        <v>74</v>
      </c>
      <c r="F373" s="12"/>
      <c r="G373" s="12"/>
      <c r="H373" s="34">
        <f>SUM(H374+H380)</f>
        <v>4186.2</v>
      </c>
    </row>
    <row r="374" spans="2:8" ht="48" thickBot="1">
      <c r="B374" s="145" t="s">
        <v>57</v>
      </c>
      <c r="C374" s="26" t="s">
        <v>100</v>
      </c>
      <c r="D374" s="8" t="s">
        <v>73</v>
      </c>
      <c r="E374" s="8" t="s">
        <v>74</v>
      </c>
      <c r="F374" s="11" t="s">
        <v>680</v>
      </c>
      <c r="G374" s="8"/>
      <c r="H374" s="33">
        <f>SUM(H375+H376+H377+H378+H379)</f>
        <v>2352.6999999999998</v>
      </c>
    </row>
    <row r="375" spans="2:8" ht="48" thickBot="1">
      <c r="B375" s="143" t="s">
        <v>28</v>
      </c>
      <c r="C375" s="28" t="s">
        <v>100</v>
      </c>
      <c r="D375" s="7" t="s">
        <v>73</v>
      </c>
      <c r="E375" s="7" t="s">
        <v>74</v>
      </c>
      <c r="F375" s="44" t="s">
        <v>680</v>
      </c>
      <c r="G375" s="7" t="s">
        <v>78</v>
      </c>
      <c r="H375" s="3">
        <v>1251</v>
      </c>
    </row>
    <row r="376" spans="2:8" ht="63.75" thickBot="1">
      <c r="B376" s="142" t="s">
        <v>10</v>
      </c>
      <c r="C376" s="28" t="s">
        <v>100</v>
      </c>
      <c r="D376" s="7" t="s">
        <v>73</v>
      </c>
      <c r="E376" s="7" t="s">
        <v>74</v>
      </c>
      <c r="F376" s="44" t="s">
        <v>680</v>
      </c>
      <c r="G376" s="7">
        <v>119</v>
      </c>
      <c r="H376" s="3">
        <v>377.8</v>
      </c>
    </row>
    <row r="377" spans="2:8" ht="32.25" thickBot="1">
      <c r="B377" s="38" t="s">
        <v>13</v>
      </c>
      <c r="C377" s="28" t="s">
        <v>100</v>
      </c>
      <c r="D377" s="7" t="s">
        <v>73</v>
      </c>
      <c r="E377" s="7" t="s">
        <v>74</v>
      </c>
      <c r="F377" s="44" t="s">
        <v>680</v>
      </c>
      <c r="G377" s="7">
        <v>244</v>
      </c>
      <c r="H377" s="3">
        <v>678.9</v>
      </c>
    </row>
    <row r="378" spans="2:8" ht="16.5" thickBot="1">
      <c r="B378" s="38" t="s">
        <v>523</v>
      </c>
      <c r="C378" s="28" t="s">
        <v>100</v>
      </c>
      <c r="D378" s="7" t="s">
        <v>73</v>
      </c>
      <c r="E378" s="7" t="s">
        <v>74</v>
      </c>
      <c r="F378" s="44" t="s">
        <v>680</v>
      </c>
      <c r="G378" s="7" t="s">
        <v>508</v>
      </c>
      <c r="H378" s="3">
        <v>45</v>
      </c>
    </row>
    <row r="379" spans="2:8" ht="16.5" thickBot="1">
      <c r="B379" s="143" t="s">
        <v>46</v>
      </c>
      <c r="C379" s="28" t="s">
        <v>100</v>
      </c>
      <c r="D379" s="7" t="s">
        <v>73</v>
      </c>
      <c r="E379" s="7" t="s">
        <v>74</v>
      </c>
      <c r="F379" s="44" t="s">
        <v>680</v>
      </c>
      <c r="G379" s="7">
        <v>850</v>
      </c>
      <c r="H379" s="3"/>
    </row>
    <row r="380" spans="2:8" ht="142.5" thickBot="1">
      <c r="B380" s="145" t="s">
        <v>53</v>
      </c>
      <c r="C380" s="26" t="s">
        <v>100</v>
      </c>
      <c r="D380" s="8" t="s">
        <v>73</v>
      </c>
      <c r="E380" s="8" t="s">
        <v>74</v>
      </c>
      <c r="F380" s="11" t="s">
        <v>681</v>
      </c>
      <c r="G380" s="8"/>
      <c r="H380" s="1">
        <f>SUM(H381:H383)</f>
        <v>1833.5</v>
      </c>
    </row>
    <row r="381" spans="2:8" ht="48" thickBot="1">
      <c r="B381" s="143" t="s">
        <v>54</v>
      </c>
      <c r="C381" s="28" t="s">
        <v>100</v>
      </c>
      <c r="D381" s="7" t="s">
        <v>73</v>
      </c>
      <c r="E381" s="7" t="s">
        <v>74</v>
      </c>
      <c r="F381" s="44" t="s">
        <v>681</v>
      </c>
      <c r="G381" s="7">
        <v>111</v>
      </c>
      <c r="H381" s="3">
        <v>1362</v>
      </c>
    </row>
    <row r="382" spans="2:8" ht="63.75" thickBot="1">
      <c r="B382" s="142" t="s">
        <v>10</v>
      </c>
      <c r="C382" s="28" t="s">
        <v>100</v>
      </c>
      <c r="D382" s="7" t="s">
        <v>73</v>
      </c>
      <c r="E382" s="7" t="s">
        <v>74</v>
      </c>
      <c r="F382" s="44" t="s">
        <v>681</v>
      </c>
      <c r="G382" s="7">
        <v>119</v>
      </c>
      <c r="H382" s="3">
        <v>411</v>
      </c>
    </row>
    <row r="383" spans="2:8" ht="32.25" thickBot="1">
      <c r="B383" s="38" t="s">
        <v>13</v>
      </c>
      <c r="C383" s="28" t="s">
        <v>100</v>
      </c>
      <c r="D383" s="7" t="s">
        <v>73</v>
      </c>
      <c r="E383" s="7" t="s">
        <v>74</v>
      </c>
      <c r="F383" s="44" t="s">
        <v>681</v>
      </c>
      <c r="G383" s="7">
        <v>244</v>
      </c>
      <c r="H383" s="3">
        <v>60.5</v>
      </c>
    </row>
    <row r="384" spans="2:8" ht="16.5" thickBot="1">
      <c r="B384" s="145" t="s">
        <v>29</v>
      </c>
      <c r="C384" s="26" t="s">
        <v>100</v>
      </c>
      <c r="D384" s="8">
        <v>10</v>
      </c>
      <c r="E384" s="8"/>
      <c r="F384" s="8"/>
      <c r="G384" s="8"/>
      <c r="H384" s="1">
        <v>125</v>
      </c>
    </row>
    <row r="385" spans="2:8" ht="16.5" thickBot="1">
      <c r="B385" s="145" t="s">
        <v>33</v>
      </c>
      <c r="C385" s="26" t="s">
        <v>100</v>
      </c>
      <c r="D385" s="8">
        <v>10</v>
      </c>
      <c r="E385" s="8" t="s">
        <v>71</v>
      </c>
      <c r="F385" s="8"/>
      <c r="G385" s="8"/>
      <c r="H385" s="1">
        <v>125</v>
      </c>
    </row>
    <row r="386" spans="2:8" ht="48" thickBot="1">
      <c r="B386" s="145" t="s">
        <v>55</v>
      </c>
      <c r="C386" s="26" t="s">
        <v>100</v>
      </c>
      <c r="D386" s="8">
        <v>10</v>
      </c>
      <c r="E386" s="8" t="s">
        <v>71</v>
      </c>
      <c r="F386" s="8" t="s">
        <v>683</v>
      </c>
      <c r="G386" s="8"/>
      <c r="H386" s="1">
        <v>125</v>
      </c>
    </row>
    <row r="387" spans="2:8" ht="32.25" thickBot="1">
      <c r="B387" s="5" t="s">
        <v>32</v>
      </c>
      <c r="C387" s="28" t="s">
        <v>100</v>
      </c>
      <c r="D387" s="7">
        <v>10</v>
      </c>
      <c r="E387" s="7" t="s">
        <v>71</v>
      </c>
      <c r="F387" s="7" t="s">
        <v>683</v>
      </c>
      <c r="G387" s="7">
        <v>313</v>
      </c>
      <c r="H387" s="3">
        <v>125</v>
      </c>
    </row>
    <row r="388" spans="2:8" ht="16.5" thickBot="1">
      <c r="B388" s="187" t="s">
        <v>101</v>
      </c>
      <c r="C388" s="188" t="s">
        <v>102</v>
      </c>
      <c r="D388" s="188" t="s">
        <v>73</v>
      </c>
      <c r="E388" s="188"/>
      <c r="F388" s="188"/>
      <c r="G388" s="188"/>
      <c r="H388" s="189">
        <f>SUM(H389+H400)</f>
        <v>4074.8</v>
      </c>
    </row>
    <row r="389" spans="2:8" ht="16.5" thickBot="1">
      <c r="B389" s="145" t="s">
        <v>50</v>
      </c>
      <c r="C389" s="26" t="s">
        <v>102</v>
      </c>
      <c r="D389" s="8" t="s">
        <v>73</v>
      </c>
      <c r="E389" s="8" t="s">
        <v>74</v>
      </c>
      <c r="F389" s="12"/>
      <c r="G389" s="12"/>
      <c r="H389" s="34">
        <f>SUM(H390+H396)</f>
        <v>4021.8</v>
      </c>
    </row>
    <row r="390" spans="2:8" ht="48" thickBot="1">
      <c r="B390" s="145" t="s">
        <v>57</v>
      </c>
      <c r="C390" s="26" t="s">
        <v>102</v>
      </c>
      <c r="D390" s="8" t="s">
        <v>73</v>
      </c>
      <c r="E390" s="8" t="s">
        <v>74</v>
      </c>
      <c r="F390" s="11" t="s">
        <v>680</v>
      </c>
      <c r="G390" s="8"/>
      <c r="H390" s="33">
        <f>SUM(H391+H392+H393+H394+H395)</f>
        <v>2125.8000000000002</v>
      </c>
    </row>
    <row r="391" spans="2:8" ht="48" thickBot="1">
      <c r="B391" s="143" t="s">
        <v>28</v>
      </c>
      <c r="C391" s="28" t="s">
        <v>102</v>
      </c>
      <c r="D391" s="7" t="s">
        <v>73</v>
      </c>
      <c r="E391" s="7" t="s">
        <v>74</v>
      </c>
      <c r="F391" s="44" t="s">
        <v>680</v>
      </c>
      <c r="G391" s="7" t="s">
        <v>78</v>
      </c>
      <c r="H391" s="3">
        <v>1251</v>
      </c>
    </row>
    <row r="392" spans="2:8" ht="63.75" thickBot="1">
      <c r="B392" s="142" t="s">
        <v>10</v>
      </c>
      <c r="C392" s="28" t="s">
        <v>102</v>
      </c>
      <c r="D392" s="7" t="s">
        <v>73</v>
      </c>
      <c r="E392" s="7" t="s">
        <v>74</v>
      </c>
      <c r="F392" s="44" t="s">
        <v>680</v>
      </c>
      <c r="G392" s="7">
        <v>119</v>
      </c>
      <c r="H392" s="3">
        <v>377.8</v>
      </c>
    </row>
    <row r="393" spans="2:8" ht="32.25" thickBot="1">
      <c r="B393" s="38" t="s">
        <v>13</v>
      </c>
      <c r="C393" s="28" t="s">
        <v>102</v>
      </c>
      <c r="D393" s="7" t="s">
        <v>73</v>
      </c>
      <c r="E393" s="7" t="s">
        <v>74</v>
      </c>
      <c r="F393" s="44" t="s">
        <v>680</v>
      </c>
      <c r="G393" s="7">
        <v>244</v>
      </c>
      <c r="H393" s="3">
        <v>352</v>
      </c>
    </row>
    <row r="394" spans="2:8" ht="16.5" thickBot="1">
      <c r="B394" s="38" t="s">
        <v>523</v>
      </c>
      <c r="C394" s="28" t="s">
        <v>102</v>
      </c>
      <c r="D394" s="7" t="s">
        <v>73</v>
      </c>
      <c r="E394" s="7" t="s">
        <v>74</v>
      </c>
      <c r="F394" s="44" t="s">
        <v>680</v>
      </c>
      <c r="G394" s="7" t="s">
        <v>508</v>
      </c>
      <c r="H394" s="3">
        <v>140</v>
      </c>
    </row>
    <row r="395" spans="2:8" ht="16.5" thickBot="1">
      <c r="B395" s="143" t="s">
        <v>46</v>
      </c>
      <c r="C395" s="28" t="s">
        <v>102</v>
      </c>
      <c r="D395" s="7" t="s">
        <v>73</v>
      </c>
      <c r="E395" s="7" t="s">
        <v>74</v>
      </c>
      <c r="F395" s="44" t="s">
        <v>680</v>
      </c>
      <c r="G395" s="7">
        <v>850</v>
      </c>
      <c r="H395" s="3">
        <v>5</v>
      </c>
    </row>
    <row r="396" spans="2:8" ht="142.5" thickBot="1">
      <c r="B396" s="145" t="s">
        <v>53</v>
      </c>
      <c r="C396" s="26" t="s">
        <v>102</v>
      </c>
      <c r="D396" s="8" t="s">
        <v>73</v>
      </c>
      <c r="E396" s="8" t="s">
        <v>74</v>
      </c>
      <c r="F396" s="11" t="s">
        <v>681</v>
      </c>
      <c r="G396" s="8"/>
      <c r="H396" s="1">
        <f>SUM(H397:H399)</f>
        <v>1896</v>
      </c>
    </row>
    <row r="397" spans="2:8" ht="48" thickBot="1">
      <c r="B397" s="143" t="s">
        <v>54</v>
      </c>
      <c r="C397" s="28" t="s">
        <v>102</v>
      </c>
      <c r="D397" s="7" t="s">
        <v>73</v>
      </c>
      <c r="E397" s="7" t="s">
        <v>74</v>
      </c>
      <c r="F397" s="44" t="s">
        <v>681</v>
      </c>
      <c r="G397" s="7">
        <v>111</v>
      </c>
      <c r="H397" s="3">
        <v>1410</v>
      </c>
    </row>
    <row r="398" spans="2:8" ht="63.75" thickBot="1">
      <c r="B398" s="142" t="s">
        <v>10</v>
      </c>
      <c r="C398" s="28" t="s">
        <v>102</v>
      </c>
      <c r="D398" s="7" t="s">
        <v>73</v>
      </c>
      <c r="E398" s="7" t="s">
        <v>74</v>
      </c>
      <c r="F398" s="44" t="s">
        <v>681</v>
      </c>
      <c r="G398" s="7">
        <v>119</v>
      </c>
      <c r="H398" s="3">
        <v>426</v>
      </c>
    </row>
    <row r="399" spans="2:8" ht="32.25" thickBot="1">
      <c r="B399" s="38" t="s">
        <v>13</v>
      </c>
      <c r="C399" s="28" t="s">
        <v>102</v>
      </c>
      <c r="D399" s="7" t="s">
        <v>73</v>
      </c>
      <c r="E399" s="7" t="s">
        <v>74</v>
      </c>
      <c r="F399" s="44" t="s">
        <v>681</v>
      </c>
      <c r="G399" s="7">
        <v>244</v>
      </c>
      <c r="H399" s="3">
        <v>60</v>
      </c>
    </row>
    <row r="400" spans="2:8" ht="16.5" thickBot="1">
      <c r="B400" s="145" t="s">
        <v>29</v>
      </c>
      <c r="C400" s="26" t="s">
        <v>102</v>
      </c>
      <c r="D400" s="8">
        <v>10</v>
      </c>
      <c r="E400" s="8"/>
      <c r="F400" s="8"/>
      <c r="G400" s="8"/>
      <c r="H400" s="1">
        <v>53</v>
      </c>
    </row>
    <row r="401" spans="2:8" ht="16.5" thickBot="1">
      <c r="B401" s="145" t="s">
        <v>33</v>
      </c>
      <c r="C401" s="26" t="s">
        <v>102</v>
      </c>
      <c r="D401" s="8">
        <v>10</v>
      </c>
      <c r="E401" s="8" t="s">
        <v>71</v>
      </c>
      <c r="F401" s="8"/>
      <c r="G401" s="8"/>
      <c r="H401" s="1">
        <v>53</v>
      </c>
    </row>
    <row r="402" spans="2:8" ht="48" thickBot="1">
      <c r="B402" s="145" t="s">
        <v>55</v>
      </c>
      <c r="C402" s="26" t="s">
        <v>102</v>
      </c>
      <c r="D402" s="8">
        <v>10</v>
      </c>
      <c r="E402" s="8" t="s">
        <v>71</v>
      </c>
      <c r="F402" s="8" t="s">
        <v>683</v>
      </c>
      <c r="G402" s="8"/>
      <c r="H402" s="1">
        <v>53</v>
      </c>
    </row>
    <row r="403" spans="2:8" ht="32.25" thickBot="1">
      <c r="B403" s="5" t="s">
        <v>32</v>
      </c>
      <c r="C403" s="28" t="s">
        <v>102</v>
      </c>
      <c r="D403" s="7">
        <v>10</v>
      </c>
      <c r="E403" s="7" t="s">
        <v>71</v>
      </c>
      <c r="F403" s="7" t="s">
        <v>683</v>
      </c>
      <c r="G403" s="7">
        <v>313</v>
      </c>
      <c r="H403" s="3">
        <v>53</v>
      </c>
    </row>
    <row r="404" spans="2:8" ht="32.25" thickBot="1">
      <c r="B404" s="187" t="s">
        <v>103</v>
      </c>
      <c r="C404" s="188" t="s">
        <v>104</v>
      </c>
      <c r="D404" s="188" t="s">
        <v>73</v>
      </c>
      <c r="E404" s="188"/>
      <c r="F404" s="188"/>
      <c r="G404" s="188"/>
      <c r="H404" s="189">
        <f>SUM(H405+H416)</f>
        <v>6067.2</v>
      </c>
    </row>
    <row r="405" spans="2:8" ht="16.5" thickBot="1">
      <c r="B405" s="145" t="s">
        <v>50</v>
      </c>
      <c r="C405" s="26" t="s">
        <v>104</v>
      </c>
      <c r="D405" s="8" t="s">
        <v>73</v>
      </c>
      <c r="E405" s="8" t="s">
        <v>74</v>
      </c>
      <c r="F405" s="12"/>
      <c r="G405" s="12"/>
      <c r="H405" s="34">
        <f>SUM(H406+H412)</f>
        <v>5989.2</v>
      </c>
    </row>
    <row r="406" spans="2:8" ht="48" thickBot="1">
      <c r="B406" s="145" t="s">
        <v>57</v>
      </c>
      <c r="C406" s="26" t="s">
        <v>104</v>
      </c>
      <c r="D406" s="8" t="s">
        <v>73</v>
      </c>
      <c r="E406" s="8" t="s">
        <v>74</v>
      </c>
      <c r="F406" s="11" t="s">
        <v>680</v>
      </c>
      <c r="G406" s="8"/>
      <c r="H406" s="33">
        <f>SUM(H407+H408+H409+H410+H411)</f>
        <v>2515.1999999999998</v>
      </c>
    </row>
    <row r="407" spans="2:8" ht="48" thickBot="1">
      <c r="B407" s="143" t="s">
        <v>28</v>
      </c>
      <c r="C407" s="28" t="s">
        <v>104</v>
      </c>
      <c r="D407" s="7" t="s">
        <v>73</v>
      </c>
      <c r="E407" s="7" t="s">
        <v>74</v>
      </c>
      <c r="F407" s="44" t="s">
        <v>680</v>
      </c>
      <c r="G407" s="7" t="s">
        <v>78</v>
      </c>
      <c r="H407" s="3">
        <v>1453</v>
      </c>
    </row>
    <row r="408" spans="2:8" ht="63.75" thickBot="1">
      <c r="B408" s="142" t="s">
        <v>10</v>
      </c>
      <c r="C408" s="28" t="s">
        <v>104</v>
      </c>
      <c r="D408" s="7" t="s">
        <v>73</v>
      </c>
      <c r="E408" s="7" t="s">
        <v>74</v>
      </c>
      <c r="F408" s="44" t="s">
        <v>680</v>
      </c>
      <c r="G408" s="7">
        <v>119</v>
      </c>
      <c r="H408" s="3">
        <v>438.8</v>
      </c>
    </row>
    <row r="409" spans="2:8" ht="32.25" thickBot="1">
      <c r="B409" s="38" t="s">
        <v>13</v>
      </c>
      <c r="C409" s="28" t="s">
        <v>104</v>
      </c>
      <c r="D409" s="7" t="s">
        <v>73</v>
      </c>
      <c r="E409" s="7" t="s">
        <v>74</v>
      </c>
      <c r="F409" s="44" t="s">
        <v>680</v>
      </c>
      <c r="G409" s="7">
        <v>244</v>
      </c>
      <c r="H409" s="3">
        <v>533.4</v>
      </c>
    </row>
    <row r="410" spans="2:8" ht="16.5" thickBot="1">
      <c r="B410" s="38" t="s">
        <v>523</v>
      </c>
      <c r="C410" s="28" t="s">
        <v>104</v>
      </c>
      <c r="D410" s="7" t="s">
        <v>73</v>
      </c>
      <c r="E410" s="7" t="s">
        <v>74</v>
      </c>
      <c r="F410" s="44" t="s">
        <v>680</v>
      </c>
      <c r="G410" s="7" t="s">
        <v>508</v>
      </c>
      <c r="H410" s="3">
        <v>90</v>
      </c>
    </row>
    <row r="411" spans="2:8" ht="16.5" thickBot="1">
      <c r="B411" s="143" t="s">
        <v>46</v>
      </c>
      <c r="C411" s="28" t="s">
        <v>104</v>
      </c>
      <c r="D411" s="7" t="s">
        <v>73</v>
      </c>
      <c r="E411" s="7" t="s">
        <v>74</v>
      </c>
      <c r="F411" s="44" t="s">
        <v>680</v>
      </c>
      <c r="G411" s="7">
        <v>850</v>
      </c>
      <c r="H411" s="3"/>
    </row>
    <row r="412" spans="2:8" ht="142.5" thickBot="1">
      <c r="B412" s="145" t="s">
        <v>53</v>
      </c>
      <c r="C412" s="26" t="s">
        <v>104</v>
      </c>
      <c r="D412" s="8" t="s">
        <v>73</v>
      </c>
      <c r="E412" s="8" t="s">
        <v>74</v>
      </c>
      <c r="F412" s="11" t="s">
        <v>681</v>
      </c>
      <c r="G412" s="8"/>
      <c r="H412" s="1">
        <f>SUM(H413:H415)</f>
        <v>3474</v>
      </c>
    </row>
    <row r="413" spans="2:8" ht="48" thickBot="1">
      <c r="B413" s="143" t="s">
        <v>54</v>
      </c>
      <c r="C413" s="28" t="s">
        <v>104</v>
      </c>
      <c r="D413" s="7" t="s">
        <v>73</v>
      </c>
      <c r="E413" s="7" t="s">
        <v>74</v>
      </c>
      <c r="F413" s="44" t="s">
        <v>681</v>
      </c>
      <c r="G413" s="7">
        <v>111</v>
      </c>
      <c r="H413" s="3">
        <v>2575</v>
      </c>
    </row>
    <row r="414" spans="2:8" ht="63.75" thickBot="1">
      <c r="B414" s="142" t="s">
        <v>10</v>
      </c>
      <c r="C414" s="28" t="s">
        <v>104</v>
      </c>
      <c r="D414" s="7" t="s">
        <v>73</v>
      </c>
      <c r="E414" s="7" t="s">
        <v>74</v>
      </c>
      <c r="F414" s="44" t="s">
        <v>681</v>
      </c>
      <c r="G414" s="7">
        <v>119</v>
      </c>
      <c r="H414" s="3">
        <v>778</v>
      </c>
    </row>
    <row r="415" spans="2:8" ht="32.25" thickBot="1">
      <c r="B415" s="38" t="s">
        <v>13</v>
      </c>
      <c r="C415" s="28" t="s">
        <v>104</v>
      </c>
      <c r="D415" s="7" t="s">
        <v>73</v>
      </c>
      <c r="E415" s="7" t="s">
        <v>74</v>
      </c>
      <c r="F415" s="44" t="s">
        <v>681</v>
      </c>
      <c r="G415" s="7">
        <v>244</v>
      </c>
      <c r="H415" s="3">
        <v>121</v>
      </c>
    </row>
    <row r="416" spans="2:8" ht="16.5" thickBot="1">
      <c r="B416" s="145" t="s">
        <v>29</v>
      </c>
      <c r="C416" s="26" t="s">
        <v>104</v>
      </c>
      <c r="D416" s="8">
        <v>10</v>
      </c>
      <c r="E416" s="8"/>
      <c r="F416" s="8"/>
      <c r="G416" s="8"/>
      <c r="H416" s="1">
        <v>78</v>
      </c>
    </row>
    <row r="417" spans="2:8" ht="16.5" thickBot="1">
      <c r="B417" s="145" t="s">
        <v>33</v>
      </c>
      <c r="C417" s="26" t="s">
        <v>104</v>
      </c>
      <c r="D417" s="8">
        <v>10</v>
      </c>
      <c r="E417" s="8" t="s">
        <v>71</v>
      </c>
      <c r="F417" s="8"/>
      <c r="G417" s="8"/>
      <c r="H417" s="1">
        <v>78</v>
      </c>
    </row>
    <row r="418" spans="2:8" ht="48" thickBot="1">
      <c r="B418" s="145" t="s">
        <v>55</v>
      </c>
      <c r="C418" s="26" t="s">
        <v>104</v>
      </c>
      <c r="D418" s="8">
        <v>10</v>
      </c>
      <c r="E418" s="8" t="s">
        <v>71</v>
      </c>
      <c r="F418" s="8" t="s">
        <v>683</v>
      </c>
      <c r="G418" s="8"/>
      <c r="H418" s="1">
        <v>78</v>
      </c>
    </row>
    <row r="419" spans="2:8" ht="32.25" thickBot="1">
      <c r="B419" s="5" t="s">
        <v>32</v>
      </c>
      <c r="C419" s="28" t="s">
        <v>104</v>
      </c>
      <c r="D419" s="7">
        <v>10</v>
      </c>
      <c r="E419" s="7" t="s">
        <v>71</v>
      </c>
      <c r="F419" s="7" t="s">
        <v>683</v>
      </c>
      <c r="G419" s="7">
        <v>313</v>
      </c>
      <c r="H419" s="3">
        <v>78</v>
      </c>
    </row>
    <row r="420" spans="2:8" ht="16.5" thickBot="1">
      <c r="B420" s="187" t="s">
        <v>105</v>
      </c>
      <c r="C420" s="188" t="s">
        <v>106</v>
      </c>
      <c r="D420" s="188" t="s">
        <v>73</v>
      </c>
      <c r="E420" s="188"/>
      <c r="F420" s="188"/>
      <c r="G420" s="188"/>
      <c r="H420" s="189">
        <f>SUM(H421+H432)</f>
        <v>5768.8</v>
      </c>
    </row>
    <row r="421" spans="2:8" ht="16.5" thickBot="1">
      <c r="B421" s="145" t="s">
        <v>50</v>
      </c>
      <c r="C421" s="26" t="s">
        <v>106</v>
      </c>
      <c r="D421" s="8" t="s">
        <v>73</v>
      </c>
      <c r="E421" s="8" t="s">
        <v>74</v>
      </c>
      <c r="F421" s="12"/>
      <c r="G421" s="12"/>
      <c r="H421" s="34">
        <f>SUM(H422+H428)</f>
        <v>5694.8</v>
      </c>
    </row>
    <row r="422" spans="2:8" ht="48" thickBot="1">
      <c r="B422" s="145" t="s">
        <v>57</v>
      </c>
      <c r="C422" s="26" t="s">
        <v>106</v>
      </c>
      <c r="D422" s="8" t="s">
        <v>73</v>
      </c>
      <c r="E422" s="8" t="s">
        <v>74</v>
      </c>
      <c r="F422" s="11" t="s">
        <v>680</v>
      </c>
      <c r="G422" s="8"/>
      <c r="H422" s="33">
        <f>SUM(H423+H424+H425+H426+H427)</f>
        <v>2473.8000000000002</v>
      </c>
    </row>
    <row r="423" spans="2:8" ht="48" thickBot="1">
      <c r="B423" s="143" t="s">
        <v>28</v>
      </c>
      <c r="C423" s="28" t="s">
        <v>106</v>
      </c>
      <c r="D423" s="7" t="s">
        <v>73</v>
      </c>
      <c r="E423" s="7" t="s">
        <v>74</v>
      </c>
      <c r="F423" s="44" t="s">
        <v>680</v>
      </c>
      <c r="G423" s="7" t="s">
        <v>78</v>
      </c>
      <c r="H423" s="3">
        <v>1386</v>
      </c>
    </row>
    <row r="424" spans="2:8" ht="63.75" thickBot="1">
      <c r="B424" s="142" t="s">
        <v>10</v>
      </c>
      <c r="C424" s="28" t="s">
        <v>106</v>
      </c>
      <c r="D424" s="7" t="s">
        <v>73</v>
      </c>
      <c r="E424" s="7" t="s">
        <v>74</v>
      </c>
      <c r="F424" s="44" t="s">
        <v>680</v>
      </c>
      <c r="G424" s="7">
        <v>119</v>
      </c>
      <c r="H424" s="3">
        <v>418.6</v>
      </c>
    </row>
    <row r="425" spans="2:8" ht="32.25" thickBot="1">
      <c r="B425" s="38" t="s">
        <v>13</v>
      </c>
      <c r="C425" s="28" t="s">
        <v>106</v>
      </c>
      <c r="D425" s="7" t="s">
        <v>73</v>
      </c>
      <c r="E425" s="7" t="s">
        <v>74</v>
      </c>
      <c r="F425" s="44" t="s">
        <v>680</v>
      </c>
      <c r="G425" s="7">
        <v>244</v>
      </c>
      <c r="H425" s="3">
        <v>621.20000000000005</v>
      </c>
    </row>
    <row r="426" spans="2:8" ht="16.5" thickBot="1">
      <c r="B426" s="38" t="s">
        <v>523</v>
      </c>
      <c r="C426" s="28" t="s">
        <v>106</v>
      </c>
      <c r="D426" s="7" t="s">
        <v>73</v>
      </c>
      <c r="E426" s="7" t="s">
        <v>74</v>
      </c>
      <c r="F426" s="44" t="s">
        <v>680</v>
      </c>
      <c r="G426" s="7" t="s">
        <v>508</v>
      </c>
      <c r="H426" s="3">
        <v>45</v>
      </c>
    </row>
    <row r="427" spans="2:8" ht="16.5" thickBot="1">
      <c r="B427" s="143" t="s">
        <v>46</v>
      </c>
      <c r="C427" s="28" t="s">
        <v>106</v>
      </c>
      <c r="D427" s="7" t="s">
        <v>73</v>
      </c>
      <c r="E427" s="7" t="s">
        <v>74</v>
      </c>
      <c r="F427" s="44" t="s">
        <v>680</v>
      </c>
      <c r="G427" s="7">
        <v>850</v>
      </c>
      <c r="H427" s="3">
        <v>3</v>
      </c>
    </row>
    <row r="428" spans="2:8" ht="142.5" thickBot="1">
      <c r="B428" s="145" t="s">
        <v>53</v>
      </c>
      <c r="C428" s="26" t="s">
        <v>106</v>
      </c>
      <c r="D428" s="8" t="s">
        <v>73</v>
      </c>
      <c r="E428" s="8" t="s">
        <v>74</v>
      </c>
      <c r="F428" s="11" t="s">
        <v>681</v>
      </c>
      <c r="G428" s="8"/>
      <c r="H428" s="1">
        <f>SUM(H429:H431)</f>
        <v>3221</v>
      </c>
    </row>
    <row r="429" spans="2:8" ht="48" thickBot="1">
      <c r="B429" s="143" t="s">
        <v>54</v>
      </c>
      <c r="C429" s="28" t="s">
        <v>106</v>
      </c>
      <c r="D429" s="7" t="s">
        <v>73</v>
      </c>
      <c r="E429" s="7" t="s">
        <v>74</v>
      </c>
      <c r="F429" s="44" t="s">
        <v>681</v>
      </c>
      <c r="G429" s="7">
        <v>111</v>
      </c>
      <c r="H429" s="3">
        <v>2381</v>
      </c>
    </row>
    <row r="430" spans="2:8" ht="63.75" thickBot="1">
      <c r="B430" s="142" t="s">
        <v>10</v>
      </c>
      <c r="C430" s="28" t="s">
        <v>106</v>
      </c>
      <c r="D430" s="7" t="s">
        <v>73</v>
      </c>
      <c r="E430" s="7" t="s">
        <v>74</v>
      </c>
      <c r="F430" s="44" t="s">
        <v>681</v>
      </c>
      <c r="G430" s="7">
        <v>119</v>
      </c>
      <c r="H430" s="3">
        <v>719</v>
      </c>
    </row>
    <row r="431" spans="2:8" ht="32.25" thickBot="1">
      <c r="B431" s="38" t="s">
        <v>13</v>
      </c>
      <c r="C431" s="28" t="s">
        <v>106</v>
      </c>
      <c r="D431" s="7" t="s">
        <v>73</v>
      </c>
      <c r="E431" s="7" t="s">
        <v>74</v>
      </c>
      <c r="F431" s="44" t="s">
        <v>681</v>
      </c>
      <c r="G431" s="7">
        <v>244</v>
      </c>
      <c r="H431" s="3">
        <v>121</v>
      </c>
    </row>
    <row r="432" spans="2:8" ht="16.5" thickBot="1">
      <c r="B432" s="145" t="s">
        <v>29</v>
      </c>
      <c r="C432" s="26" t="s">
        <v>106</v>
      </c>
      <c r="D432" s="8">
        <v>10</v>
      </c>
      <c r="E432" s="8"/>
      <c r="F432" s="8"/>
      <c r="G432" s="8"/>
      <c r="H432" s="1">
        <v>74</v>
      </c>
    </row>
    <row r="433" spans="2:8" ht="16.5" thickBot="1">
      <c r="B433" s="145" t="s">
        <v>33</v>
      </c>
      <c r="C433" s="26" t="s">
        <v>106</v>
      </c>
      <c r="D433" s="8">
        <v>10</v>
      </c>
      <c r="E433" s="8" t="s">
        <v>71</v>
      </c>
      <c r="F433" s="8"/>
      <c r="G433" s="8"/>
      <c r="H433" s="1">
        <v>74</v>
      </c>
    </row>
    <row r="434" spans="2:8" ht="48" thickBot="1">
      <c r="B434" s="145" t="s">
        <v>55</v>
      </c>
      <c r="C434" s="26" t="s">
        <v>106</v>
      </c>
      <c r="D434" s="8">
        <v>10</v>
      </c>
      <c r="E434" s="8" t="s">
        <v>71</v>
      </c>
      <c r="F434" s="8" t="s">
        <v>683</v>
      </c>
      <c r="G434" s="8"/>
      <c r="H434" s="1">
        <v>74</v>
      </c>
    </row>
    <row r="435" spans="2:8" ht="32.25" thickBot="1">
      <c r="B435" s="5" t="s">
        <v>32</v>
      </c>
      <c r="C435" s="28" t="s">
        <v>106</v>
      </c>
      <c r="D435" s="7">
        <v>10</v>
      </c>
      <c r="E435" s="7" t="s">
        <v>71</v>
      </c>
      <c r="F435" s="7" t="s">
        <v>683</v>
      </c>
      <c r="G435" s="7">
        <v>313</v>
      </c>
      <c r="H435" s="3">
        <v>74</v>
      </c>
    </row>
    <row r="436" spans="2:8" ht="16.5" thickBot="1">
      <c r="B436" s="187" t="s">
        <v>107</v>
      </c>
      <c r="C436" s="188" t="s">
        <v>108</v>
      </c>
      <c r="D436" s="188" t="s">
        <v>73</v>
      </c>
      <c r="E436" s="188"/>
      <c r="F436" s="188"/>
      <c r="G436" s="188"/>
      <c r="H436" s="189">
        <f>SUM(H437+H451+H448)</f>
        <v>25852.716</v>
      </c>
    </row>
    <row r="437" spans="2:8" ht="16.5" thickBot="1">
      <c r="B437" s="145" t="s">
        <v>50</v>
      </c>
      <c r="C437" s="26" t="s">
        <v>108</v>
      </c>
      <c r="D437" s="8" t="s">
        <v>73</v>
      </c>
      <c r="E437" s="8" t="s">
        <v>74</v>
      </c>
      <c r="F437" s="12"/>
      <c r="G437" s="12"/>
      <c r="H437" s="34">
        <f>SUM(H438+H444)</f>
        <v>24959.7</v>
      </c>
    </row>
    <row r="438" spans="2:8" ht="48" thickBot="1">
      <c r="B438" s="145" t="s">
        <v>57</v>
      </c>
      <c r="C438" s="26" t="s">
        <v>108</v>
      </c>
      <c r="D438" s="8" t="s">
        <v>73</v>
      </c>
      <c r="E438" s="8" t="s">
        <v>74</v>
      </c>
      <c r="F438" s="11" t="s">
        <v>680</v>
      </c>
      <c r="G438" s="8"/>
      <c r="H438" s="33">
        <f>SUM(H439:H443)</f>
        <v>9251.7000000000007</v>
      </c>
    </row>
    <row r="439" spans="2:8" ht="48" thickBot="1">
      <c r="B439" s="143" t="s">
        <v>28</v>
      </c>
      <c r="C439" s="28" t="s">
        <v>108</v>
      </c>
      <c r="D439" s="7" t="s">
        <v>73</v>
      </c>
      <c r="E439" s="7" t="s">
        <v>74</v>
      </c>
      <c r="F439" s="44" t="s">
        <v>680</v>
      </c>
      <c r="G439" s="7" t="s">
        <v>78</v>
      </c>
      <c r="H439" s="3">
        <v>3675</v>
      </c>
    </row>
    <row r="440" spans="2:8" ht="63.75" thickBot="1">
      <c r="B440" s="142" t="s">
        <v>10</v>
      </c>
      <c r="C440" s="28" t="s">
        <v>108</v>
      </c>
      <c r="D440" s="7" t="s">
        <v>73</v>
      </c>
      <c r="E440" s="7" t="s">
        <v>74</v>
      </c>
      <c r="F440" s="44" t="s">
        <v>680</v>
      </c>
      <c r="G440" s="7">
        <v>119</v>
      </c>
      <c r="H440" s="3">
        <v>1109.8</v>
      </c>
    </row>
    <row r="441" spans="2:8" ht="32.25" thickBot="1">
      <c r="B441" s="38" t="s">
        <v>13</v>
      </c>
      <c r="C441" s="28" t="s">
        <v>108</v>
      </c>
      <c r="D441" s="7" t="s">
        <v>73</v>
      </c>
      <c r="E441" s="7" t="s">
        <v>74</v>
      </c>
      <c r="F441" s="44" t="s">
        <v>680</v>
      </c>
      <c r="G441" s="7">
        <v>244</v>
      </c>
      <c r="H441" s="3">
        <v>3450.9</v>
      </c>
    </row>
    <row r="442" spans="2:8" ht="16.5" thickBot="1">
      <c r="B442" s="38" t="s">
        <v>523</v>
      </c>
      <c r="C442" s="28" t="s">
        <v>108</v>
      </c>
      <c r="D442" s="7" t="s">
        <v>73</v>
      </c>
      <c r="E442" s="7" t="s">
        <v>74</v>
      </c>
      <c r="F442" s="44" t="s">
        <v>680</v>
      </c>
      <c r="G442" s="7" t="s">
        <v>508</v>
      </c>
      <c r="H442" s="3">
        <v>1002</v>
      </c>
    </row>
    <row r="443" spans="2:8" ht="16.5" thickBot="1">
      <c r="B443" s="143" t="s">
        <v>46</v>
      </c>
      <c r="C443" s="28" t="s">
        <v>108</v>
      </c>
      <c r="D443" s="7" t="s">
        <v>73</v>
      </c>
      <c r="E443" s="7" t="s">
        <v>74</v>
      </c>
      <c r="F443" s="44" t="s">
        <v>680</v>
      </c>
      <c r="G443" s="7">
        <v>850</v>
      </c>
      <c r="H443" s="3">
        <v>14</v>
      </c>
    </row>
    <row r="444" spans="2:8" ht="142.5" thickBot="1">
      <c r="B444" s="145" t="s">
        <v>53</v>
      </c>
      <c r="C444" s="26" t="s">
        <v>108</v>
      </c>
      <c r="D444" s="8" t="s">
        <v>73</v>
      </c>
      <c r="E444" s="8" t="s">
        <v>74</v>
      </c>
      <c r="F444" s="11" t="s">
        <v>681</v>
      </c>
      <c r="G444" s="8"/>
      <c r="H444" s="1">
        <f>SUM(H445:H447)</f>
        <v>15708</v>
      </c>
    </row>
    <row r="445" spans="2:8" ht="48" thickBot="1">
      <c r="B445" s="143" t="s">
        <v>54</v>
      </c>
      <c r="C445" s="28" t="s">
        <v>108</v>
      </c>
      <c r="D445" s="7" t="s">
        <v>73</v>
      </c>
      <c r="E445" s="7" t="s">
        <v>74</v>
      </c>
      <c r="F445" s="44" t="s">
        <v>681</v>
      </c>
      <c r="G445" s="7">
        <v>111</v>
      </c>
      <c r="H445" s="3">
        <v>11693</v>
      </c>
    </row>
    <row r="446" spans="2:8" ht="63.75" thickBot="1">
      <c r="B446" s="142" t="s">
        <v>10</v>
      </c>
      <c r="C446" s="28" t="s">
        <v>108</v>
      </c>
      <c r="D446" s="7" t="s">
        <v>73</v>
      </c>
      <c r="E446" s="7" t="s">
        <v>74</v>
      </c>
      <c r="F446" s="44" t="s">
        <v>681</v>
      </c>
      <c r="G446" s="7">
        <v>119</v>
      </c>
      <c r="H446" s="3">
        <v>3531</v>
      </c>
    </row>
    <row r="447" spans="2:8" ht="32.25" thickBot="1">
      <c r="B447" s="38" t="s">
        <v>13</v>
      </c>
      <c r="C447" s="28" t="s">
        <v>108</v>
      </c>
      <c r="D447" s="7" t="s">
        <v>73</v>
      </c>
      <c r="E447" s="7" t="s">
        <v>74</v>
      </c>
      <c r="F447" s="44" t="s">
        <v>681</v>
      </c>
      <c r="G447" s="7">
        <v>244</v>
      </c>
      <c r="H447" s="3">
        <v>484</v>
      </c>
    </row>
    <row r="448" spans="2:8" ht="16.5" thickBot="1">
      <c r="B448" s="314" t="s">
        <v>593</v>
      </c>
      <c r="C448" s="8" t="s">
        <v>108</v>
      </c>
      <c r="D448" s="8" t="s">
        <v>73</v>
      </c>
      <c r="E448" s="8" t="s">
        <v>109</v>
      </c>
      <c r="F448" s="11"/>
      <c r="G448" s="8"/>
      <c r="H448" s="3">
        <f>SUM(H449:H450)</f>
        <v>458</v>
      </c>
    </row>
    <row r="449" spans="2:8" ht="48" thickBot="1">
      <c r="B449" s="308" t="s">
        <v>54</v>
      </c>
      <c r="C449" s="7" t="s">
        <v>108</v>
      </c>
      <c r="D449" s="7" t="s">
        <v>73</v>
      </c>
      <c r="E449" s="7" t="s">
        <v>109</v>
      </c>
      <c r="F449" s="44" t="s">
        <v>682</v>
      </c>
      <c r="G449" s="7" t="s">
        <v>78</v>
      </c>
      <c r="H449" s="3">
        <v>352</v>
      </c>
    </row>
    <row r="450" spans="2:8" ht="63.75" thickBot="1">
      <c r="B450" s="309" t="s">
        <v>10</v>
      </c>
      <c r="C450" s="7" t="s">
        <v>108</v>
      </c>
      <c r="D450" s="7" t="s">
        <v>73</v>
      </c>
      <c r="E450" s="7" t="s">
        <v>109</v>
      </c>
      <c r="F450" s="44" t="s">
        <v>682</v>
      </c>
      <c r="G450" s="7" t="s">
        <v>493</v>
      </c>
      <c r="H450" s="3">
        <v>106</v>
      </c>
    </row>
    <row r="451" spans="2:8" ht="16.5" thickBot="1">
      <c r="B451" s="145" t="s">
        <v>29</v>
      </c>
      <c r="C451" s="26" t="s">
        <v>108</v>
      </c>
      <c r="D451" s="8">
        <v>10</v>
      </c>
      <c r="E451" s="8"/>
      <c r="F451" s="8"/>
      <c r="G451" s="8"/>
      <c r="H451" s="1">
        <v>435.01600000000002</v>
      </c>
    </row>
    <row r="452" spans="2:8" ht="16.5" thickBot="1">
      <c r="B452" s="145" t="s">
        <v>33</v>
      </c>
      <c r="C452" s="26" t="s">
        <v>108</v>
      </c>
      <c r="D452" s="8">
        <v>10</v>
      </c>
      <c r="E452" s="8" t="s">
        <v>71</v>
      </c>
      <c r="F452" s="8"/>
      <c r="G452" s="8"/>
      <c r="H452" s="1">
        <v>435.01600000000002</v>
      </c>
    </row>
    <row r="453" spans="2:8" ht="48" thickBot="1">
      <c r="B453" s="145" t="s">
        <v>55</v>
      </c>
      <c r="C453" s="26" t="s">
        <v>108</v>
      </c>
      <c r="D453" s="8">
        <v>10</v>
      </c>
      <c r="E453" s="8" t="s">
        <v>71</v>
      </c>
      <c r="F453" s="8" t="s">
        <v>683</v>
      </c>
      <c r="G453" s="8"/>
      <c r="H453" s="1">
        <v>435.01600000000002</v>
      </c>
    </row>
    <row r="454" spans="2:8" ht="32.25" thickBot="1">
      <c r="B454" s="5" t="s">
        <v>32</v>
      </c>
      <c r="C454" s="28" t="s">
        <v>108</v>
      </c>
      <c r="D454" s="7">
        <v>10</v>
      </c>
      <c r="E454" s="7" t="s">
        <v>71</v>
      </c>
      <c r="F454" s="7" t="s">
        <v>683</v>
      </c>
      <c r="G454" s="7">
        <v>313</v>
      </c>
      <c r="H454" s="3">
        <v>435.01600000000002</v>
      </c>
    </row>
    <row r="455" spans="2:8" ht="16.5" thickBot="1">
      <c r="B455" s="187" t="s">
        <v>486</v>
      </c>
      <c r="C455" s="188" t="s">
        <v>496</v>
      </c>
      <c r="D455" s="188" t="s">
        <v>73</v>
      </c>
      <c r="E455" s="188"/>
      <c r="F455" s="188"/>
      <c r="G455" s="188"/>
      <c r="H455" s="190">
        <f>SUM(H456+H467)</f>
        <v>16898</v>
      </c>
    </row>
    <row r="456" spans="2:8" ht="16.5" thickBot="1">
      <c r="B456" s="145" t="s">
        <v>50</v>
      </c>
      <c r="C456" s="26" t="s">
        <v>496</v>
      </c>
      <c r="D456" s="8" t="s">
        <v>73</v>
      </c>
      <c r="E456" s="8" t="s">
        <v>74</v>
      </c>
      <c r="F456" s="12"/>
      <c r="G456" s="12"/>
      <c r="H456" s="191">
        <f>SUM(H457+H463)</f>
        <v>16645</v>
      </c>
    </row>
    <row r="457" spans="2:8" ht="48" thickBot="1">
      <c r="B457" s="145" t="s">
        <v>57</v>
      </c>
      <c r="C457" s="26" t="s">
        <v>496</v>
      </c>
      <c r="D457" s="8" t="s">
        <v>73</v>
      </c>
      <c r="E457" s="8" t="s">
        <v>74</v>
      </c>
      <c r="F457" s="11" t="s">
        <v>680</v>
      </c>
      <c r="G457" s="8"/>
      <c r="H457" s="77">
        <f>SUM(H458:H462)</f>
        <v>5275</v>
      </c>
    </row>
    <row r="458" spans="2:8" ht="48" thickBot="1">
      <c r="B458" s="143" t="s">
        <v>28</v>
      </c>
      <c r="C458" s="28" t="s">
        <v>496</v>
      </c>
      <c r="D458" s="7" t="s">
        <v>73</v>
      </c>
      <c r="E458" s="7" t="s">
        <v>74</v>
      </c>
      <c r="F458" s="44" t="s">
        <v>680</v>
      </c>
      <c r="G458" s="7" t="s">
        <v>78</v>
      </c>
      <c r="H458" s="3">
        <v>2396</v>
      </c>
    </row>
    <row r="459" spans="2:8" ht="63.75" thickBot="1">
      <c r="B459" s="142" t="s">
        <v>10</v>
      </c>
      <c r="C459" s="28" t="s">
        <v>496</v>
      </c>
      <c r="D459" s="7" t="s">
        <v>73</v>
      </c>
      <c r="E459" s="7" t="s">
        <v>74</v>
      </c>
      <c r="F459" s="44" t="s">
        <v>680</v>
      </c>
      <c r="G459" s="7">
        <v>119</v>
      </c>
      <c r="H459" s="3">
        <v>723.5</v>
      </c>
    </row>
    <row r="460" spans="2:8" ht="32.25" thickBot="1">
      <c r="B460" s="38" t="s">
        <v>13</v>
      </c>
      <c r="C460" s="28" t="s">
        <v>496</v>
      </c>
      <c r="D460" s="7" t="s">
        <v>73</v>
      </c>
      <c r="E460" s="7" t="s">
        <v>74</v>
      </c>
      <c r="F460" s="44" t="s">
        <v>680</v>
      </c>
      <c r="G460" s="7">
        <v>244</v>
      </c>
      <c r="H460" s="3">
        <v>1594.5</v>
      </c>
    </row>
    <row r="461" spans="2:8" ht="16.5" thickBot="1">
      <c r="B461" s="38" t="s">
        <v>523</v>
      </c>
      <c r="C461" s="28" t="s">
        <v>496</v>
      </c>
      <c r="D461" s="7" t="s">
        <v>73</v>
      </c>
      <c r="E461" s="7" t="s">
        <v>74</v>
      </c>
      <c r="F461" s="44" t="s">
        <v>680</v>
      </c>
      <c r="G461" s="7" t="s">
        <v>508</v>
      </c>
      <c r="H461" s="3">
        <v>530</v>
      </c>
    </row>
    <row r="462" spans="2:8" ht="16.5" thickBot="1">
      <c r="B462" s="143" t="s">
        <v>46</v>
      </c>
      <c r="C462" s="28" t="s">
        <v>496</v>
      </c>
      <c r="D462" s="7" t="s">
        <v>73</v>
      </c>
      <c r="E462" s="7" t="s">
        <v>74</v>
      </c>
      <c r="F462" s="44" t="s">
        <v>680</v>
      </c>
      <c r="G462" s="7">
        <v>850</v>
      </c>
      <c r="H462" s="3">
        <v>31</v>
      </c>
    </row>
    <row r="463" spans="2:8" ht="142.5" thickBot="1">
      <c r="B463" s="145" t="s">
        <v>53</v>
      </c>
      <c r="C463" s="28" t="s">
        <v>496</v>
      </c>
      <c r="D463" s="8" t="s">
        <v>73</v>
      </c>
      <c r="E463" s="8" t="s">
        <v>74</v>
      </c>
      <c r="F463" s="11" t="s">
        <v>681</v>
      </c>
      <c r="G463" s="8"/>
      <c r="H463" s="1">
        <f>SUM(H464:H466)</f>
        <v>11370</v>
      </c>
    </row>
    <row r="464" spans="2:8" ht="48" thickBot="1">
      <c r="B464" s="143" t="s">
        <v>54</v>
      </c>
      <c r="C464" s="28" t="s">
        <v>496</v>
      </c>
      <c r="D464" s="7" t="s">
        <v>73</v>
      </c>
      <c r="E464" s="7" t="s">
        <v>74</v>
      </c>
      <c r="F464" s="44" t="s">
        <v>681</v>
      </c>
      <c r="G464" s="7">
        <v>111</v>
      </c>
      <c r="H464" s="3">
        <v>8454</v>
      </c>
    </row>
    <row r="465" spans="2:10" ht="63.75" thickBot="1">
      <c r="B465" s="142" t="s">
        <v>10</v>
      </c>
      <c r="C465" s="28" t="s">
        <v>496</v>
      </c>
      <c r="D465" s="7" t="s">
        <v>73</v>
      </c>
      <c r="E465" s="7" t="s">
        <v>74</v>
      </c>
      <c r="F465" s="44" t="s">
        <v>681</v>
      </c>
      <c r="G465" s="7">
        <v>119</v>
      </c>
      <c r="H465" s="3">
        <v>2553</v>
      </c>
    </row>
    <row r="466" spans="2:10" ht="32.25" thickBot="1">
      <c r="B466" s="38" t="s">
        <v>13</v>
      </c>
      <c r="C466" s="28" t="s">
        <v>496</v>
      </c>
      <c r="D466" s="7" t="s">
        <v>73</v>
      </c>
      <c r="E466" s="7" t="s">
        <v>74</v>
      </c>
      <c r="F466" s="44" t="s">
        <v>681</v>
      </c>
      <c r="G466" s="7">
        <v>244</v>
      </c>
      <c r="H466" s="3">
        <v>363</v>
      </c>
    </row>
    <row r="467" spans="2:10" ht="16.5" thickBot="1">
      <c r="B467" s="145" t="s">
        <v>29</v>
      </c>
      <c r="C467" s="28" t="s">
        <v>496</v>
      </c>
      <c r="D467" s="8">
        <v>10</v>
      </c>
      <c r="E467" s="8"/>
      <c r="F467" s="8"/>
      <c r="G467" s="8"/>
      <c r="H467" s="1">
        <v>253</v>
      </c>
    </row>
    <row r="468" spans="2:10" ht="16.5" thickBot="1">
      <c r="B468" s="145" t="s">
        <v>33</v>
      </c>
      <c r="C468" s="28" t="s">
        <v>496</v>
      </c>
      <c r="D468" s="8">
        <v>10</v>
      </c>
      <c r="E468" s="8" t="s">
        <v>71</v>
      </c>
      <c r="F468" s="8"/>
      <c r="G468" s="8"/>
      <c r="H468" s="1">
        <v>253</v>
      </c>
    </row>
    <row r="469" spans="2:10" ht="48" thickBot="1">
      <c r="B469" s="145" t="s">
        <v>55</v>
      </c>
      <c r="C469" s="28" t="s">
        <v>496</v>
      </c>
      <c r="D469" s="8">
        <v>10</v>
      </c>
      <c r="E469" s="8" t="s">
        <v>71</v>
      </c>
      <c r="F469" s="8" t="s">
        <v>683</v>
      </c>
      <c r="G469" s="8"/>
      <c r="H469" s="1">
        <v>253</v>
      </c>
    </row>
    <row r="470" spans="2:10" ht="32.25" thickBot="1">
      <c r="B470" s="5" t="s">
        <v>32</v>
      </c>
      <c r="C470" s="28" t="s">
        <v>496</v>
      </c>
      <c r="D470" s="7">
        <v>10</v>
      </c>
      <c r="E470" s="7" t="s">
        <v>71</v>
      </c>
      <c r="F470" s="7" t="s">
        <v>683</v>
      </c>
      <c r="G470" s="7">
        <v>313</v>
      </c>
      <c r="H470" s="3">
        <v>253</v>
      </c>
    </row>
    <row r="471" spans="2:10" ht="16.5" thickBot="1">
      <c r="B471" s="192" t="s">
        <v>61</v>
      </c>
      <c r="C471" s="188" t="s">
        <v>176</v>
      </c>
      <c r="D471" s="188" t="s">
        <v>73</v>
      </c>
      <c r="E471" s="188" t="s">
        <v>115</v>
      </c>
      <c r="F471" s="188"/>
      <c r="G471" s="188"/>
      <c r="H471" s="316">
        <f>SUM(H472+H503+H537+H566+H587+H606+H625+H646+H666+H695+H717+H746+H765+H800+H819+H838+H867+H888+H910+H930+H950+H977)</f>
        <v>511970.18807999999</v>
      </c>
    </row>
    <row r="472" spans="2:10" ht="24" customHeight="1" thickBot="1">
      <c r="B472" s="192" t="s">
        <v>444</v>
      </c>
      <c r="C472" s="188" t="s">
        <v>117</v>
      </c>
      <c r="D472" s="188" t="s">
        <v>73</v>
      </c>
      <c r="E472" s="188"/>
      <c r="F472" s="188"/>
      <c r="G472" s="188"/>
      <c r="H472" s="190">
        <f>SUM(H473+H479+H482+H486+H489+H492+H494+H496+H499+H480)</f>
        <v>55749.006720000005</v>
      </c>
      <c r="J472" s="317"/>
    </row>
    <row r="473" spans="2:10" ht="16.5" thickBot="1">
      <c r="B473" s="31"/>
      <c r="C473" s="26" t="s">
        <v>117</v>
      </c>
      <c r="D473" s="26" t="s">
        <v>73</v>
      </c>
      <c r="E473" s="26" t="s">
        <v>115</v>
      </c>
      <c r="F473" s="63">
        <v>1940200592</v>
      </c>
      <c r="G473" s="26"/>
      <c r="H473" s="250">
        <f>SUM(H474:H478)</f>
        <v>3153.2</v>
      </c>
    </row>
    <row r="474" spans="2:10" ht="48" thickBot="1">
      <c r="B474" s="5" t="s">
        <v>54</v>
      </c>
      <c r="C474" s="28" t="s">
        <v>117</v>
      </c>
      <c r="D474" s="7" t="s">
        <v>73</v>
      </c>
      <c r="E474" s="7" t="s">
        <v>115</v>
      </c>
      <c r="F474" s="36">
        <v>1940200592</v>
      </c>
      <c r="G474" s="7" t="s">
        <v>78</v>
      </c>
      <c r="H474" s="134">
        <v>1347</v>
      </c>
    </row>
    <row r="475" spans="2:10" ht="63.75" thickBot="1">
      <c r="B475" s="38" t="s">
        <v>10</v>
      </c>
      <c r="C475" s="28" t="s">
        <v>117</v>
      </c>
      <c r="D475" s="7" t="s">
        <v>73</v>
      </c>
      <c r="E475" s="7" t="s">
        <v>115</v>
      </c>
      <c r="F475" s="36">
        <v>1940200592</v>
      </c>
      <c r="G475" s="7" t="s">
        <v>493</v>
      </c>
      <c r="H475" s="134">
        <v>407</v>
      </c>
    </row>
    <row r="476" spans="2:10" ht="32.25" thickBot="1">
      <c r="B476" s="38" t="s">
        <v>13</v>
      </c>
      <c r="C476" s="28" t="s">
        <v>117</v>
      </c>
      <c r="D476" s="7" t="s">
        <v>73</v>
      </c>
      <c r="E476" s="7" t="s">
        <v>115</v>
      </c>
      <c r="F476" s="36">
        <v>1940200592</v>
      </c>
      <c r="G476" s="7" t="s">
        <v>119</v>
      </c>
      <c r="H476" s="3">
        <v>424.2</v>
      </c>
    </row>
    <row r="477" spans="2:10" ht="16.5" thickBot="1">
      <c r="B477" s="38" t="s">
        <v>523</v>
      </c>
      <c r="C477" s="28" t="s">
        <v>117</v>
      </c>
      <c r="D477" s="7" t="s">
        <v>73</v>
      </c>
      <c r="E477" s="7" t="s">
        <v>115</v>
      </c>
      <c r="F477" s="36">
        <v>1940200592</v>
      </c>
      <c r="G477" s="7" t="s">
        <v>508</v>
      </c>
      <c r="H477" s="3">
        <v>850</v>
      </c>
    </row>
    <row r="478" spans="2:10" ht="16.5" thickBot="1">
      <c r="B478" s="143" t="s">
        <v>46</v>
      </c>
      <c r="C478" s="28" t="s">
        <v>117</v>
      </c>
      <c r="D478" s="7" t="s">
        <v>73</v>
      </c>
      <c r="E478" s="7" t="s">
        <v>115</v>
      </c>
      <c r="F478" s="36">
        <v>1940200592</v>
      </c>
      <c r="G478" s="7" t="s">
        <v>118</v>
      </c>
      <c r="H478" s="3">
        <v>125</v>
      </c>
    </row>
    <row r="479" spans="2:10" ht="48" thickBot="1">
      <c r="B479" s="156" t="s">
        <v>505</v>
      </c>
      <c r="C479" s="282" t="s">
        <v>117</v>
      </c>
      <c r="D479" s="157" t="s">
        <v>73</v>
      </c>
      <c r="E479" s="157" t="s">
        <v>115</v>
      </c>
      <c r="F479" s="172" t="s">
        <v>684</v>
      </c>
      <c r="G479" s="157" t="s">
        <v>506</v>
      </c>
      <c r="H479" s="162">
        <v>180.5402</v>
      </c>
    </row>
    <row r="480" spans="2:10" ht="60" customHeight="1" thickBot="1">
      <c r="B480" s="156" t="s">
        <v>755</v>
      </c>
      <c r="C480" s="282" t="s">
        <v>117</v>
      </c>
      <c r="D480" s="208" t="s">
        <v>73</v>
      </c>
      <c r="E480" s="208" t="s">
        <v>115</v>
      </c>
      <c r="F480" s="212" t="s">
        <v>783</v>
      </c>
      <c r="G480" s="212"/>
      <c r="H480" s="162">
        <v>36.404000000000003</v>
      </c>
    </row>
    <row r="481" spans="2:8" ht="48" thickBot="1">
      <c r="B481" s="38" t="s">
        <v>222</v>
      </c>
      <c r="C481" s="28" t="s">
        <v>117</v>
      </c>
      <c r="D481" s="218" t="s">
        <v>73</v>
      </c>
      <c r="E481" s="218" t="s">
        <v>115</v>
      </c>
      <c r="F481" s="183" t="s">
        <v>783</v>
      </c>
      <c r="G481" s="183">
        <v>244</v>
      </c>
      <c r="H481" s="20">
        <v>36.404000000000003</v>
      </c>
    </row>
    <row r="482" spans="2:8" ht="126.75" thickBot="1">
      <c r="B482" s="145" t="s">
        <v>62</v>
      </c>
      <c r="C482" s="26" t="s">
        <v>117</v>
      </c>
      <c r="D482" s="8" t="s">
        <v>73</v>
      </c>
      <c r="E482" s="8" t="s">
        <v>115</v>
      </c>
      <c r="F482" s="4" t="s">
        <v>685</v>
      </c>
      <c r="G482" s="2"/>
      <c r="H482" s="1">
        <f>SUM(H483:H485)</f>
        <v>44864</v>
      </c>
    </row>
    <row r="483" spans="2:8" ht="48" thickBot="1">
      <c r="B483" s="5" t="s">
        <v>54</v>
      </c>
      <c r="C483" s="28" t="s">
        <v>117</v>
      </c>
      <c r="D483" s="7" t="s">
        <v>73</v>
      </c>
      <c r="E483" s="7" t="s">
        <v>115</v>
      </c>
      <c r="F483" s="3" t="s">
        <v>685</v>
      </c>
      <c r="G483" s="3">
        <v>111</v>
      </c>
      <c r="H483" s="3">
        <v>33548</v>
      </c>
    </row>
    <row r="484" spans="2:8" ht="63.75" thickBot="1">
      <c r="B484" s="38" t="s">
        <v>10</v>
      </c>
      <c r="C484" s="28" t="s">
        <v>117</v>
      </c>
      <c r="D484" s="7" t="s">
        <v>73</v>
      </c>
      <c r="E484" s="7" t="s">
        <v>115</v>
      </c>
      <c r="F484" s="3" t="s">
        <v>685</v>
      </c>
      <c r="G484" s="3">
        <v>119</v>
      </c>
      <c r="H484" s="3">
        <v>10131</v>
      </c>
    </row>
    <row r="485" spans="2:8" ht="32.25" thickBot="1">
      <c r="B485" s="38" t="s">
        <v>13</v>
      </c>
      <c r="C485" s="28" t="s">
        <v>117</v>
      </c>
      <c r="D485" s="7" t="s">
        <v>73</v>
      </c>
      <c r="E485" s="7" t="s">
        <v>115</v>
      </c>
      <c r="F485" s="3" t="s">
        <v>685</v>
      </c>
      <c r="G485" s="3">
        <v>244</v>
      </c>
      <c r="H485" s="3">
        <v>1185</v>
      </c>
    </row>
    <row r="486" spans="2:8" ht="79.5" thickBot="1">
      <c r="B486" s="281" t="s">
        <v>526</v>
      </c>
      <c r="C486" s="282" t="s">
        <v>117</v>
      </c>
      <c r="D486" s="157" t="s">
        <v>73</v>
      </c>
      <c r="E486" s="157" t="s">
        <v>115</v>
      </c>
      <c r="F486" s="212" t="s">
        <v>687</v>
      </c>
      <c r="G486" s="162"/>
      <c r="H486" s="162">
        <f>SUM(H487:H488)</f>
        <v>4218.4799999999996</v>
      </c>
    </row>
    <row r="487" spans="2:8" ht="48" thickBot="1">
      <c r="B487" s="38" t="s">
        <v>225</v>
      </c>
      <c r="C487" s="28" t="s">
        <v>117</v>
      </c>
      <c r="D487" s="7" t="s">
        <v>73</v>
      </c>
      <c r="E487" s="7" t="s">
        <v>115</v>
      </c>
      <c r="F487" s="183" t="s">
        <v>687</v>
      </c>
      <c r="G487" s="3">
        <v>111</v>
      </c>
      <c r="H487" s="3">
        <v>3240</v>
      </c>
    </row>
    <row r="488" spans="2:8" ht="63.75" thickBot="1">
      <c r="B488" s="38" t="s">
        <v>10</v>
      </c>
      <c r="C488" s="28" t="s">
        <v>117</v>
      </c>
      <c r="D488" s="7" t="s">
        <v>73</v>
      </c>
      <c r="E488" s="7" t="s">
        <v>115</v>
      </c>
      <c r="F488" s="183" t="s">
        <v>687</v>
      </c>
      <c r="G488" s="3">
        <v>119</v>
      </c>
      <c r="H488" s="3">
        <v>978.48</v>
      </c>
    </row>
    <row r="489" spans="2:8" ht="48" thickBot="1">
      <c r="B489" s="293" t="s">
        <v>553</v>
      </c>
      <c r="C489" s="194" t="s">
        <v>117</v>
      </c>
      <c r="D489" s="171" t="s">
        <v>73</v>
      </c>
      <c r="E489" s="171" t="s">
        <v>115</v>
      </c>
      <c r="F489" s="212" t="s">
        <v>688</v>
      </c>
      <c r="G489" s="170"/>
      <c r="H489" s="170">
        <f>SUM(H490:H491)</f>
        <v>198.446</v>
      </c>
    </row>
    <row r="490" spans="2:8" ht="48" thickBot="1">
      <c r="B490" s="38" t="s">
        <v>225</v>
      </c>
      <c r="C490" s="28" t="s">
        <v>117</v>
      </c>
      <c r="D490" s="7" t="s">
        <v>73</v>
      </c>
      <c r="E490" s="7" t="s">
        <v>115</v>
      </c>
      <c r="F490" s="294" t="s">
        <v>689</v>
      </c>
      <c r="G490" s="3">
        <v>111</v>
      </c>
      <c r="H490" s="3">
        <v>152.416</v>
      </c>
    </row>
    <row r="491" spans="2:8" ht="63.75" thickBot="1">
      <c r="B491" s="38" t="s">
        <v>10</v>
      </c>
      <c r="C491" s="28" t="s">
        <v>117</v>
      </c>
      <c r="D491" s="7" t="s">
        <v>73</v>
      </c>
      <c r="E491" s="7" t="s">
        <v>115</v>
      </c>
      <c r="F491" s="355" t="s">
        <v>689</v>
      </c>
      <c r="G491" s="3">
        <v>119</v>
      </c>
      <c r="H491" s="3">
        <v>46.03</v>
      </c>
    </row>
    <row r="492" spans="2:8" ht="79.5" thickBot="1">
      <c r="B492" s="160" t="s">
        <v>528</v>
      </c>
      <c r="C492" s="282" t="s">
        <v>117</v>
      </c>
      <c r="D492" s="282" t="s">
        <v>73</v>
      </c>
      <c r="E492" s="282" t="s">
        <v>115</v>
      </c>
      <c r="F492" s="180" t="s">
        <v>690</v>
      </c>
      <c r="G492" s="283"/>
      <c r="H492" s="283">
        <v>2453.3165199999999</v>
      </c>
    </row>
    <row r="493" spans="2:8" ht="32.25" thickBot="1">
      <c r="B493" s="38" t="s">
        <v>13</v>
      </c>
      <c r="C493" s="28" t="s">
        <v>117</v>
      </c>
      <c r="D493" s="7" t="s">
        <v>73</v>
      </c>
      <c r="E493" s="7" t="s">
        <v>115</v>
      </c>
      <c r="F493" s="183" t="s">
        <v>690</v>
      </c>
      <c r="G493" s="3">
        <v>244</v>
      </c>
      <c r="H493" s="284">
        <v>2453.3165199999999</v>
      </c>
    </row>
    <row r="494" spans="2:8" ht="32.25" hidden="1" thickBot="1">
      <c r="B494" s="295" t="s">
        <v>570</v>
      </c>
      <c r="C494" s="194" t="s">
        <v>117</v>
      </c>
      <c r="D494" s="171" t="s">
        <v>73</v>
      </c>
      <c r="E494" s="171" t="s">
        <v>115</v>
      </c>
      <c r="F494" s="180" t="s">
        <v>571</v>
      </c>
      <c r="G494" s="170"/>
      <c r="H494" s="297"/>
    </row>
    <row r="495" spans="2:8" ht="32.25" hidden="1" thickBot="1">
      <c r="B495" s="38" t="s">
        <v>13</v>
      </c>
      <c r="C495" s="28" t="s">
        <v>117</v>
      </c>
      <c r="D495" s="7" t="s">
        <v>73</v>
      </c>
      <c r="E495" s="7" t="s">
        <v>115</v>
      </c>
      <c r="F495" s="183" t="s">
        <v>571</v>
      </c>
      <c r="G495" s="3">
        <v>243</v>
      </c>
      <c r="H495" s="284"/>
    </row>
    <row r="496" spans="2:8" ht="32.25" thickBot="1">
      <c r="B496" s="311" t="s">
        <v>591</v>
      </c>
      <c r="C496" s="26" t="s">
        <v>117</v>
      </c>
      <c r="D496" s="8" t="s">
        <v>73</v>
      </c>
      <c r="E496" s="8" t="s">
        <v>109</v>
      </c>
      <c r="F496" s="179"/>
      <c r="G496" s="1"/>
      <c r="H496" s="315">
        <f>SUM(H497:H498)</f>
        <v>566.5</v>
      </c>
    </row>
    <row r="497" spans="2:8" ht="48" thickBot="1">
      <c r="B497" s="53" t="s">
        <v>28</v>
      </c>
      <c r="C497" s="28" t="s">
        <v>117</v>
      </c>
      <c r="D497" s="7" t="s">
        <v>73</v>
      </c>
      <c r="E497" s="7" t="s">
        <v>109</v>
      </c>
      <c r="F497" s="36">
        <v>1940300593</v>
      </c>
      <c r="G497" s="7" t="s">
        <v>78</v>
      </c>
      <c r="H497" s="284">
        <v>435</v>
      </c>
    </row>
    <row r="498" spans="2:8" ht="63.75" thickBot="1">
      <c r="B498" s="38" t="s">
        <v>10</v>
      </c>
      <c r="C498" s="28" t="s">
        <v>117</v>
      </c>
      <c r="D498" s="7" t="s">
        <v>73</v>
      </c>
      <c r="E498" s="7" t="s">
        <v>109</v>
      </c>
      <c r="F498" s="36">
        <v>1940300593</v>
      </c>
      <c r="G498" s="7" t="s">
        <v>493</v>
      </c>
      <c r="H498" s="284">
        <v>131.5</v>
      </c>
    </row>
    <row r="499" spans="2:8" ht="16.5" thickBot="1">
      <c r="B499" s="387" t="s">
        <v>27</v>
      </c>
      <c r="C499" s="282" t="s">
        <v>117</v>
      </c>
      <c r="D499" s="157" t="s">
        <v>73</v>
      </c>
      <c r="E499" s="157" t="s">
        <v>110</v>
      </c>
      <c r="F499" s="172"/>
      <c r="G499" s="157"/>
      <c r="H499" s="283">
        <f>SUM(H501:H502)</f>
        <v>78.12</v>
      </c>
    </row>
    <row r="500" spans="2:8" ht="32.25" thickBot="1">
      <c r="B500" s="156" t="s">
        <v>753</v>
      </c>
      <c r="C500" s="282" t="s">
        <v>117</v>
      </c>
      <c r="D500" s="157" t="s">
        <v>73</v>
      </c>
      <c r="E500" s="157" t="s">
        <v>110</v>
      </c>
      <c r="F500" s="172"/>
      <c r="G500" s="157"/>
      <c r="H500" s="283">
        <f>SUM(H501:H502)</f>
        <v>78.12</v>
      </c>
    </row>
    <row r="501" spans="2:8" ht="48" thickBot="1">
      <c r="B501" s="352" t="s">
        <v>191</v>
      </c>
      <c r="C501" s="28" t="s">
        <v>117</v>
      </c>
      <c r="D501" s="7" t="s">
        <v>73</v>
      </c>
      <c r="E501" s="7" t="s">
        <v>110</v>
      </c>
      <c r="F501" s="36">
        <v>1940250500</v>
      </c>
      <c r="G501" s="7" t="s">
        <v>78</v>
      </c>
      <c r="H501" s="284">
        <v>60</v>
      </c>
    </row>
    <row r="502" spans="2:8" ht="63.75" thickBot="1">
      <c r="B502" s="38" t="s">
        <v>10</v>
      </c>
      <c r="C502" s="28" t="s">
        <v>117</v>
      </c>
      <c r="D502" s="7" t="s">
        <v>73</v>
      </c>
      <c r="E502" s="7" t="s">
        <v>110</v>
      </c>
      <c r="F502" s="36">
        <v>1940250500</v>
      </c>
      <c r="G502" s="7" t="s">
        <v>493</v>
      </c>
      <c r="H502" s="284">
        <v>18.12</v>
      </c>
    </row>
    <row r="503" spans="2:8" ht="26.25" customHeight="1" thickBot="1">
      <c r="B503" s="133" t="s">
        <v>445</v>
      </c>
      <c r="C503" s="132" t="s">
        <v>121</v>
      </c>
      <c r="D503" s="132" t="s">
        <v>73</v>
      </c>
      <c r="E503" s="132"/>
      <c r="F503" s="132"/>
      <c r="G503" s="132"/>
      <c r="H503" s="349">
        <f>SUM(H504+H510+H513+H520+H523+H526+H528+H530+H533+H511+H517)</f>
        <v>79157.281700000021</v>
      </c>
    </row>
    <row r="504" spans="2:8" ht="33.75" customHeight="1" thickBot="1">
      <c r="B504" s="31"/>
      <c r="C504" s="26" t="s">
        <v>121</v>
      </c>
      <c r="D504" s="15" t="s">
        <v>73</v>
      </c>
      <c r="E504" s="15" t="s">
        <v>115</v>
      </c>
      <c r="F504" s="63">
        <v>1940200592</v>
      </c>
      <c r="G504" s="27"/>
      <c r="H504" s="193">
        <f>SUM(H505:H509)</f>
        <v>7417</v>
      </c>
    </row>
    <row r="505" spans="2:8" ht="48" thickBot="1">
      <c r="B505" s="5" t="s">
        <v>54</v>
      </c>
      <c r="C505" s="28" t="s">
        <v>121</v>
      </c>
      <c r="D505" s="7" t="s">
        <v>73</v>
      </c>
      <c r="E505" s="7" t="s">
        <v>115</v>
      </c>
      <c r="F505" s="36">
        <v>1940200592</v>
      </c>
      <c r="G505" s="28" t="s">
        <v>78</v>
      </c>
      <c r="H505" s="241">
        <v>1885</v>
      </c>
    </row>
    <row r="506" spans="2:8" ht="63.75" thickBot="1">
      <c r="B506" s="38" t="s">
        <v>10</v>
      </c>
      <c r="C506" s="28" t="s">
        <v>121</v>
      </c>
      <c r="D506" s="7" t="s">
        <v>73</v>
      </c>
      <c r="E506" s="7" t="s">
        <v>115</v>
      </c>
      <c r="F506" s="36">
        <v>1940200592</v>
      </c>
      <c r="G506" s="28" t="s">
        <v>493</v>
      </c>
      <c r="H506" s="134">
        <v>569</v>
      </c>
    </row>
    <row r="507" spans="2:8" ht="32.25" thickBot="1">
      <c r="B507" s="38" t="s">
        <v>13</v>
      </c>
      <c r="C507" s="28" t="s">
        <v>121</v>
      </c>
      <c r="D507" s="7" t="s">
        <v>73</v>
      </c>
      <c r="E507" s="7" t="s">
        <v>115</v>
      </c>
      <c r="F507" s="36">
        <v>1940200592</v>
      </c>
      <c r="G507" s="7" t="s">
        <v>119</v>
      </c>
      <c r="H507" s="3">
        <v>3634.8</v>
      </c>
    </row>
    <row r="508" spans="2:8" ht="16.5" thickBot="1">
      <c r="B508" s="38" t="s">
        <v>523</v>
      </c>
      <c r="C508" s="28" t="s">
        <v>121</v>
      </c>
      <c r="D508" s="7" t="s">
        <v>73</v>
      </c>
      <c r="E508" s="7" t="s">
        <v>115</v>
      </c>
      <c r="F508" s="36">
        <v>1940200592</v>
      </c>
      <c r="G508" s="7" t="s">
        <v>508</v>
      </c>
      <c r="H508" s="3">
        <v>1265</v>
      </c>
    </row>
    <row r="509" spans="2:8" ht="16.5" thickBot="1">
      <c r="B509" s="143" t="s">
        <v>46</v>
      </c>
      <c r="C509" s="28" t="s">
        <v>121</v>
      </c>
      <c r="D509" s="7" t="s">
        <v>73</v>
      </c>
      <c r="E509" s="7" t="s">
        <v>115</v>
      </c>
      <c r="F509" s="36">
        <v>1940200592</v>
      </c>
      <c r="G509" s="7" t="s">
        <v>118</v>
      </c>
      <c r="H509" s="3">
        <v>63.2</v>
      </c>
    </row>
    <row r="510" spans="2:8" ht="48" thickBot="1">
      <c r="B510" s="156" t="s">
        <v>505</v>
      </c>
      <c r="C510" s="282" t="s">
        <v>121</v>
      </c>
      <c r="D510" s="157" t="s">
        <v>73</v>
      </c>
      <c r="E510" s="157" t="s">
        <v>115</v>
      </c>
      <c r="F510" s="172" t="s">
        <v>684</v>
      </c>
      <c r="G510" s="157" t="s">
        <v>506</v>
      </c>
      <c r="H510" s="162">
        <v>180.5402</v>
      </c>
    </row>
    <row r="511" spans="2:8" ht="48" thickBot="1">
      <c r="B511" s="156" t="s">
        <v>755</v>
      </c>
      <c r="C511" s="282" t="s">
        <v>121</v>
      </c>
      <c r="D511" s="208" t="s">
        <v>73</v>
      </c>
      <c r="E511" s="208" t="s">
        <v>115</v>
      </c>
      <c r="F511" s="212" t="s">
        <v>783</v>
      </c>
      <c r="G511" s="212"/>
      <c r="H511" s="162">
        <v>46.804000000000002</v>
      </c>
    </row>
    <row r="512" spans="2:8" ht="48" thickBot="1">
      <c r="B512" s="38" t="s">
        <v>222</v>
      </c>
      <c r="C512" s="28" t="s">
        <v>121</v>
      </c>
      <c r="D512" s="218" t="s">
        <v>73</v>
      </c>
      <c r="E512" s="218" t="s">
        <v>115</v>
      </c>
      <c r="F512" s="183" t="s">
        <v>783</v>
      </c>
      <c r="G512" s="183">
        <v>244</v>
      </c>
      <c r="H512" s="20">
        <v>46.804000000000002</v>
      </c>
    </row>
    <row r="513" spans="2:8" ht="126.75" thickBot="1">
      <c r="B513" s="145" t="s">
        <v>62</v>
      </c>
      <c r="C513" s="26" t="s">
        <v>121</v>
      </c>
      <c r="D513" s="8" t="s">
        <v>73</v>
      </c>
      <c r="E513" s="8" t="s">
        <v>115</v>
      </c>
      <c r="F513" s="4" t="s">
        <v>685</v>
      </c>
      <c r="G513" s="2"/>
      <c r="H513" s="1">
        <f>SUM(H514:H516)</f>
        <v>57949</v>
      </c>
    </row>
    <row r="514" spans="2:8" ht="48" thickBot="1">
      <c r="B514" s="5" t="s">
        <v>54</v>
      </c>
      <c r="C514" s="28" t="s">
        <v>121</v>
      </c>
      <c r="D514" s="7" t="s">
        <v>73</v>
      </c>
      <c r="E514" s="7" t="s">
        <v>115</v>
      </c>
      <c r="F514" s="3" t="s">
        <v>685</v>
      </c>
      <c r="G514" s="3">
        <v>111</v>
      </c>
      <c r="H514" s="3">
        <v>43236</v>
      </c>
    </row>
    <row r="515" spans="2:8" ht="63.75" thickBot="1">
      <c r="B515" s="38" t="s">
        <v>10</v>
      </c>
      <c r="C515" s="28" t="s">
        <v>121</v>
      </c>
      <c r="D515" s="7" t="s">
        <v>73</v>
      </c>
      <c r="E515" s="7" t="s">
        <v>115</v>
      </c>
      <c r="F515" s="3" t="s">
        <v>685</v>
      </c>
      <c r="G515" s="3">
        <v>119</v>
      </c>
      <c r="H515" s="3">
        <v>13057</v>
      </c>
    </row>
    <row r="516" spans="2:8" ht="32.25" thickBot="1">
      <c r="B516" s="38" t="s">
        <v>13</v>
      </c>
      <c r="C516" s="28" t="s">
        <v>121</v>
      </c>
      <c r="D516" s="7" t="s">
        <v>73</v>
      </c>
      <c r="E516" s="7" t="s">
        <v>115</v>
      </c>
      <c r="F516" s="3" t="s">
        <v>685</v>
      </c>
      <c r="G516" s="3">
        <v>244</v>
      </c>
      <c r="H516" s="3">
        <v>1656</v>
      </c>
    </row>
    <row r="517" spans="2:8" ht="63.75" thickBot="1">
      <c r="B517" s="156" t="s">
        <v>760</v>
      </c>
      <c r="C517" s="282" t="s">
        <v>121</v>
      </c>
      <c r="D517" s="157" t="s">
        <v>73</v>
      </c>
      <c r="E517" s="157" t="s">
        <v>115</v>
      </c>
      <c r="F517" s="162" t="s">
        <v>725</v>
      </c>
      <c r="G517" s="162"/>
      <c r="H517" s="162">
        <f>SUM(H518:H519)</f>
        <v>299.85399999999998</v>
      </c>
    </row>
    <row r="518" spans="2:8" ht="29.25" thickBot="1">
      <c r="B518" s="380" t="s">
        <v>726</v>
      </c>
      <c r="C518" s="28" t="s">
        <v>121</v>
      </c>
      <c r="D518" s="7" t="s">
        <v>73</v>
      </c>
      <c r="E518" s="7" t="s">
        <v>115</v>
      </c>
      <c r="F518" s="3" t="s">
        <v>725</v>
      </c>
      <c r="G518" s="3">
        <v>113</v>
      </c>
      <c r="H518" s="3">
        <v>230.303</v>
      </c>
    </row>
    <row r="519" spans="2:8" ht="63.75" thickBot="1">
      <c r="B519" s="38" t="s">
        <v>10</v>
      </c>
      <c r="C519" s="28" t="s">
        <v>121</v>
      </c>
      <c r="D519" s="7" t="s">
        <v>73</v>
      </c>
      <c r="E519" s="7" t="s">
        <v>115</v>
      </c>
      <c r="F519" s="3" t="s">
        <v>725</v>
      </c>
      <c r="G519" s="3">
        <v>119</v>
      </c>
      <c r="H519" s="3">
        <v>69.551000000000002</v>
      </c>
    </row>
    <row r="520" spans="2:8" ht="79.5" thickBot="1">
      <c r="B520" s="281" t="s">
        <v>526</v>
      </c>
      <c r="C520" s="282" t="s">
        <v>121</v>
      </c>
      <c r="D520" s="157" t="s">
        <v>73</v>
      </c>
      <c r="E520" s="157" t="s">
        <v>115</v>
      </c>
      <c r="F520" s="212" t="s">
        <v>687</v>
      </c>
      <c r="G520" s="162"/>
      <c r="H520" s="162">
        <f>SUM(H521:H522)</f>
        <v>7030.8</v>
      </c>
    </row>
    <row r="521" spans="2:8" ht="48" thickBot="1">
      <c r="B521" s="38" t="s">
        <v>225</v>
      </c>
      <c r="C521" s="28" t="s">
        <v>121</v>
      </c>
      <c r="D521" s="7" t="s">
        <v>73</v>
      </c>
      <c r="E521" s="7" t="s">
        <v>115</v>
      </c>
      <c r="F521" s="183" t="s">
        <v>687</v>
      </c>
      <c r="G521" s="3">
        <v>111</v>
      </c>
      <c r="H521" s="3">
        <v>5400</v>
      </c>
    </row>
    <row r="522" spans="2:8" ht="63.75" thickBot="1">
      <c r="B522" s="38" t="s">
        <v>10</v>
      </c>
      <c r="C522" s="28" t="s">
        <v>121</v>
      </c>
      <c r="D522" s="7" t="s">
        <v>73</v>
      </c>
      <c r="E522" s="7" t="s">
        <v>115</v>
      </c>
      <c r="F522" s="183" t="s">
        <v>687</v>
      </c>
      <c r="G522" s="3">
        <v>119</v>
      </c>
      <c r="H522" s="3">
        <v>1630.8</v>
      </c>
    </row>
    <row r="523" spans="2:8" ht="48" thickBot="1">
      <c r="B523" s="293" t="s">
        <v>553</v>
      </c>
      <c r="C523" s="194" t="s">
        <v>121</v>
      </c>
      <c r="D523" s="171" t="s">
        <v>73</v>
      </c>
      <c r="E523" s="171" t="s">
        <v>115</v>
      </c>
      <c r="F523" s="212" t="s">
        <v>688</v>
      </c>
      <c r="G523" s="170"/>
      <c r="H523" s="170">
        <f>SUM(H524:H525)</f>
        <v>396.89099999999996</v>
      </c>
    </row>
    <row r="524" spans="2:8" ht="48" thickBot="1">
      <c r="B524" s="38" t="s">
        <v>225</v>
      </c>
      <c r="C524" s="28" t="s">
        <v>121</v>
      </c>
      <c r="D524" s="7" t="s">
        <v>73</v>
      </c>
      <c r="E524" s="7" t="s">
        <v>115</v>
      </c>
      <c r="F524" s="355" t="s">
        <v>689</v>
      </c>
      <c r="G524" s="3">
        <v>111</v>
      </c>
      <c r="H524" s="3">
        <v>304.83199999999999</v>
      </c>
    </row>
    <row r="525" spans="2:8" ht="63.75" thickBot="1">
      <c r="B525" s="38" t="s">
        <v>10</v>
      </c>
      <c r="C525" s="28" t="s">
        <v>121</v>
      </c>
      <c r="D525" s="7" t="s">
        <v>73</v>
      </c>
      <c r="E525" s="7" t="s">
        <v>115</v>
      </c>
      <c r="F525" s="355" t="s">
        <v>689</v>
      </c>
      <c r="G525" s="3">
        <v>119</v>
      </c>
      <c r="H525" s="3">
        <v>92.058999999999997</v>
      </c>
    </row>
    <row r="526" spans="2:8" ht="79.5" thickBot="1">
      <c r="B526" s="160" t="s">
        <v>528</v>
      </c>
      <c r="C526" s="282" t="s">
        <v>121</v>
      </c>
      <c r="D526" s="282" t="s">
        <v>73</v>
      </c>
      <c r="E526" s="282" t="s">
        <v>115</v>
      </c>
      <c r="F526" s="180" t="s">
        <v>690</v>
      </c>
      <c r="G526" s="283"/>
      <c r="H526" s="283">
        <v>5208.7725</v>
      </c>
    </row>
    <row r="527" spans="2:8" ht="35.25" customHeight="1" thickBot="1">
      <c r="B527" s="38" t="s">
        <v>13</v>
      </c>
      <c r="C527" s="28" t="s">
        <v>121</v>
      </c>
      <c r="D527" s="7" t="s">
        <v>73</v>
      </c>
      <c r="E527" s="7" t="s">
        <v>115</v>
      </c>
      <c r="F527" s="183" t="s">
        <v>690</v>
      </c>
      <c r="G527" s="3">
        <v>244</v>
      </c>
      <c r="H527" s="284">
        <v>5208.7725</v>
      </c>
    </row>
    <row r="528" spans="2:8" ht="32.25" hidden="1" thickBot="1">
      <c r="B528" s="311" t="s">
        <v>570</v>
      </c>
      <c r="C528" s="282" t="s">
        <v>125</v>
      </c>
      <c r="D528" s="157" t="s">
        <v>73</v>
      </c>
      <c r="E528" s="157" t="s">
        <v>115</v>
      </c>
      <c r="F528" s="212" t="s">
        <v>691</v>
      </c>
      <c r="G528" s="162"/>
      <c r="H528" s="283"/>
    </row>
    <row r="529" spans="2:8" ht="32.25" hidden="1" thickBot="1">
      <c r="B529" s="38" t="s">
        <v>13</v>
      </c>
      <c r="C529" s="28" t="s">
        <v>125</v>
      </c>
      <c r="D529" s="7" t="s">
        <v>73</v>
      </c>
      <c r="E529" s="7" t="s">
        <v>115</v>
      </c>
      <c r="F529" s="183" t="s">
        <v>691</v>
      </c>
      <c r="G529" s="3">
        <v>244</v>
      </c>
      <c r="H529" s="284"/>
    </row>
    <row r="530" spans="2:8" ht="32.25" thickBot="1">
      <c r="B530" s="311" t="s">
        <v>591</v>
      </c>
      <c r="C530" s="282" t="s">
        <v>121</v>
      </c>
      <c r="D530" s="157" t="s">
        <v>73</v>
      </c>
      <c r="E530" s="157" t="s">
        <v>109</v>
      </c>
      <c r="F530" s="212"/>
      <c r="G530" s="162"/>
      <c r="H530" s="283">
        <f>SUM(H531:H532)</f>
        <v>549.5</v>
      </c>
    </row>
    <row r="531" spans="2:8" ht="48" thickBot="1">
      <c r="B531" s="53" t="s">
        <v>28</v>
      </c>
      <c r="C531" s="28" t="s">
        <v>121</v>
      </c>
      <c r="D531" s="7" t="s">
        <v>73</v>
      </c>
      <c r="E531" s="7" t="s">
        <v>109</v>
      </c>
      <c r="F531" s="36">
        <v>1940300593</v>
      </c>
      <c r="G531" s="7" t="s">
        <v>78</v>
      </c>
      <c r="H531" s="284">
        <v>422</v>
      </c>
    </row>
    <row r="532" spans="2:8" ht="63.75" thickBot="1">
      <c r="B532" s="38" t="s">
        <v>10</v>
      </c>
      <c r="C532" s="28" t="s">
        <v>121</v>
      </c>
      <c r="D532" s="7" t="s">
        <v>73</v>
      </c>
      <c r="E532" s="7" t="s">
        <v>109</v>
      </c>
      <c r="F532" s="36">
        <v>1940300593</v>
      </c>
      <c r="G532" s="7" t="s">
        <v>493</v>
      </c>
      <c r="H532" s="284">
        <v>127.5</v>
      </c>
    </row>
    <row r="533" spans="2:8" ht="16.5" thickBot="1">
      <c r="B533" s="387" t="s">
        <v>27</v>
      </c>
      <c r="C533" s="282" t="s">
        <v>117</v>
      </c>
      <c r="D533" s="157" t="s">
        <v>73</v>
      </c>
      <c r="E533" s="157" t="s">
        <v>110</v>
      </c>
      <c r="F533" s="172"/>
      <c r="G533" s="157"/>
      <c r="H533" s="283">
        <f>SUM(H535:H536)</f>
        <v>78.12</v>
      </c>
    </row>
    <row r="534" spans="2:8" ht="32.25" thickBot="1">
      <c r="B534" s="156" t="s">
        <v>753</v>
      </c>
      <c r="C534" s="282" t="s">
        <v>117</v>
      </c>
      <c r="D534" s="157" t="s">
        <v>73</v>
      </c>
      <c r="E534" s="157" t="s">
        <v>110</v>
      </c>
      <c r="F534" s="172"/>
      <c r="G534" s="157"/>
      <c r="H534" s="283">
        <f>SUM(H535:H536)</f>
        <v>78.12</v>
      </c>
    </row>
    <row r="535" spans="2:8" ht="48" thickBot="1">
      <c r="B535" s="352" t="s">
        <v>191</v>
      </c>
      <c r="C535" s="28" t="s">
        <v>117</v>
      </c>
      <c r="D535" s="7" t="s">
        <v>73</v>
      </c>
      <c r="E535" s="7" t="s">
        <v>110</v>
      </c>
      <c r="F535" s="36">
        <v>1940250500</v>
      </c>
      <c r="G535" s="7" t="s">
        <v>78</v>
      </c>
      <c r="H535" s="284">
        <v>60</v>
      </c>
    </row>
    <row r="536" spans="2:8" ht="63.75" thickBot="1">
      <c r="B536" s="38" t="s">
        <v>10</v>
      </c>
      <c r="C536" s="28" t="s">
        <v>117</v>
      </c>
      <c r="D536" s="7" t="s">
        <v>73</v>
      </c>
      <c r="E536" s="7" t="s">
        <v>110</v>
      </c>
      <c r="F536" s="36">
        <v>1940250500</v>
      </c>
      <c r="G536" s="7" t="s">
        <v>493</v>
      </c>
      <c r="H536" s="284">
        <v>18.12</v>
      </c>
    </row>
    <row r="537" spans="2:8" ht="24.75" customHeight="1" thickBot="1">
      <c r="B537" s="133" t="s">
        <v>122</v>
      </c>
      <c r="C537" s="132" t="s">
        <v>123</v>
      </c>
      <c r="D537" s="132" t="s">
        <v>73</v>
      </c>
      <c r="E537" s="132"/>
      <c r="F537" s="132"/>
      <c r="G537" s="132"/>
      <c r="H537" s="350">
        <f>SUM(H538+H544+H547+H551+H554+H557+H559+H562+H545)</f>
        <v>48542.187810000003</v>
      </c>
    </row>
    <row r="538" spans="2:8" ht="16.5" thickBot="1">
      <c r="B538" s="31"/>
      <c r="C538" s="26" t="s">
        <v>123</v>
      </c>
      <c r="D538" s="15" t="s">
        <v>73</v>
      </c>
      <c r="E538" s="15" t="s">
        <v>115</v>
      </c>
      <c r="F538" s="63">
        <v>1940200592</v>
      </c>
      <c r="G538" s="27"/>
      <c r="H538" s="250">
        <f>SUM(H539:H543)</f>
        <v>2858.5</v>
      </c>
    </row>
    <row r="539" spans="2:8" ht="48" thickBot="1">
      <c r="B539" s="5" t="s">
        <v>54</v>
      </c>
      <c r="C539" s="28" t="s">
        <v>123</v>
      </c>
      <c r="D539" s="19" t="s">
        <v>73</v>
      </c>
      <c r="E539" s="19" t="s">
        <v>115</v>
      </c>
      <c r="F539" s="36">
        <v>1940200592</v>
      </c>
      <c r="G539" s="28" t="s">
        <v>78</v>
      </c>
      <c r="H539" s="134">
        <v>1347</v>
      </c>
    </row>
    <row r="540" spans="2:8" ht="63.75" thickBot="1">
      <c r="B540" s="38" t="s">
        <v>10</v>
      </c>
      <c r="C540" s="28" t="s">
        <v>123</v>
      </c>
      <c r="D540" s="19" t="s">
        <v>73</v>
      </c>
      <c r="E540" s="19" t="s">
        <v>115</v>
      </c>
      <c r="F540" s="36">
        <v>1940200592</v>
      </c>
      <c r="G540" s="28" t="s">
        <v>493</v>
      </c>
      <c r="H540" s="134">
        <v>407</v>
      </c>
    </row>
    <row r="541" spans="2:8" ht="32.25" thickBot="1">
      <c r="B541" s="38" t="s">
        <v>13</v>
      </c>
      <c r="C541" s="28" t="s">
        <v>123</v>
      </c>
      <c r="D541" s="7" t="s">
        <v>73</v>
      </c>
      <c r="E541" s="7" t="s">
        <v>115</v>
      </c>
      <c r="F541" s="36">
        <v>1940200592</v>
      </c>
      <c r="G541" s="7" t="s">
        <v>119</v>
      </c>
      <c r="H541" s="3">
        <v>321.39999999999998</v>
      </c>
    </row>
    <row r="542" spans="2:8" ht="16.5" thickBot="1">
      <c r="B542" s="38" t="s">
        <v>523</v>
      </c>
      <c r="C542" s="28" t="s">
        <v>123</v>
      </c>
      <c r="D542" s="7" t="s">
        <v>73</v>
      </c>
      <c r="E542" s="7" t="s">
        <v>115</v>
      </c>
      <c r="F542" s="36">
        <v>1940200592</v>
      </c>
      <c r="G542" s="7" t="s">
        <v>508</v>
      </c>
      <c r="H542" s="3">
        <v>731</v>
      </c>
    </row>
    <row r="543" spans="2:8" ht="16.5" thickBot="1">
      <c r="B543" s="143" t="s">
        <v>46</v>
      </c>
      <c r="C543" s="28" t="s">
        <v>123</v>
      </c>
      <c r="D543" s="7" t="s">
        <v>73</v>
      </c>
      <c r="E543" s="7" t="s">
        <v>115</v>
      </c>
      <c r="F543" s="36">
        <v>1940200592</v>
      </c>
      <c r="G543" s="7" t="s">
        <v>118</v>
      </c>
      <c r="H543" s="3">
        <v>52.1</v>
      </c>
    </row>
    <row r="544" spans="2:8" ht="48" thickBot="1">
      <c r="B544" s="156" t="s">
        <v>505</v>
      </c>
      <c r="C544" s="282" t="s">
        <v>123</v>
      </c>
      <c r="D544" s="157" t="s">
        <v>73</v>
      </c>
      <c r="E544" s="157" t="s">
        <v>115</v>
      </c>
      <c r="F544" s="172" t="s">
        <v>684</v>
      </c>
      <c r="G544" s="157" t="s">
        <v>506</v>
      </c>
      <c r="H544" s="162">
        <v>438.4545</v>
      </c>
    </row>
    <row r="545" spans="2:8" ht="79.5" thickBot="1">
      <c r="B545" s="156" t="s">
        <v>758</v>
      </c>
      <c r="C545" s="282" t="s">
        <v>123</v>
      </c>
      <c r="D545" s="157" t="s">
        <v>73</v>
      </c>
      <c r="E545" s="157" t="s">
        <v>115</v>
      </c>
      <c r="F545" s="172" t="s">
        <v>784</v>
      </c>
      <c r="G545" s="157"/>
      <c r="H545" s="162">
        <v>51.618000000000002</v>
      </c>
    </row>
    <row r="546" spans="2:8" ht="48" thickBot="1">
      <c r="B546" s="38" t="s">
        <v>222</v>
      </c>
      <c r="C546" s="28" t="s">
        <v>123</v>
      </c>
      <c r="D546" s="19" t="s">
        <v>73</v>
      </c>
      <c r="E546" s="19" t="s">
        <v>115</v>
      </c>
      <c r="F546" s="396" t="s">
        <v>784</v>
      </c>
      <c r="G546" s="19" t="s">
        <v>119</v>
      </c>
      <c r="H546" s="20">
        <v>51.618000000000002</v>
      </c>
    </row>
    <row r="547" spans="2:8" ht="126.75" thickBot="1">
      <c r="B547" s="145" t="s">
        <v>62</v>
      </c>
      <c r="C547" s="26" t="s">
        <v>123</v>
      </c>
      <c r="D547" s="8" t="s">
        <v>73</v>
      </c>
      <c r="E547" s="8" t="s">
        <v>115</v>
      </c>
      <c r="F547" s="4" t="s">
        <v>685</v>
      </c>
      <c r="G547" s="2"/>
      <c r="H547" s="1">
        <f>SUM(H548:H550)</f>
        <v>37797</v>
      </c>
    </row>
    <row r="548" spans="2:8" ht="48" thickBot="1">
      <c r="B548" s="5" t="s">
        <v>54</v>
      </c>
      <c r="C548" s="28" t="s">
        <v>123</v>
      </c>
      <c r="D548" s="7" t="s">
        <v>73</v>
      </c>
      <c r="E548" s="7" t="s">
        <v>115</v>
      </c>
      <c r="F548" s="3" t="s">
        <v>685</v>
      </c>
      <c r="G548" s="3">
        <v>111</v>
      </c>
      <c r="H548" s="3">
        <v>28168</v>
      </c>
    </row>
    <row r="549" spans="2:8" ht="63.75" thickBot="1">
      <c r="B549" s="38" t="s">
        <v>10</v>
      </c>
      <c r="C549" s="28" t="s">
        <v>123</v>
      </c>
      <c r="D549" s="7" t="s">
        <v>73</v>
      </c>
      <c r="E549" s="7" t="s">
        <v>115</v>
      </c>
      <c r="F549" s="3" t="s">
        <v>685</v>
      </c>
      <c r="G549" s="3">
        <v>119</v>
      </c>
      <c r="H549" s="3">
        <v>8507</v>
      </c>
    </row>
    <row r="550" spans="2:8" ht="32.25" thickBot="1">
      <c r="B550" s="38" t="s">
        <v>13</v>
      </c>
      <c r="C550" s="28" t="s">
        <v>123</v>
      </c>
      <c r="D550" s="7" t="s">
        <v>73</v>
      </c>
      <c r="E550" s="7" t="s">
        <v>115</v>
      </c>
      <c r="F550" s="3" t="s">
        <v>685</v>
      </c>
      <c r="G550" s="3">
        <v>244</v>
      </c>
      <c r="H550" s="3">
        <v>1122</v>
      </c>
    </row>
    <row r="551" spans="2:8" ht="79.5" thickBot="1">
      <c r="B551" s="281" t="s">
        <v>526</v>
      </c>
      <c r="C551" s="282" t="s">
        <v>123</v>
      </c>
      <c r="D551" s="157" t="s">
        <v>73</v>
      </c>
      <c r="E551" s="157" t="s">
        <v>115</v>
      </c>
      <c r="F551" s="212" t="s">
        <v>687</v>
      </c>
      <c r="G551" s="162"/>
      <c r="H551" s="162">
        <f>SUM(H552:H553)</f>
        <v>3749.76</v>
      </c>
    </row>
    <row r="552" spans="2:8" ht="48" thickBot="1">
      <c r="B552" s="38" t="s">
        <v>225</v>
      </c>
      <c r="C552" s="28" t="s">
        <v>123</v>
      </c>
      <c r="D552" s="7" t="s">
        <v>73</v>
      </c>
      <c r="E552" s="7" t="s">
        <v>115</v>
      </c>
      <c r="F552" s="183" t="s">
        <v>687</v>
      </c>
      <c r="G552" s="3">
        <v>111</v>
      </c>
      <c r="H552" s="3">
        <v>2880</v>
      </c>
    </row>
    <row r="553" spans="2:8" ht="63.75" thickBot="1">
      <c r="B553" s="38" t="s">
        <v>10</v>
      </c>
      <c r="C553" s="28" t="s">
        <v>123</v>
      </c>
      <c r="D553" s="7" t="s">
        <v>73</v>
      </c>
      <c r="E553" s="7" t="s">
        <v>115</v>
      </c>
      <c r="F553" s="183" t="s">
        <v>687</v>
      </c>
      <c r="G553" s="3">
        <v>119</v>
      </c>
      <c r="H553" s="3">
        <v>869.76</v>
      </c>
    </row>
    <row r="554" spans="2:8" ht="48" thickBot="1">
      <c r="B554" s="293" t="s">
        <v>553</v>
      </c>
      <c r="C554" s="194" t="s">
        <v>123</v>
      </c>
      <c r="D554" s="171" t="s">
        <v>73</v>
      </c>
      <c r="E554" s="171" t="s">
        <v>115</v>
      </c>
      <c r="F554" s="212" t="s">
        <v>688</v>
      </c>
      <c r="G554" s="170"/>
      <c r="H554" s="170">
        <f>SUM(H555:H556)</f>
        <v>198.44499999999999</v>
      </c>
    </row>
    <row r="555" spans="2:8" ht="48" thickBot="1">
      <c r="B555" s="38" t="s">
        <v>225</v>
      </c>
      <c r="C555" s="28" t="s">
        <v>123</v>
      </c>
      <c r="D555" s="7" t="s">
        <v>73</v>
      </c>
      <c r="E555" s="7" t="s">
        <v>115</v>
      </c>
      <c r="F555" s="355" t="s">
        <v>689</v>
      </c>
      <c r="G555" s="3">
        <v>111</v>
      </c>
      <c r="H555" s="3">
        <v>152.416</v>
      </c>
    </row>
    <row r="556" spans="2:8" ht="63.75" thickBot="1">
      <c r="B556" s="38" t="s">
        <v>10</v>
      </c>
      <c r="C556" s="28" t="s">
        <v>123</v>
      </c>
      <c r="D556" s="7" t="s">
        <v>73</v>
      </c>
      <c r="E556" s="7" t="s">
        <v>115</v>
      </c>
      <c r="F556" s="355" t="s">
        <v>689</v>
      </c>
      <c r="G556" s="3">
        <v>119</v>
      </c>
      <c r="H556" s="3">
        <v>46.029000000000003</v>
      </c>
    </row>
    <row r="557" spans="2:8" ht="79.5" thickBot="1">
      <c r="B557" s="160" t="s">
        <v>528</v>
      </c>
      <c r="C557" s="282" t="s">
        <v>123</v>
      </c>
      <c r="D557" s="282" t="s">
        <v>73</v>
      </c>
      <c r="E557" s="282" t="s">
        <v>115</v>
      </c>
      <c r="F557" s="180" t="s">
        <v>690</v>
      </c>
      <c r="G557" s="283"/>
      <c r="H557" s="283">
        <v>2803.7903099999999</v>
      </c>
    </row>
    <row r="558" spans="2:8" ht="32.25" thickBot="1">
      <c r="B558" s="38" t="s">
        <v>13</v>
      </c>
      <c r="C558" s="28" t="s">
        <v>123</v>
      </c>
      <c r="D558" s="7" t="s">
        <v>73</v>
      </c>
      <c r="E558" s="7" t="s">
        <v>115</v>
      </c>
      <c r="F558" s="183" t="s">
        <v>690</v>
      </c>
      <c r="G558" s="3">
        <v>244</v>
      </c>
      <c r="H558" s="284">
        <v>2803.7903099999999</v>
      </c>
    </row>
    <row r="559" spans="2:8" ht="32.25" thickBot="1">
      <c r="B559" s="311" t="s">
        <v>591</v>
      </c>
      <c r="C559" s="282" t="s">
        <v>123</v>
      </c>
      <c r="D559" s="157" t="s">
        <v>73</v>
      </c>
      <c r="E559" s="157" t="s">
        <v>109</v>
      </c>
      <c r="F559" s="212"/>
      <c r="G559" s="162"/>
      <c r="H559" s="283">
        <f>SUM(H560:H561)</f>
        <v>566.5</v>
      </c>
    </row>
    <row r="560" spans="2:8" ht="48" thickBot="1">
      <c r="B560" s="53" t="s">
        <v>28</v>
      </c>
      <c r="C560" s="28" t="s">
        <v>123</v>
      </c>
      <c r="D560" s="7" t="s">
        <v>73</v>
      </c>
      <c r="E560" s="7" t="s">
        <v>109</v>
      </c>
      <c r="F560" s="36">
        <v>1940300593</v>
      </c>
      <c r="G560" s="7" t="s">
        <v>78</v>
      </c>
      <c r="H560" s="284">
        <v>435</v>
      </c>
    </row>
    <row r="561" spans="2:8" ht="63.75" thickBot="1">
      <c r="B561" s="38" t="s">
        <v>10</v>
      </c>
      <c r="C561" s="28" t="s">
        <v>123</v>
      </c>
      <c r="D561" s="7" t="s">
        <v>73</v>
      </c>
      <c r="E561" s="7" t="s">
        <v>109</v>
      </c>
      <c r="F561" s="36">
        <v>1940300593</v>
      </c>
      <c r="G561" s="7" t="s">
        <v>493</v>
      </c>
      <c r="H561" s="284">
        <v>131.5</v>
      </c>
    </row>
    <row r="562" spans="2:8" ht="16.5" thickBot="1">
      <c r="B562" s="387" t="s">
        <v>27</v>
      </c>
      <c r="C562" s="282" t="s">
        <v>117</v>
      </c>
      <c r="D562" s="157" t="s">
        <v>73</v>
      </c>
      <c r="E562" s="157" t="s">
        <v>110</v>
      </c>
      <c r="F562" s="172"/>
      <c r="G562" s="157"/>
      <c r="H562" s="283">
        <f>SUM(H564:H565)</f>
        <v>78.12</v>
      </c>
    </row>
    <row r="563" spans="2:8" ht="32.25" thickBot="1">
      <c r="B563" s="156" t="s">
        <v>753</v>
      </c>
      <c r="C563" s="282" t="s">
        <v>117</v>
      </c>
      <c r="D563" s="157" t="s">
        <v>73</v>
      </c>
      <c r="E563" s="157" t="s">
        <v>110</v>
      </c>
      <c r="F563" s="172"/>
      <c r="G563" s="157"/>
      <c r="H563" s="283">
        <f>SUM(H564:H565)</f>
        <v>78.12</v>
      </c>
    </row>
    <row r="564" spans="2:8" ht="48" thickBot="1">
      <c r="B564" s="352" t="s">
        <v>191</v>
      </c>
      <c r="C564" s="28" t="s">
        <v>117</v>
      </c>
      <c r="D564" s="7" t="s">
        <v>73</v>
      </c>
      <c r="E564" s="7" t="s">
        <v>110</v>
      </c>
      <c r="F564" s="36">
        <v>1940250500</v>
      </c>
      <c r="G564" s="7" t="s">
        <v>78</v>
      </c>
      <c r="H564" s="284">
        <v>60</v>
      </c>
    </row>
    <row r="565" spans="2:8" ht="63.75" thickBot="1">
      <c r="B565" s="38" t="s">
        <v>10</v>
      </c>
      <c r="C565" s="28" t="s">
        <v>117</v>
      </c>
      <c r="D565" s="7" t="s">
        <v>73</v>
      </c>
      <c r="E565" s="7" t="s">
        <v>110</v>
      </c>
      <c r="F565" s="36">
        <v>1940250500</v>
      </c>
      <c r="G565" s="7" t="s">
        <v>493</v>
      </c>
      <c r="H565" s="284">
        <v>18.12</v>
      </c>
    </row>
    <row r="566" spans="2:8" ht="16.5" thickBot="1">
      <c r="B566" s="133" t="s">
        <v>124</v>
      </c>
      <c r="C566" s="132" t="s">
        <v>125</v>
      </c>
      <c r="D566" s="132" t="s">
        <v>73</v>
      </c>
      <c r="E566" s="132"/>
      <c r="F566" s="132"/>
      <c r="G566" s="132"/>
      <c r="H566" s="255">
        <f>SUM(H580+H573+H567+H577+H582+H584)</f>
        <v>14564.428030000001</v>
      </c>
    </row>
    <row r="567" spans="2:8" ht="16.5" thickBot="1">
      <c r="B567" s="31"/>
      <c r="C567" s="26" t="s">
        <v>125</v>
      </c>
      <c r="D567" s="15" t="s">
        <v>73</v>
      </c>
      <c r="E567" s="15" t="s">
        <v>115</v>
      </c>
      <c r="F567" s="63">
        <v>1940200592</v>
      </c>
      <c r="G567" s="27"/>
      <c r="H567" s="51">
        <f>SUM(H568:H572)</f>
        <v>827.4</v>
      </c>
    </row>
    <row r="568" spans="2:8" ht="48" thickBot="1">
      <c r="B568" s="5" t="s">
        <v>54</v>
      </c>
      <c r="C568" s="28" t="s">
        <v>125</v>
      </c>
      <c r="D568" s="7" t="s">
        <v>73</v>
      </c>
      <c r="E568" s="7" t="s">
        <v>115</v>
      </c>
      <c r="F568" s="36">
        <v>1940200592</v>
      </c>
      <c r="G568" s="7" t="s">
        <v>78</v>
      </c>
      <c r="H568" s="134">
        <v>404</v>
      </c>
    </row>
    <row r="569" spans="2:8" ht="63.75" thickBot="1">
      <c r="B569" s="38" t="s">
        <v>10</v>
      </c>
      <c r="C569" s="28" t="s">
        <v>125</v>
      </c>
      <c r="D569" s="7" t="s">
        <v>73</v>
      </c>
      <c r="E569" s="7" t="s">
        <v>115</v>
      </c>
      <c r="F569" s="36">
        <v>1940200592</v>
      </c>
      <c r="G569" s="7" t="s">
        <v>493</v>
      </c>
      <c r="H569" s="134">
        <v>122</v>
      </c>
    </row>
    <row r="570" spans="2:8" ht="32.25" thickBot="1">
      <c r="B570" s="38" t="s">
        <v>13</v>
      </c>
      <c r="C570" s="28" t="s">
        <v>125</v>
      </c>
      <c r="D570" s="7" t="s">
        <v>73</v>
      </c>
      <c r="E570" s="7" t="s">
        <v>115</v>
      </c>
      <c r="F570" s="36">
        <v>1940200592</v>
      </c>
      <c r="G570" s="7" t="s">
        <v>119</v>
      </c>
      <c r="H570" s="3">
        <v>125.4</v>
      </c>
    </row>
    <row r="571" spans="2:8" ht="16.5" thickBot="1">
      <c r="B571" s="38" t="s">
        <v>523</v>
      </c>
      <c r="C571" s="28" t="s">
        <v>125</v>
      </c>
      <c r="D571" s="7" t="s">
        <v>73</v>
      </c>
      <c r="E571" s="7" t="s">
        <v>115</v>
      </c>
      <c r="F571" s="36">
        <v>1940200592</v>
      </c>
      <c r="G571" s="7" t="s">
        <v>508</v>
      </c>
      <c r="H571" s="3">
        <v>152</v>
      </c>
    </row>
    <row r="572" spans="2:8" ht="16.5" thickBot="1">
      <c r="B572" s="143" t="s">
        <v>46</v>
      </c>
      <c r="C572" s="28" t="s">
        <v>125</v>
      </c>
      <c r="D572" s="7" t="s">
        <v>73</v>
      </c>
      <c r="E572" s="7" t="s">
        <v>115</v>
      </c>
      <c r="F572" s="36">
        <v>1940200592</v>
      </c>
      <c r="G572" s="7" t="s">
        <v>118</v>
      </c>
      <c r="H572" s="3">
        <v>24</v>
      </c>
    </row>
    <row r="573" spans="2:8" ht="126.75" thickBot="1">
      <c r="B573" s="145" t="s">
        <v>62</v>
      </c>
      <c r="C573" s="26" t="s">
        <v>125</v>
      </c>
      <c r="D573" s="8" t="s">
        <v>73</v>
      </c>
      <c r="E573" s="8" t="s">
        <v>115</v>
      </c>
      <c r="F573" s="4" t="s">
        <v>685</v>
      </c>
      <c r="G573" s="2"/>
      <c r="H573" s="1">
        <f>SUM(H574:H576)</f>
        <v>11349</v>
      </c>
    </row>
    <row r="574" spans="2:8" ht="48" thickBot="1">
      <c r="B574" s="5" t="s">
        <v>54</v>
      </c>
      <c r="C574" s="28" t="s">
        <v>125</v>
      </c>
      <c r="D574" s="7" t="s">
        <v>73</v>
      </c>
      <c r="E574" s="7" t="s">
        <v>115</v>
      </c>
      <c r="F574" s="3" t="s">
        <v>685</v>
      </c>
      <c r="G574" s="3">
        <v>111</v>
      </c>
      <c r="H574" s="3">
        <v>8580</v>
      </c>
    </row>
    <row r="575" spans="2:8" ht="63.75" thickBot="1">
      <c r="B575" s="38" t="s">
        <v>10</v>
      </c>
      <c r="C575" s="28" t="s">
        <v>125</v>
      </c>
      <c r="D575" s="7" t="s">
        <v>73</v>
      </c>
      <c r="E575" s="7" t="s">
        <v>115</v>
      </c>
      <c r="F575" s="3" t="s">
        <v>685</v>
      </c>
      <c r="G575" s="3">
        <v>119</v>
      </c>
      <c r="H575" s="3">
        <v>2591</v>
      </c>
    </row>
    <row r="576" spans="2:8" ht="32.25" thickBot="1">
      <c r="B576" s="38" t="s">
        <v>13</v>
      </c>
      <c r="C576" s="28" t="s">
        <v>125</v>
      </c>
      <c r="D576" s="7" t="s">
        <v>73</v>
      </c>
      <c r="E576" s="7" t="s">
        <v>115</v>
      </c>
      <c r="F576" s="3" t="s">
        <v>685</v>
      </c>
      <c r="G576" s="3">
        <v>244</v>
      </c>
      <c r="H576" s="3">
        <v>178</v>
      </c>
    </row>
    <row r="577" spans="2:8" ht="79.5" thickBot="1">
      <c r="B577" s="281" t="s">
        <v>526</v>
      </c>
      <c r="C577" s="282" t="s">
        <v>125</v>
      </c>
      <c r="D577" s="157" t="s">
        <v>73</v>
      </c>
      <c r="E577" s="157" t="s">
        <v>115</v>
      </c>
      <c r="F577" s="212" t="s">
        <v>687</v>
      </c>
      <c r="G577" s="162"/>
      <c r="H577" s="162">
        <f>SUM(H578:H579)</f>
        <v>1406.16</v>
      </c>
    </row>
    <row r="578" spans="2:8" ht="48" thickBot="1">
      <c r="B578" s="38" t="s">
        <v>225</v>
      </c>
      <c r="C578" s="28" t="s">
        <v>125</v>
      </c>
      <c r="D578" s="7" t="s">
        <v>73</v>
      </c>
      <c r="E578" s="7" t="s">
        <v>115</v>
      </c>
      <c r="F578" s="183" t="s">
        <v>687</v>
      </c>
      <c r="G578" s="3">
        <v>111</v>
      </c>
      <c r="H578" s="3">
        <v>1080</v>
      </c>
    </row>
    <row r="579" spans="2:8" ht="63.75" thickBot="1">
      <c r="B579" s="38" t="s">
        <v>10</v>
      </c>
      <c r="C579" s="28" t="s">
        <v>125</v>
      </c>
      <c r="D579" s="7" t="s">
        <v>73</v>
      </c>
      <c r="E579" s="7" t="s">
        <v>115</v>
      </c>
      <c r="F579" s="183" t="s">
        <v>687</v>
      </c>
      <c r="G579" s="3">
        <v>119</v>
      </c>
      <c r="H579" s="3">
        <v>326.16000000000003</v>
      </c>
    </row>
    <row r="580" spans="2:8" ht="79.5" thickBot="1">
      <c r="B580" s="160" t="s">
        <v>528</v>
      </c>
      <c r="C580" s="282" t="s">
        <v>125</v>
      </c>
      <c r="D580" s="282" t="s">
        <v>73</v>
      </c>
      <c r="E580" s="282" t="s">
        <v>115</v>
      </c>
      <c r="F580" s="180" t="s">
        <v>690</v>
      </c>
      <c r="G580" s="283"/>
      <c r="H580" s="283">
        <v>519.66803000000004</v>
      </c>
    </row>
    <row r="581" spans="2:8" ht="34.5" customHeight="1" thickBot="1">
      <c r="B581" s="38" t="s">
        <v>13</v>
      </c>
      <c r="C581" s="28" t="s">
        <v>125</v>
      </c>
      <c r="D581" s="7" t="s">
        <v>73</v>
      </c>
      <c r="E581" s="7" t="s">
        <v>115</v>
      </c>
      <c r="F581" s="183" t="s">
        <v>690</v>
      </c>
      <c r="G581" s="3">
        <v>244</v>
      </c>
      <c r="H581" s="284">
        <v>519.66803000000004</v>
      </c>
    </row>
    <row r="582" spans="2:8" ht="32.25" hidden="1" thickBot="1">
      <c r="B582" s="295" t="s">
        <v>570</v>
      </c>
      <c r="C582" s="194" t="s">
        <v>125</v>
      </c>
      <c r="D582" s="171" t="s">
        <v>73</v>
      </c>
      <c r="E582" s="171" t="s">
        <v>115</v>
      </c>
      <c r="F582" s="180" t="s">
        <v>571</v>
      </c>
      <c r="G582" s="170"/>
      <c r="H582" s="297"/>
    </row>
    <row r="583" spans="2:8" ht="32.25" hidden="1" thickBot="1">
      <c r="B583" s="38" t="s">
        <v>13</v>
      </c>
      <c r="C583" s="28" t="s">
        <v>125</v>
      </c>
      <c r="D583" s="7" t="s">
        <v>73</v>
      </c>
      <c r="E583" s="7" t="s">
        <v>115</v>
      </c>
      <c r="F583" s="183" t="s">
        <v>571</v>
      </c>
      <c r="G583" s="3">
        <v>243</v>
      </c>
      <c r="H583" s="284"/>
    </row>
    <row r="584" spans="2:8" ht="32.25" thickBot="1">
      <c r="B584" s="311" t="s">
        <v>591</v>
      </c>
      <c r="C584" s="282" t="s">
        <v>117</v>
      </c>
      <c r="D584" s="157" t="s">
        <v>73</v>
      </c>
      <c r="E584" s="157" t="s">
        <v>109</v>
      </c>
      <c r="F584" s="212"/>
      <c r="G584" s="162"/>
      <c r="H584" s="283">
        <f>SUM(H585:H586)</f>
        <v>462.2</v>
      </c>
    </row>
    <row r="585" spans="2:8" ht="48" thickBot="1">
      <c r="B585" s="53" t="s">
        <v>28</v>
      </c>
      <c r="C585" s="28" t="s">
        <v>117</v>
      </c>
      <c r="D585" s="7" t="s">
        <v>73</v>
      </c>
      <c r="E585" s="7" t="s">
        <v>109</v>
      </c>
      <c r="F585" s="36">
        <v>1940300593</v>
      </c>
      <c r="G585" s="7" t="s">
        <v>78</v>
      </c>
      <c r="H585" s="284">
        <v>355</v>
      </c>
    </row>
    <row r="586" spans="2:8" ht="63.75" thickBot="1">
      <c r="B586" s="38" t="s">
        <v>10</v>
      </c>
      <c r="C586" s="28" t="s">
        <v>117</v>
      </c>
      <c r="D586" s="7" t="s">
        <v>73</v>
      </c>
      <c r="E586" s="7" t="s">
        <v>109</v>
      </c>
      <c r="F586" s="36">
        <v>1940300593</v>
      </c>
      <c r="G586" s="7" t="s">
        <v>493</v>
      </c>
      <c r="H586" s="284">
        <v>107.2</v>
      </c>
    </row>
    <row r="587" spans="2:8" ht="32.25" thickBot="1">
      <c r="B587" s="133" t="s">
        <v>126</v>
      </c>
      <c r="C587" s="132" t="s">
        <v>127</v>
      </c>
      <c r="D587" s="132" t="s">
        <v>73</v>
      </c>
      <c r="E587" s="132"/>
      <c r="F587" s="132"/>
      <c r="G587" s="132"/>
      <c r="H587" s="255">
        <f>SUM(H601+H594+H588+H598+H603)</f>
        <v>18750.999090000001</v>
      </c>
    </row>
    <row r="588" spans="2:8" ht="16.5" thickBot="1">
      <c r="B588" s="31"/>
      <c r="C588" s="26" t="s">
        <v>127</v>
      </c>
      <c r="D588" s="15" t="s">
        <v>73</v>
      </c>
      <c r="E588" s="15" t="s">
        <v>115</v>
      </c>
      <c r="F588" s="63">
        <v>1940200592</v>
      </c>
      <c r="G588" s="27"/>
      <c r="H588" s="51">
        <f>SUM(H589:H593)</f>
        <v>1100.6000000000001</v>
      </c>
    </row>
    <row r="589" spans="2:8" ht="48" thickBot="1">
      <c r="B589" s="5" t="s">
        <v>54</v>
      </c>
      <c r="C589" s="28" t="s">
        <v>127</v>
      </c>
      <c r="D589" s="7" t="s">
        <v>73</v>
      </c>
      <c r="E589" s="7" t="s">
        <v>115</v>
      </c>
      <c r="F589" s="36">
        <v>1940200592</v>
      </c>
      <c r="G589" s="28" t="s">
        <v>78</v>
      </c>
      <c r="H589" s="134">
        <v>404</v>
      </c>
    </row>
    <row r="590" spans="2:8" ht="63.75" thickBot="1">
      <c r="B590" s="38" t="s">
        <v>10</v>
      </c>
      <c r="C590" s="28" t="s">
        <v>127</v>
      </c>
      <c r="D590" s="7" t="s">
        <v>73</v>
      </c>
      <c r="E590" s="7" t="s">
        <v>115</v>
      </c>
      <c r="F590" s="36">
        <v>1940200592</v>
      </c>
      <c r="G590" s="28" t="s">
        <v>493</v>
      </c>
      <c r="H590" s="134">
        <v>122</v>
      </c>
    </row>
    <row r="591" spans="2:8" ht="32.25" thickBot="1">
      <c r="B591" s="38" t="s">
        <v>13</v>
      </c>
      <c r="C591" s="28" t="s">
        <v>127</v>
      </c>
      <c r="D591" s="7" t="s">
        <v>73</v>
      </c>
      <c r="E591" s="7" t="s">
        <v>115</v>
      </c>
      <c r="F591" s="36">
        <v>1940200592</v>
      </c>
      <c r="G591" s="7" t="s">
        <v>119</v>
      </c>
      <c r="H591" s="3">
        <v>208.4</v>
      </c>
    </row>
    <row r="592" spans="2:8" ht="16.5" thickBot="1">
      <c r="B592" s="38" t="s">
        <v>523</v>
      </c>
      <c r="C592" s="28" t="s">
        <v>127</v>
      </c>
      <c r="D592" s="7" t="s">
        <v>73</v>
      </c>
      <c r="E592" s="7" t="s">
        <v>115</v>
      </c>
      <c r="F592" s="36">
        <v>1940200592</v>
      </c>
      <c r="G592" s="7" t="s">
        <v>508</v>
      </c>
      <c r="H592" s="3">
        <v>340</v>
      </c>
    </row>
    <row r="593" spans="2:8" ht="16.5" thickBot="1">
      <c r="B593" s="143" t="s">
        <v>46</v>
      </c>
      <c r="C593" s="28" t="s">
        <v>127</v>
      </c>
      <c r="D593" s="7" t="s">
        <v>73</v>
      </c>
      <c r="E593" s="7" t="s">
        <v>115</v>
      </c>
      <c r="F593" s="36">
        <v>1940200592</v>
      </c>
      <c r="G593" s="7" t="s">
        <v>118</v>
      </c>
      <c r="H593" s="3">
        <v>26.2</v>
      </c>
    </row>
    <row r="594" spans="2:8" ht="126.75" thickBot="1">
      <c r="B594" s="145" t="s">
        <v>62</v>
      </c>
      <c r="C594" s="26" t="s">
        <v>127</v>
      </c>
      <c r="D594" s="8" t="s">
        <v>73</v>
      </c>
      <c r="E594" s="8" t="s">
        <v>115</v>
      </c>
      <c r="F594" s="4" t="s">
        <v>685</v>
      </c>
      <c r="G594" s="2"/>
      <c r="H594" s="1">
        <f>SUM(H595:H597)</f>
        <v>15107</v>
      </c>
    </row>
    <row r="595" spans="2:8" ht="48" thickBot="1">
      <c r="B595" s="5" t="s">
        <v>54</v>
      </c>
      <c r="C595" s="28" t="s">
        <v>127</v>
      </c>
      <c r="D595" s="7" t="s">
        <v>73</v>
      </c>
      <c r="E595" s="7" t="s">
        <v>115</v>
      </c>
      <c r="F595" s="3" t="s">
        <v>685</v>
      </c>
      <c r="G595" s="3">
        <v>111</v>
      </c>
      <c r="H595" s="3">
        <v>11436</v>
      </c>
    </row>
    <row r="596" spans="2:8" ht="63.75" thickBot="1">
      <c r="B596" s="38" t="s">
        <v>10</v>
      </c>
      <c r="C596" s="28" t="s">
        <v>127</v>
      </c>
      <c r="D596" s="7" t="s">
        <v>73</v>
      </c>
      <c r="E596" s="7" t="s">
        <v>115</v>
      </c>
      <c r="F596" s="3" t="s">
        <v>685</v>
      </c>
      <c r="G596" s="3">
        <v>119</v>
      </c>
      <c r="H596" s="3">
        <v>3454</v>
      </c>
    </row>
    <row r="597" spans="2:8" ht="32.25" thickBot="1">
      <c r="B597" s="38" t="s">
        <v>13</v>
      </c>
      <c r="C597" s="28" t="s">
        <v>127</v>
      </c>
      <c r="D597" s="7" t="s">
        <v>73</v>
      </c>
      <c r="E597" s="7" t="s">
        <v>115</v>
      </c>
      <c r="F597" s="3" t="s">
        <v>685</v>
      </c>
      <c r="G597" s="3">
        <v>244</v>
      </c>
      <c r="H597" s="3">
        <v>217</v>
      </c>
    </row>
    <row r="598" spans="2:8" ht="79.5" thickBot="1">
      <c r="B598" s="281" t="s">
        <v>526</v>
      </c>
      <c r="C598" s="282" t="s">
        <v>127</v>
      </c>
      <c r="D598" s="157" t="s">
        <v>73</v>
      </c>
      <c r="E598" s="157" t="s">
        <v>115</v>
      </c>
      <c r="F598" s="212" t="s">
        <v>687</v>
      </c>
      <c r="G598" s="162"/>
      <c r="H598" s="162">
        <f>SUM(H599:H600)</f>
        <v>1718.6399999999999</v>
      </c>
    </row>
    <row r="599" spans="2:8" ht="48" thickBot="1">
      <c r="B599" s="38" t="s">
        <v>225</v>
      </c>
      <c r="C599" s="28" t="s">
        <v>127</v>
      </c>
      <c r="D599" s="7" t="s">
        <v>73</v>
      </c>
      <c r="E599" s="7" t="s">
        <v>115</v>
      </c>
      <c r="F599" s="183" t="s">
        <v>687</v>
      </c>
      <c r="G599" s="3">
        <v>111</v>
      </c>
      <c r="H599" s="3">
        <v>1320</v>
      </c>
    </row>
    <row r="600" spans="2:8" ht="63.75" thickBot="1">
      <c r="B600" s="38" t="s">
        <v>10</v>
      </c>
      <c r="C600" s="28" t="s">
        <v>127</v>
      </c>
      <c r="D600" s="7" t="s">
        <v>73</v>
      </c>
      <c r="E600" s="7" t="s">
        <v>115</v>
      </c>
      <c r="F600" s="183" t="s">
        <v>687</v>
      </c>
      <c r="G600" s="3">
        <v>119</v>
      </c>
      <c r="H600" s="3">
        <v>398.64</v>
      </c>
    </row>
    <row r="601" spans="2:8" ht="79.5" thickBot="1">
      <c r="B601" s="160" t="s">
        <v>528</v>
      </c>
      <c r="C601" s="282" t="s">
        <v>127</v>
      </c>
      <c r="D601" s="282" t="s">
        <v>73</v>
      </c>
      <c r="E601" s="282" t="s">
        <v>115</v>
      </c>
      <c r="F601" s="180" t="s">
        <v>690</v>
      </c>
      <c r="G601" s="283"/>
      <c r="H601" s="283">
        <v>362.55909000000003</v>
      </c>
    </row>
    <row r="602" spans="2:8" ht="32.25" thickBot="1">
      <c r="B602" s="38" t="s">
        <v>13</v>
      </c>
      <c r="C602" s="28" t="s">
        <v>127</v>
      </c>
      <c r="D602" s="7" t="s">
        <v>73</v>
      </c>
      <c r="E602" s="7" t="s">
        <v>115</v>
      </c>
      <c r="F602" s="183" t="s">
        <v>690</v>
      </c>
      <c r="G602" s="3">
        <v>244</v>
      </c>
      <c r="H602" s="284">
        <v>362.55909000000003</v>
      </c>
    </row>
    <row r="603" spans="2:8" ht="32.25" thickBot="1">
      <c r="B603" s="311" t="s">
        <v>591</v>
      </c>
      <c r="C603" s="282" t="s">
        <v>127</v>
      </c>
      <c r="D603" s="157" t="s">
        <v>73</v>
      </c>
      <c r="E603" s="157" t="s">
        <v>109</v>
      </c>
      <c r="F603" s="212"/>
      <c r="G603" s="162"/>
      <c r="H603" s="283">
        <f>SUM(H604:H605)</f>
        <v>462.2</v>
      </c>
    </row>
    <row r="604" spans="2:8" ht="48" thickBot="1">
      <c r="B604" s="53" t="s">
        <v>28</v>
      </c>
      <c r="C604" s="28" t="s">
        <v>127</v>
      </c>
      <c r="D604" s="7" t="s">
        <v>73</v>
      </c>
      <c r="E604" s="7" t="s">
        <v>109</v>
      </c>
      <c r="F604" s="36">
        <v>1940300593</v>
      </c>
      <c r="G604" s="7" t="s">
        <v>78</v>
      </c>
      <c r="H604" s="284">
        <v>355</v>
      </c>
    </row>
    <row r="605" spans="2:8" ht="63.75" thickBot="1">
      <c r="B605" s="38" t="s">
        <v>10</v>
      </c>
      <c r="C605" s="28" t="s">
        <v>127</v>
      </c>
      <c r="D605" s="7" t="s">
        <v>73</v>
      </c>
      <c r="E605" s="7" t="s">
        <v>109</v>
      </c>
      <c r="F605" s="36">
        <v>1940300593</v>
      </c>
      <c r="G605" s="7" t="s">
        <v>493</v>
      </c>
      <c r="H605" s="284">
        <v>107.2</v>
      </c>
    </row>
    <row r="606" spans="2:8" ht="16.5" thickBot="1">
      <c r="B606" s="133" t="s">
        <v>128</v>
      </c>
      <c r="C606" s="132" t="s">
        <v>129</v>
      </c>
      <c r="D606" s="132" t="s">
        <v>73</v>
      </c>
      <c r="E606" s="132"/>
      <c r="F606" s="132"/>
      <c r="G606" s="132"/>
      <c r="H606" s="255">
        <f>SUM(H620+H613+H607+H617+H622)</f>
        <v>13941.26318</v>
      </c>
    </row>
    <row r="607" spans="2:8" ht="16.5" thickBot="1">
      <c r="B607" s="31"/>
      <c r="C607" s="26" t="s">
        <v>129</v>
      </c>
      <c r="D607" s="15" t="s">
        <v>73</v>
      </c>
      <c r="E607" s="15" t="s">
        <v>115</v>
      </c>
      <c r="F607" s="63">
        <v>1940200592</v>
      </c>
      <c r="G607" s="27"/>
      <c r="H607" s="51">
        <f>SUM(H608:H612)</f>
        <v>919.4</v>
      </c>
    </row>
    <row r="608" spans="2:8" ht="48" thickBot="1">
      <c r="B608" s="5" t="s">
        <v>54</v>
      </c>
      <c r="C608" s="28" t="s">
        <v>129</v>
      </c>
      <c r="D608" s="7" t="s">
        <v>73</v>
      </c>
      <c r="E608" s="7" t="s">
        <v>115</v>
      </c>
      <c r="F608" s="36">
        <v>1940200592</v>
      </c>
      <c r="G608" s="28" t="s">
        <v>78</v>
      </c>
      <c r="H608" s="134">
        <v>404</v>
      </c>
    </row>
    <row r="609" spans="2:8" ht="63.75" thickBot="1">
      <c r="B609" s="38" t="s">
        <v>10</v>
      </c>
      <c r="C609" s="28" t="s">
        <v>129</v>
      </c>
      <c r="D609" s="7" t="s">
        <v>73</v>
      </c>
      <c r="E609" s="7" t="s">
        <v>115</v>
      </c>
      <c r="F609" s="36">
        <v>1940200592</v>
      </c>
      <c r="G609" s="7" t="s">
        <v>493</v>
      </c>
      <c r="H609" s="134">
        <v>122</v>
      </c>
    </row>
    <row r="610" spans="2:8" ht="32.25" thickBot="1">
      <c r="B610" s="38" t="s">
        <v>13</v>
      </c>
      <c r="C610" s="28" t="s">
        <v>129</v>
      </c>
      <c r="D610" s="7" t="s">
        <v>73</v>
      </c>
      <c r="E610" s="7" t="s">
        <v>115</v>
      </c>
      <c r="F610" s="36">
        <v>1940200592</v>
      </c>
      <c r="G610" s="7" t="s">
        <v>119</v>
      </c>
      <c r="H610" s="3">
        <v>124.4</v>
      </c>
    </row>
    <row r="611" spans="2:8" ht="16.5" thickBot="1">
      <c r="B611" s="38" t="s">
        <v>523</v>
      </c>
      <c r="C611" s="28" t="s">
        <v>129</v>
      </c>
      <c r="D611" s="7" t="s">
        <v>73</v>
      </c>
      <c r="E611" s="7" t="s">
        <v>115</v>
      </c>
      <c r="F611" s="36">
        <v>1940200592</v>
      </c>
      <c r="G611" s="7" t="s">
        <v>508</v>
      </c>
      <c r="H611" s="3">
        <v>255</v>
      </c>
    </row>
    <row r="612" spans="2:8" ht="16.5" thickBot="1">
      <c r="B612" s="143" t="s">
        <v>46</v>
      </c>
      <c r="C612" s="28" t="s">
        <v>129</v>
      </c>
      <c r="D612" s="7" t="s">
        <v>73</v>
      </c>
      <c r="E612" s="7" t="s">
        <v>115</v>
      </c>
      <c r="F612" s="36">
        <v>1940200592</v>
      </c>
      <c r="G612" s="7" t="s">
        <v>118</v>
      </c>
      <c r="H612" s="3">
        <v>14</v>
      </c>
    </row>
    <row r="613" spans="2:8" ht="126.75" thickBot="1">
      <c r="B613" s="145" t="s">
        <v>62</v>
      </c>
      <c r="C613" s="26" t="s">
        <v>129</v>
      </c>
      <c r="D613" s="8" t="s">
        <v>73</v>
      </c>
      <c r="E613" s="8" t="s">
        <v>115</v>
      </c>
      <c r="F613" s="4" t="s">
        <v>685</v>
      </c>
      <c r="G613" s="2"/>
      <c r="H613" s="1">
        <f>SUM(H614:H616)</f>
        <v>11029</v>
      </c>
    </row>
    <row r="614" spans="2:8" ht="48" thickBot="1">
      <c r="B614" s="5" t="s">
        <v>54</v>
      </c>
      <c r="C614" s="28" t="s">
        <v>129</v>
      </c>
      <c r="D614" s="7" t="s">
        <v>73</v>
      </c>
      <c r="E614" s="7" t="s">
        <v>115</v>
      </c>
      <c r="F614" s="3" t="s">
        <v>685</v>
      </c>
      <c r="G614" s="3">
        <v>111</v>
      </c>
      <c r="H614" s="3">
        <v>8334</v>
      </c>
    </row>
    <row r="615" spans="2:8" ht="63.75" thickBot="1">
      <c r="B615" s="38" t="s">
        <v>10</v>
      </c>
      <c r="C615" s="28" t="s">
        <v>129</v>
      </c>
      <c r="D615" s="7" t="s">
        <v>73</v>
      </c>
      <c r="E615" s="7" t="s">
        <v>115</v>
      </c>
      <c r="F615" s="3" t="s">
        <v>685</v>
      </c>
      <c r="G615" s="3">
        <v>119</v>
      </c>
      <c r="H615" s="3">
        <v>2517</v>
      </c>
    </row>
    <row r="616" spans="2:8" ht="32.25" thickBot="1">
      <c r="B616" s="38" t="s">
        <v>13</v>
      </c>
      <c r="C616" s="28" t="s">
        <v>129</v>
      </c>
      <c r="D616" s="7" t="s">
        <v>73</v>
      </c>
      <c r="E616" s="7" t="s">
        <v>115</v>
      </c>
      <c r="F616" s="3" t="s">
        <v>685</v>
      </c>
      <c r="G616" s="3">
        <v>244</v>
      </c>
      <c r="H616" s="3">
        <v>178</v>
      </c>
    </row>
    <row r="617" spans="2:8" ht="79.5" thickBot="1">
      <c r="B617" s="281" t="s">
        <v>526</v>
      </c>
      <c r="C617" s="282" t="s">
        <v>129</v>
      </c>
      <c r="D617" s="157" t="s">
        <v>73</v>
      </c>
      <c r="E617" s="157" t="s">
        <v>115</v>
      </c>
      <c r="F617" s="212" t="s">
        <v>687</v>
      </c>
      <c r="G617" s="162"/>
      <c r="H617" s="162">
        <f>SUM(H618:H619)</f>
        <v>1406.16</v>
      </c>
    </row>
    <row r="618" spans="2:8" ht="48" thickBot="1">
      <c r="B618" s="38" t="s">
        <v>225</v>
      </c>
      <c r="C618" s="28" t="s">
        <v>129</v>
      </c>
      <c r="D618" s="7" t="s">
        <v>73</v>
      </c>
      <c r="E618" s="7" t="s">
        <v>115</v>
      </c>
      <c r="F618" s="183" t="s">
        <v>687</v>
      </c>
      <c r="G618" s="3">
        <v>111</v>
      </c>
      <c r="H618" s="3">
        <v>1080</v>
      </c>
    </row>
    <row r="619" spans="2:8" ht="63.75" thickBot="1">
      <c r="B619" s="38" t="s">
        <v>10</v>
      </c>
      <c r="C619" s="28" t="s">
        <v>129</v>
      </c>
      <c r="D619" s="7" t="s">
        <v>73</v>
      </c>
      <c r="E619" s="7" t="s">
        <v>115</v>
      </c>
      <c r="F619" s="183" t="s">
        <v>687</v>
      </c>
      <c r="G619" s="3">
        <v>119</v>
      </c>
      <c r="H619" s="3">
        <v>326.16000000000003</v>
      </c>
    </row>
    <row r="620" spans="2:8" ht="79.5" thickBot="1">
      <c r="B620" s="160" t="s">
        <v>528</v>
      </c>
      <c r="C620" s="282" t="s">
        <v>129</v>
      </c>
      <c r="D620" s="282" t="s">
        <v>73</v>
      </c>
      <c r="E620" s="282" t="s">
        <v>115</v>
      </c>
      <c r="F620" s="180" t="s">
        <v>690</v>
      </c>
      <c r="G620" s="283"/>
      <c r="H620" s="283">
        <v>326.30318</v>
      </c>
    </row>
    <row r="621" spans="2:8" ht="32.25" thickBot="1">
      <c r="B621" s="38" t="s">
        <v>13</v>
      </c>
      <c r="C621" s="28" t="s">
        <v>129</v>
      </c>
      <c r="D621" s="7" t="s">
        <v>73</v>
      </c>
      <c r="E621" s="7" t="s">
        <v>115</v>
      </c>
      <c r="F621" s="183" t="s">
        <v>690</v>
      </c>
      <c r="G621" s="3">
        <v>244</v>
      </c>
      <c r="H621" s="284">
        <v>326.30318</v>
      </c>
    </row>
    <row r="622" spans="2:8" ht="32.25" thickBot="1">
      <c r="B622" s="311" t="s">
        <v>591</v>
      </c>
      <c r="C622" s="282" t="s">
        <v>129</v>
      </c>
      <c r="D622" s="157" t="s">
        <v>73</v>
      </c>
      <c r="E622" s="157" t="s">
        <v>109</v>
      </c>
      <c r="F622" s="212"/>
      <c r="G622" s="162"/>
      <c r="H622" s="283">
        <f>SUM(H623:H624)</f>
        <v>260.39999999999998</v>
      </c>
    </row>
    <row r="623" spans="2:8" ht="48" thickBot="1">
      <c r="B623" s="53" t="s">
        <v>28</v>
      </c>
      <c r="C623" s="28" t="s">
        <v>129</v>
      </c>
      <c r="D623" s="7" t="s">
        <v>73</v>
      </c>
      <c r="E623" s="7" t="s">
        <v>109</v>
      </c>
      <c r="F623" s="36">
        <v>1940300593</v>
      </c>
      <c r="G623" s="7" t="s">
        <v>78</v>
      </c>
      <c r="H623" s="284">
        <v>200</v>
      </c>
    </row>
    <row r="624" spans="2:8" ht="63.75" thickBot="1">
      <c r="B624" s="38" t="s">
        <v>10</v>
      </c>
      <c r="C624" s="28" t="s">
        <v>129</v>
      </c>
      <c r="D624" s="7" t="s">
        <v>73</v>
      </c>
      <c r="E624" s="7" t="s">
        <v>109</v>
      </c>
      <c r="F624" s="36">
        <v>1940300593</v>
      </c>
      <c r="G624" s="7" t="s">
        <v>493</v>
      </c>
      <c r="H624" s="284">
        <v>60.4</v>
      </c>
    </row>
    <row r="625" spans="2:8" ht="16.5" thickBot="1">
      <c r="B625" s="133" t="s">
        <v>130</v>
      </c>
      <c r="C625" s="132" t="s">
        <v>131</v>
      </c>
      <c r="D625" s="132" t="s">
        <v>73</v>
      </c>
      <c r="E625" s="132"/>
      <c r="F625" s="132"/>
      <c r="G625" s="132"/>
      <c r="H625" s="255">
        <f>SUM(H636+H632+H626+H639+H641+H643)</f>
        <v>14985.29545</v>
      </c>
    </row>
    <row r="626" spans="2:8" ht="16.5" thickBot="1">
      <c r="B626" s="31"/>
      <c r="C626" s="26" t="s">
        <v>131</v>
      </c>
      <c r="D626" s="15" t="s">
        <v>73</v>
      </c>
      <c r="E626" s="15" t="s">
        <v>115</v>
      </c>
      <c r="F626" s="63">
        <v>1940200592</v>
      </c>
      <c r="G626" s="27"/>
      <c r="H626" s="51">
        <f>SUM(H627:H631)</f>
        <v>1036.2</v>
      </c>
    </row>
    <row r="627" spans="2:8" ht="48" thickBot="1">
      <c r="B627" s="5" t="s">
        <v>54</v>
      </c>
      <c r="C627" s="28" t="s">
        <v>131</v>
      </c>
      <c r="D627" s="7" t="s">
        <v>73</v>
      </c>
      <c r="E627" s="7" t="s">
        <v>115</v>
      </c>
      <c r="F627" s="36">
        <v>1940200592</v>
      </c>
      <c r="G627" s="28" t="s">
        <v>78</v>
      </c>
      <c r="H627" s="134">
        <v>404</v>
      </c>
    </row>
    <row r="628" spans="2:8" ht="63.75" thickBot="1">
      <c r="B628" s="38" t="s">
        <v>10</v>
      </c>
      <c r="C628" s="28" t="s">
        <v>131</v>
      </c>
      <c r="D628" s="7" t="s">
        <v>73</v>
      </c>
      <c r="E628" s="7" t="s">
        <v>115</v>
      </c>
      <c r="F628" s="36">
        <v>1940200592</v>
      </c>
      <c r="G628" s="28" t="s">
        <v>493</v>
      </c>
      <c r="H628" s="134">
        <v>122</v>
      </c>
    </row>
    <row r="629" spans="2:8" ht="32.25" thickBot="1">
      <c r="B629" s="38" t="s">
        <v>13</v>
      </c>
      <c r="C629" s="28" t="s">
        <v>131</v>
      </c>
      <c r="D629" s="7" t="s">
        <v>73</v>
      </c>
      <c r="E629" s="7" t="s">
        <v>115</v>
      </c>
      <c r="F629" s="36">
        <v>1940200592</v>
      </c>
      <c r="G629" s="7" t="s">
        <v>119</v>
      </c>
      <c r="H629" s="3">
        <v>221.4</v>
      </c>
    </row>
    <row r="630" spans="2:8" ht="16.5" thickBot="1">
      <c r="B630" s="38" t="s">
        <v>523</v>
      </c>
      <c r="C630" s="28" t="s">
        <v>131</v>
      </c>
      <c r="D630" s="7" t="s">
        <v>73</v>
      </c>
      <c r="E630" s="7" t="s">
        <v>115</v>
      </c>
      <c r="F630" s="36">
        <v>1940200592</v>
      </c>
      <c r="G630" s="7" t="s">
        <v>508</v>
      </c>
      <c r="H630" s="3">
        <v>268</v>
      </c>
    </row>
    <row r="631" spans="2:8" ht="16.5" thickBot="1">
      <c r="B631" s="143" t="s">
        <v>46</v>
      </c>
      <c r="C631" s="28" t="s">
        <v>131</v>
      </c>
      <c r="D631" s="7" t="s">
        <v>73</v>
      </c>
      <c r="E631" s="7" t="s">
        <v>115</v>
      </c>
      <c r="F631" s="36">
        <v>1940200592</v>
      </c>
      <c r="G631" s="7" t="s">
        <v>118</v>
      </c>
      <c r="H631" s="3">
        <v>20.8</v>
      </c>
    </row>
    <row r="632" spans="2:8" ht="126.75" thickBot="1">
      <c r="B632" s="145" t="s">
        <v>62</v>
      </c>
      <c r="C632" s="26" t="s">
        <v>131</v>
      </c>
      <c r="D632" s="8" t="s">
        <v>73</v>
      </c>
      <c r="E632" s="8" t="s">
        <v>115</v>
      </c>
      <c r="F632" s="4" t="s">
        <v>685</v>
      </c>
      <c r="G632" s="2"/>
      <c r="H632" s="1">
        <f>SUM(H633:H635)</f>
        <v>12065</v>
      </c>
    </row>
    <row r="633" spans="2:8" ht="48" thickBot="1">
      <c r="B633" s="5" t="s">
        <v>54</v>
      </c>
      <c r="C633" s="28" t="s">
        <v>131</v>
      </c>
      <c r="D633" s="7" t="s">
        <v>73</v>
      </c>
      <c r="E633" s="7" t="s">
        <v>115</v>
      </c>
      <c r="F633" s="3" t="s">
        <v>685</v>
      </c>
      <c r="G633" s="3">
        <v>111</v>
      </c>
      <c r="H633" s="3">
        <v>9132</v>
      </c>
    </row>
    <row r="634" spans="2:8" ht="63.75" thickBot="1">
      <c r="B634" s="38" t="s">
        <v>10</v>
      </c>
      <c r="C634" s="28" t="s">
        <v>131</v>
      </c>
      <c r="D634" s="7" t="s">
        <v>73</v>
      </c>
      <c r="E634" s="7" t="s">
        <v>115</v>
      </c>
      <c r="F634" s="3" t="s">
        <v>685</v>
      </c>
      <c r="G634" s="3">
        <v>119</v>
      </c>
      <c r="H634" s="3">
        <v>2758</v>
      </c>
    </row>
    <row r="635" spans="2:8" ht="32.25" thickBot="1">
      <c r="B635" s="38" t="s">
        <v>13</v>
      </c>
      <c r="C635" s="28" t="s">
        <v>131</v>
      </c>
      <c r="D635" s="7" t="s">
        <v>73</v>
      </c>
      <c r="E635" s="7" t="s">
        <v>115</v>
      </c>
      <c r="F635" s="3" t="s">
        <v>685</v>
      </c>
      <c r="G635" s="3">
        <v>244</v>
      </c>
      <c r="H635" s="3">
        <v>175</v>
      </c>
    </row>
    <row r="636" spans="2:8" ht="79.5" thickBot="1">
      <c r="B636" s="281" t="s">
        <v>526</v>
      </c>
      <c r="C636" s="282" t="s">
        <v>131</v>
      </c>
      <c r="D636" s="157" t="s">
        <v>73</v>
      </c>
      <c r="E636" s="157" t="s">
        <v>115</v>
      </c>
      <c r="F636" s="212" t="s">
        <v>687</v>
      </c>
      <c r="G636" s="162"/>
      <c r="H636" s="162">
        <f>SUM(H637:H638)</f>
        <v>1406.16</v>
      </c>
    </row>
    <row r="637" spans="2:8" ht="48" thickBot="1">
      <c r="B637" s="38" t="s">
        <v>225</v>
      </c>
      <c r="C637" s="28" t="s">
        <v>131</v>
      </c>
      <c r="D637" s="7" t="s">
        <v>73</v>
      </c>
      <c r="E637" s="7" t="s">
        <v>115</v>
      </c>
      <c r="F637" s="183" t="s">
        <v>687</v>
      </c>
      <c r="G637" s="3">
        <v>111</v>
      </c>
      <c r="H637" s="3">
        <v>1080</v>
      </c>
    </row>
    <row r="638" spans="2:8" ht="63.75" thickBot="1">
      <c r="B638" s="38" t="s">
        <v>10</v>
      </c>
      <c r="C638" s="28" t="s">
        <v>131</v>
      </c>
      <c r="D638" s="7" t="s">
        <v>73</v>
      </c>
      <c r="E638" s="7" t="s">
        <v>115</v>
      </c>
      <c r="F638" s="183" t="s">
        <v>687</v>
      </c>
      <c r="G638" s="3">
        <v>119</v>
      </c>
      <c r="H638" s="3">
        <v>326.16000000000003</v>
      </c>
    </row>
    <row r="639" spans="2:8" ht="79.5" thickBot="1">
      <c r="B639" s="160" t="s">
        <v>528</v>
      </c>
      <c r="C639" s="282" t="s">
        <v>131</v>
      </c>
      <c r="D639" s="282" t="s">
        <v>73</v>
      </c>
      <c r="E639" s="282" t="s">
        <v>115</v>
      </c>
      <c r="F639" s="180" t="s">
        <v>690</v>
      </c>
      <c r="G639" s="283"/>
      <c r="H639" s="283">
        <v>217.53545</v>
      </c>
    </row>
    <row r="640" spans="2:8" ht="38.25" customHeight="1" thickBot="1">
      <c r="B640" s="38" t="s">
        <v>13</v>
      </c>
      <c r="C640" s="28" t="s">
        <v>131</v>
      </c>
      <c r="D640" s="7" t="s">
        <v>73</v>
      </c>
      <c r="E640" s="7" t="s">
        <v>115</v>
      </c>
      <c r="F640" s="183" t="s">
        <v>690</v>
      </c>
      <c r="G640" s="3">
        <v>244</v>
      </c>
      <c r="H640" s="284">
        <v>217.53545</v>
      </c>
    </row>
    <row r="641" spans="2:8" ht="32.25" hidden="1" thickBot="1">
      <c r="B641" s="295" t="s">
        <v>570</v>
      </c>
      <c r="C641" s="194" t="s">
        <v>131</v>
      </c>
      <c r="D641" s="171" t="s">
        <v>73</v>
      </c>
      <c r="E641" s="171" t="s">
        <v>115</v>
      </c>
      <c r="F641" s="180" t="s">
        <v>571</v>
      </c>
      <c r="G641" s="170"/>
      <c r="H641" s="297"/>
    </row>
    <row r="642" spans="2:8" ht="32.25" hidden="1" thickBot="1">
      <c r="B642" s="38" t="s">
        <v>13</v>
      </c>
      <c r="C642" s="28" t="s">
        <v>131</v>
      </c>
      <c r="D642" s="7" t="s">
        <v>73</v>
      </c>
      <c r="E642" s="7" t="s">
        <v>115</v>
      </c>
      <c r="F642" s="183" t="s">
        <v>571</v>
      </c>
      <c r="G642" s="3">
        <v>243</v>
      </c>
      <c r="H642" s="284"/>
    </row>
    <row r="643" spans="2:8" ht="32.25" thickBot="1">
      <c r="B643" s="311" t="s">
        <v>591</v>
      </c>
      <c r="C643" s="282" t="s">
        <v>131</v>
      </c>
      <c r="D643" s="157" t="s">
        <v>73</v>
      </c>
      <c r="E643" s="157" t="s">
        <v>109</v>
      </c>
      <c r="F643" s="212"/>
      <c r="G643" s="162"/>
      <c r="H643" s="283">
        <f>SUM(H644:H645)</f>
        <v>260.39999999999998</v>
      </c>
    </row>
    <row r="644" spans="2:8" ht="48" thickBot="1">
      <c r="B644" s="53" t="s">
        <v>28</v>
      </c>
      <c r="C644" s="28" t="s">
        <v>131</v>
      </c>
      <c r="D644" s="7" t="s">
        <v>73</v>
      </c>
      <c r="E644" s="7" t="s">
        <v>109</v>
      </c>
      <c r="F644" s="36">
        <v>1940300593</v>
      </c>
      <c r="G644" s="7" t="s">
        <v>78</v>
      </c>
      <c r="H644" s="284">
        <v>200</v>
      </c>
    </row>
    <row r="645" spans="2:8" ht="63.75" thickBot="1">
      <c r="B645" s="38" t="s">
        <v>10</v>
      </c>
      <c r="C645" s="28" t="s">
        <v>131</v>
      </c>
      <c r="D645" s="7" t="s">
        <v>73</v>
      </c>
      <c r="E645" s="7" t="s">
        <v>109</v>
      </c>
      <c r="F645" s="36">
        <v>1940300593</v>
      </c>
      <c r="G645" s="7" t="s">
        <v>493</v>
      </c>
      <c r="H645" s="284">
        <v>60.4</v>
      </c>
    </row>
    <row r="646" spans="2:8" ht="33.75" customHeight="1" thickBot="1">
      <c r="B646" s="133" t="s">
        <v>132</v>
      </c>
      <c r="C646" s="132" t="s">
        <v>133</v>
      </c>
      <c r="D646" s="132" t="s">
        <v>73</v>
      </c>
      <c r="E646" s="132"/>
      <c r="F646" s="132"/>
      <c r="G646" s="132"/>
      <c r="H646" s="255">
        <f>SUM(H647+H653+H654+H658+H661+H663)</f>
        <v>15509.05696</v>
      </c>
    </row>
    <row r="647" spans="2:8" ht="16.5" thickBot="1">
      <c r="B647" s="31"/>
      <c r="C647" s="26" t="s">
        <v>133</v>
      </c>
      <c r="D647" s="15" t="s">
        <v>73</v>
      </c>
      <c r="E647" s="15" t="s">
        <v>115</v>
      </c>
      <c r="F647" s="63">
        <v>1940200592</v>
      </c>
      <c r="G647" s="27"/>
      <c r="H647" s="193">
        <f>SUM(H648:H652)</f>
        <v>894.4</v>
      </c>
    </row>
    <row r="648" spans="2:8" ht="48" thickBot="1">
      <c r="B648" s="5" t="s">
        <v>54</v>
      </c>
      <c r="C648" s="28" t="s">
        <v>133</v>
      </c>
      <c r="D648" s="7" t="s">
        <v>73</v>
      </c>
      <c r="E648" s="7" t="s">
        <v>115</v>
      </c>
      <c r="F648" s="36">
        <v>1940200592</v>
      </c>
      <c r="G648" s="28" t="s">
        <v>78</v>
      </c>
      <c r="H648" s="134">
        <v>404</v>
      </c>
    </row>
    <row r="649" spans="2:8" ht="63.75" thickBot="1">
      <c r="B649" s="38" t="s">
        <v>10</v>
      </c>
      <c r="C649" s="28" t="s">
        <v>133</v>
      </c>
      <c r="D649" s="7" t="s">
        <v>73</v>
      </c>
      <c r="E649" s="7" t="s">
        <v>115</v>
      </c>
      <c r="F649" s="36">
        <v>1940200592</v>
      </c>
      <c r="G649" s="28" t="s">
        <v>493</v>
      </c>
      <c r="H649" s="134">
        <v>122</v>
      </c>
    </row>
    <row r="650" spans="2:8" ht="32.25" thickBot="1">
      <c r="B650" s="38" t="s">
        <v>13</v>
      </c>
      <c r="C650" s="28" t="s">
        <v>133</v>
      </c>
      <c r="D650" s="7" t="s">
        <v>73</v>
      </c>
      <c r="E650" s="7" t="s">
        <v>115</v>
      </c>
      <c r="F650" s="36">
        <v>1940200592</v>
      </c>
      <c r="G650" s="7" t="s">
        <v>119</v>
      </c>
      <c r="H650" s="3">
        <v>127.4</v>
      </c>
    </row>
    <row r="651" spans="2:8" ht="16.5" thickBot="1">
      <c r="B651" s="38" t="s">
        <v>523</v>
      </c>
      <c r="C651" s="28" t="s">
        <v>133</v>
      </c>
      <c r="D651" s="7" t="s">
        <v>73</v>
      </c>
      <c r="E651" s="7" t="s">
        <v>115</v>
      </c>
      <c r="F651" s="36">
        <v>1940200592</v>
      </c>
      <c r="G651" s="7" t="s">
        <v>508</v>
      </c>
      <c r="H651" s="3">
        <v>210</v>
      </c>
    </row>
    <row r="652" spans="2:8" ht="16.5" thickBot="1">
      <c r="B652" s="143" t="s">
        <v>46</v>
      </c>
      <c r="C652" s="28" t="s">
        <v>133</v>
      </c>
      <c r="D652" s="7" t="s">
        <v>73</v>
      </c>
      <c r="E652" s="7" t="s">
        <v>115</v>
      </c>
      <c r="F652" s="36">
        <v>1940200592</v>
      </c>
      <c r="G652" s="7" t="s">
        <v>118</v>
      </c>
      <c r="H652" s="3">
        <v>31</v>
      </c>
    </row>
    <row r="653" spans="2:8" ht="48" thickBot="1">
      <c r="B653" s="156" t="s">
        <v>505</v>
      </c>
      <c r="C653" s="194" t="s">
        <v>133</v>
      </c>
      <c r="D653" s="171" t="s">
        <v>73</v>
      </c>
      <c r="E653" s="171" t="s">
        <v>115</v>
      </c>
      <c r="F653" s="256" t="s">
        <v>684</v>
      </c>
      <c r="G653" s="171" t="s">
        <v>506</v>
      </c>
      <c r="H653" s="170">
        <v>25.790900000000001</v>
      </c>
    </row>
    <row r="654" spans="2:8" ht="126.75" thickBot="1">
      <c r="B654" s="145" t="s">
        <v>62</v>
      </c>
      <c r="C654" s="26" t="s">
        <v>133</v>
      </c>
      <c r="D654" s="8" t="s">
        <v>73</v>
      </c>
      <c r="E654" s="8" t="s">
        <v>115</v>
      </c>
      <c r="F654" s="4" t="s">
        <v>685</v>
      </c>
      <c r="G654" s="2"/>
      <c r="H654" s="1">
        <f>SUM(H655:H657)</f>
        <v>12648</v>
      </c>
    </row>
    <row r="655" spans="2:8" ht="48" thickBot="1">
      <c r="B655" s="5" t="s">
        <v>54</v>
      </c>
      <c r="C655" s="28" t="s">
        <v>133</v>
      </c>
      <c r="D655" s="7" t="s">
        <v>73</v>
      </c>
      <c r="E655" s="7" t="s">
        <v>115</v>
      </c>
      <c r="F655" s="3" t="s">
        <v>685</v>
      </c>
      <c r="G655" s="3">
        <v>111</v>
      </c>
      <c r="H655" s="3">
        <v>9580</v>
      </c>
    </row>
    <row r="656" spans="2:8" ht="63.75" thickBot="1">
      <c r="B656" s="38" t="s">
        <v>10</v>
      </c>
      <c r="C656" s="28" t="s">
        <v>133</v>
      </c>
      <c r="D656" s="7" t="s">
        <v>73</v>
      </c>
      <c r="E656" s="7" t="s">
        <v>115</v>
      </c>
      <c r="F656" s="3" t="s">
        <v>685</v>
      </c>
      <c r="G656" s="3">
        <v>119</v>
      </c>
      <c r="H656" s="3">
        <v>2893</v>
      </c>
    </row>
    <row r="657" spans="2:8" ht="32.25" thickBot="1">
      <c r="B657" s="38" t="s">
        <v>13</v>
      </c>
      <c r="C657" s="28" t="s">
        <v>133</v>
      </c>
      <c r="D657" s="7" t="s">
        <v>73</v>
      </c>
      <c r="E657" s="7" t="s">
        <v>115</v>
      </c>
      <c r="F657" s="3" t="s">
        <v>685</v>
      </c>
      <c r="G657" s="3">
        <v>244</v>
      </c>
      <c r="H657" s="3">
        <v>175</v>
      </c>
    </row>
    <row r="658" spans="2:8" ht="79.5" thickBot="1">
      <c r="B658" s="281" t="s">
        <v>526</v>
      </c>
      <c r="C658" s="282" t="s">
        <v>133</v>
      </c>
      <c r="D658" s="157" t="s">
        <v>73</v>
      </c>
      <c r="E658" s="157" t="s">
        <v>115</v>
      </c>
      <c r="F658" s="212" t="s">
        <v>687</v>
      </c>
      <c r="G658" s="162"/>
      <c r="H658" s="162">
        <f>SUM(H659:H660)</f>
        <v>1406.16</v>
      </c>
    </row>
    <row r="659" spans="2:8" ht="48" thickBot="1">
      <c r="B659" s="38" t="s">
        <v>225</v>
      </c>
      <c r="C659" s="28" t="s">
        <v>133</v>
      </c>
      <c r="D659" s="7" t="s">
        <v>73</v>
      </c>
      <c r="E659" s="7" t="s">
        <v>115</v>
      </c>
      <c r="F659" s="183" t="s">
        <v>687</v>
      </c>
      <c r="G659" s="3">
        <v>111</v>
      </c>
      <c r="H659" s="3">
        <v>1080</v>
      </c>
    </row>
    <row r="660" spans="2:8" ht="63.75" thickBot="1">
      <c r="B660" s="38" t="s">
        <v>10</v>
      </c>
      <c r="C660" s="28" t="s">
        <v>133</v>
      </c>
      <c r="D660" s="7" t="s">
        <v>73</v>
      </c>
      <c r="E660" s="7" t="s">
        <v>115</v>
      </c>
      <c r="F660" s="183" t="s">
        <v>687</v>
      </c>
      <c r="G660" s="3">
        <v>119</v>
      </c>
      <c r="H660" s="3">
        <v>326.16000000000003</v>
      </c>
    </row>
    <row r="661" spans="2:8" ht="79.5" thickBot="1">
      <c r="B661" s="160" t="s">
        <v>528</v>
      </c>
      <c r="C661" s="282" t="s">
        <v>133</v>
      </c>
      <c r="D661" s="282" t="s">
        <v>73</v>
      </c>
      <c r="E661" s="282" t="s">
        <v>115</v>
      </c>
      <c r="F661" s="180" t="s">
        <v>690</v>
      </c>
      <c r="G661" s="283"/>
      <c r="H661" s="283">
        <v>241.70606000000001</v>
      </c>
    </row>
    <row r="662" spans="2:8" ht="32.25" thickBot="1">
      <c r="B662" s="38" t="s">
        <v>13</v>
      </c>
      <c r="C662" s="28" t="s">
        <v>133</v>
      </c>
      <c r="D662" s="7" t="s">
        <v>73</v>
      </c>
      <c r="E662" s="7" t="s">
        <v>115</v>
      </c>
      <c r="F662" s="183" t="s">
        <v>690</v>
      </c>
      <c r="G662" s="3">
        <v>244</v>
      </c>
      <c r="H662" s="284">
        <v>241.70606000000001</v>
      </c>
    </row>
    <row r="663" spans="2:8" ht="32.25" thickBot="1">
      <c r="B663" s="311" t="s">
        <v>591</v>
      </c>
      <c r="C663" s="194" t="s">
        <v>133</v>
      </c>
      <c r="D663" s="171" t="s">
        <v>73</v>
      </c>
      <c r="E663" s="171" t="s">
        <v>109</v>
      </c>
      <c r="F663" s="180"/>
      <c r="G663" s="170"/>
      <c r="H663" s="297">
        <f>SUM(H664:H665)</f>
        <v>293</v>
      </c>
    </row>
    <row r="664" spans="2:8" ht="48" thickBot="1">
      <c r="B664" s="53" t="s">
        <v>28</v>
      </c>
      <c r="C664" s="28" t="s">
        <v>133</v>
      </c>
      <c r="D664" s="7" t="s">
        <v>73</v>
      </c>
      <c r="E664" s="7" t="s">
        <v>109</v>
      </c>
      <c r="F664" s="36">
        <v>1940300593</v>
      </c>
      <c r="G664" s="7" t="s">
        <v>78</v>
      </c>
      <c r="H664" s="284">
        <v>225</v>
      </c>
    </row>
    <row r="665" spans="2:8" ht="63.75" thickBot="1">
      <c r="B665" s="38" t="s">
        <v>10</v>
      </c>
      <c r="C665" s="28" t="s">
        <v>133</v>
      </c>
      <c r="D665" s="7" t="s">
        <v>73</v>
      </c>
      <c r="E665" s="7" t="s">
        <v>109</v>
      </c>
      <c r="F665" s="36">
        <v>1940300593</v>
      </c>
      <c r="G665" s="7" t="s">
        <v>493</v>
      </c>
      <c r="H665" s="284">
        <v>68</v>
      </c>
    </row>
    <row r="666" spans="2:8" ht="21.75" customHeight="1" thickBot="1">
      <c r="B666" s="133" t="s">
        <v>134</v>
      </c>
      <c r="C666" s="132" t="s">
        <v>135</v>
      </c>
      <c r="D666" s="132" t="s">
        <v>73</v>
      </c>
      <c r="E666" s="132"/>
      <c r="F666" s="132"/>
      <c r="G666" s="132"/>
      <c r="H666" s="255">
        <f>SUM(H667+H673+H676+H680+H683+H686+H688+H691+H674)</f>
        <v>19915.088499999998</v>
      </c>
    </row>
    <row r="667" spans="2:8" ht="16.5" thickBot="1">
      <c r="B667" s="31"/>
      <c r="C667" s="26" t="s">
        <v>135</v>
      </c>
      <c r="D667" s="15" t="s">
        <v>73</v>
      </c>
      <c r="E667" s="15" t="s">
        <v>115</v>
      </c>
      <c r="F667" s="63">
        <v>1940200592</v>
      </c>
      <c r="G667" s="27"/>
      <c r="H667" s="250">
        <f>SUM(H668:H672)</f>
        <v>1124.2</v>
      </c>
    </row>
    <row r="668" spans="2:8" ht="48" thickBot="1">
      <c r="B668" s="5" t="s">
        <v>54</v>
      </c>
      <c r="C668" s="28" t="s">
        <v>135</v>
      </c>
      <c r="D668" s="7" t="s">
        <v>73</v>
      </c>
      <c r="E668" s="7" t="s">
        <v>115</v>
      </c>
      <c r="F668" s="36">
        <v>1940200592</v>
      </c>
      <c r="G668" s="28" t="s">
        <v>78</v>
      </c>
      <c r="H668" s="134">
        <v>404</v>
      </c>
    </row>
    <row r="669" spans="2:8" ht="63.75" thickBot="1">
      <c r="B669" s="38" t="s">
        <v>10</v>
      </c>
      <c r="C669" s="28" t="s">
        <v>135</v>
      </c>
      <c r="D669" s="7" t="s">
        <v>73</v>
      </c>
      <c r="E669" s="7" t="s">
        <v>115</v>
      </c>
      <c r="F669" s="36">
        <v>1940200592</v>
      </c>
      <c r="G669" s="243" t="s">
        <v>493</v>
      </c>
      <c r="H669" s="134">
        <v>122</v>
      </c>
    </row>
    <row r="670" spans="2:8" ht="32.25" thickBot="1">
      <c r="B670" s="38" t="s">
        <v>13</v>
      </c>
      <c r="C670" s="28" t="s">
        <v>135</v>
      </c>
      <c r="D670" s="7" t="s">
        <v>73</v>
      </c>
      <c r="E670" s="7" t="s">
        <v>115</v>
      </c>
      <c r="F670" s="36">
        <v>1940200592</v>
      </c>
      <c r="G670" s="7" t="s">
        <v>119</v>
      </c>
      <c r="H670" s="3">
        <v>477.4</v>
      </c>
    </row>
    <row r="671" spans="2:8" ht="16.5" thickBot="1">
      <c r="B671" s="38" t="s">
        <v>523</v>
      </c>
      <c r="C671" s="28" t="s">
        <v>135</v>
      </c>
      <c r="D671" s="7" t="s">
        <v>73</v>
      </c>
      <c r="E671" s="7" t="s">
        <v>115</v>
      </c>
      <c r="F671" s="36">
        <v>1940200592</v>
      </c>
      <c r="G671" s="7" t="s">
        <v>508</v>
      </c>
      <c r="H671" s="3">
        <v>100</v>
      </c>
    </row>
    <row r="672" spans="2:8" ht="16.5" thickBot="1">
      <c r="B672" s="143" t="s">
        <v>46</v>
      </c>
      <c r="C672" s="28" t="s">
        <v>135</v>
      </c>
      <c r="D672" s="7" t="s">
        <v>73</v>
      </c>
      <c r="E672" s="7" t="s">
        <v>115</v>
      </c>
      <c r="F672" s="36">
        <v>1940200592</v>
      </c>
      <c r="G672" s="7" t="s">
        <v>118</v>
      </c>
      <c r="H672" s="3">
        <v>20.8</v>
      </c>
    </row>
    <row r="673" spans="2:8" ht="48" thickBot="1">
      <c r="B673" s="156" t="s">
        <v>505</v>
      </c>
      <c r="C673" s="282" t="s">
        <v>135</v>
      </c>
      <c r="D673" s="157" t="s">
        <v>73</v>
      </c>
      <c r="E673" s="157" t="s">
        <v>115</v>
      </c>
      <c r="F673" s="172" t="s">
        <v>684</v>
      </c>
      <c r="G673" s="157" t="s">
        <v>506</v>
      </c>
      <c r="H673" s="162">
        <v>77.373800000000003</v>
      </c>
    </row>
    <row r="674" spans="2:8" ht="48" thickBot="1">
      <c r="B674" s="156" t="s">
        <v>755</v>
      </c>
      <c r="C674" s="282" t="s">
        <v>135</v>
      </c>
      <c r="D674" s="208" t="s">
        <v>73</v>
      </c>
      <c r="E674" s="208" t="s">
        <v>115</v>
      </c>
      <c r="F674" s="212" t="s">
        <v>783</v>
      </c>
      <c r="G674" s="212"/>
      <c r="H674" s="162">
        <v>20.802</v>
      </c>
    </row>
    <row r="675" spans="2:8" ht="48" thickBot="1">
      <c r="B675" s="38" t="s">
        <v>222</v>
      </c>
      <c r="C675" s="28" t="s">
        <v>135</v>
      </c>
      <c r="D675" s="218" t="s">
        <v>73</v>
      </c>
      <c r="E675" s="218" t="s">
        <v>115</v>
      </c>
      <c r="F675" s="183" t="s">
        <v>783</v>
      </c>
      <c r="G675" s="183">
        <v>244</v>
      </c>
      <c r="H675" s="16">
        <v>20.802</v>
      </c>
    </row>
    <row r="676" spans="2:8" ht="126.75" thickBot="1">
      <c r="B676" s="145" t="s">
        <v>62</v>
      </c>
      <c r="C676" s="26" t="s">
        <v>135</v>
      </c>
      <c r="D676" s="8" t="s">
        <v>73</v>
      </c>
      <c r="E676" s="8" t="s">
        <v>115</v>
      </c>
      <c r="F676" s="4" t="s">
        <v>685</v>
      </c>
      <c r="G676" s="2"/>
      <c r="H676" s="1">
        <f>SUM(H677:H679)</f>
        <v>16065</v>
      </c>
    </row>
    <row r="677" spans="2:8" ht="48" thickBot="1">
      <c r="B677" s="5" t="s">
        <v>54</v>
      </c>
      <c r="C677" s="28" t="s">
        <v>135</v>
      </c>
      <c r="D677" s="7" t="s">
        <v>73</v>
      </c>
      <c r="E677" s="7" t="s">
        <v>115</v>
      </c>
      <c r="F677" s="3" t="s">
        <v>685</v>
      </c>
      <c r="G677" s="3">
        <v>111</v>
      </c>
      <c r="H677" s="3">
        <v>12168</v>
      </c>
    </row>
    <row r="678" spans="2:8" ht="63.75" thickBot="1">
      <c r="B678" s="38" t="s">
        <v>10</v>
      </c>
      <c r="C678" s="28" t="s">
        <v>135</v>
      </c>
      <c r="D678" s="7" t="s">
        <v>73</v>
      </c>
      <c r="E678" s="7" t="s">
        <v>115</v>
      </c>
      <c r="F678" s="3" t="s">
        <v>685</v>
      </c>
      <c r="G678" s="3">
        <v>119</v>
      </c>
      <c r="H678" s="3">
        <v>3675</v>
      </c>
    </row>
    <row r="679" spans="2:8" ht="32.25" thickBot="1">
      <c r="B679" s="38" t="s">
        <v>13</v>
      </c>
      <c r="C679" s="28" t="s">
        <v>135</v>
      </c>
      <c r="D679" s="7" t="s">
        <v>73</v>
      </c>
      <c r="E679" s="7" t="s">
        <v>115</v>
      </c>
      <c r="F679" s="3" t="s">
        <v>685</v>
      </c>
      <c r="G679" s="3">
        <v>244</v>
      </c>
      <c r="H679" s="3">
        <v>222</v>
      </c>
    </row>
    <row r="680" spans="2:8" ht="79.5" thickBot="1">
      <c r="B680" s="281" t="s">
        <v>526</v>
      </c>
      <c r="C680" s="282" t="s">
        <v>135</v>
      </c>
      <c r="D680" s="157" t="s">
        <v>73</v>
      </c>
      <c r="E680" s="157" t="s">
        <v>115</v>
      </c>
      <c r="F680" s="180" t="s">
        <v>687</v>
      </c>
      <c r="G680" s="162"/>
      <c r="H680" s="162">
        <f>SUM(H681:H682)</f>
        <v>1718.6399999999999</v>
      </c>
    </row>
    <row r="681" spans="2:8" ht="48" thickBot="1">
      <c r="B681" s="38" t="s">
        <v>225</v>
      </c>
      <c r="C681" s="28" t="s">
        <v>135</v>
      </c>
      <c r="D681" s="7" t="s">
        <v>73</v>
      </c>
      <c r="E681" s="7" t="s">
        <v>115</v>
      </c>
      <c r="F681" s="183" t="s">
        <v>687</v>
      </c>
      <c r="G681" s="3">
        <v>111</v>
      </c>
      <c r="H681" s="3">
        <v>1320</v>
      </c>
    </row>
    <row r="682" spans="2:8" ht="63.75" thickBot="1">
      <c r="B682" s="38" t="s">
        <v>10</v>
      </c>
      <c r="C682" s="28" t="s">
        <v>135</v>
      </c>
      <c r="D682" s="7" t="s">
        <v>73</v>
      </c>
      <c r="E682" s="7" t="s">
        <v>115</v>
      </c>
      <c r="F682" s="183" t="s">
        <v>687</v>
      </c>
      <c r="G682" s="3">
        <v>119</v>
      </c>
      <c r="H682" s="3">
        <v>398.64</v>
      </c>
    </row>
    <row r="683" spans="2:8" ht="48" thickBot="1">
      <c r="B683" s="293" t="s">
        <v>553</v>
      </c>
      <c r="C683" s="194" t="s">
        <v>135</v>
      </c>
      <c r="D683" s="171" t="s">
        <v>73</v>
      </c>
      <c r="E683" s="171" t="s">
        <v>115</v>
      </c>
      <c r="F683" s="212" t="s">
        <v>688</v>
      </c>
      <c r="G683" s="170"/>
      <c r="H683" s="170">
        <f>SUM(H684:H685)</f>
        <v>99.222999999999999</v>
      </c>
    </row>
    <row r="684" spans="2:8" ht="48" thickBot="1">
      <c r="B684" s="38" t="s">
        <v>225</v>
      </c>
      <c r="C684" s="28" t="s">
        <v>135</v>
      </c>
      <c r="D684" s="7" t="s">
        <v>73</v>
      </c>
      <c r="E684" s="7" t="s">
        <v>115</v>
      </c>
      <c r="F684" s="355" t="s">
        <v>689</v>
      </c>
      <c r="G684" s="3">
        <v>111</v>
      </c>
      <c r="H684" s="3">
        <v>76.207999999999998</v>
      </c>
    </row>
    <row r="685" spans="2:8" ht="63.75" thickBot="1">
      <c r="B685" s="38" t="s">
        <v>10</v>
      </c>
      <c r="C685" s="28" t="s">
        <v>135</v>
      </c>
      <c r="D685" s="7" t="s">
        <v>73</v>
      </c>
      <c r="E685" s="7" t="s">
        <v>115</v>
      </c>
      <c r="F685" s="355" t="s">
        <v>689</v>
      </c>
      <c r="G685" s="3">
        <v>119</v>
      </c>
      <c r="H685" s="3">
        <v>23.015000000000001</v>
      </c>
    </row>
    <row r="686" spans="2:8" ht="79.5" thickBot="1">
      <c r="B686" s="160" t="s">
        <v>528</v>
      </c>
      <c r="C686" s="282" t="s">
        <v>135</v>
      </c>
      <c r="D686" s="282" t="s">
        <v>73</v>
      </c>
      <c r="E686" s="282" t="s">
        <v>115</v>
      </c>
      <c r="F686" s="180" t="s">
        <v>690</v>
      </c>
      <c r="G686" s="283"/>
      <c r="H686" s="283">
        <v>386.72969999999998</v>
      </c>
    </row>
    <row r="687" spans="2:8" ht="32.25" thickBot="1">
      <c r="B687" s="38" t="s">
        <v>13</v>
      </c>
      <c r="C687" s="28" t="s">
        <v>135</v>
      </c>
      <c r="D687" s="7" t="s">
        <v>73</v>
      </c>
      <c r="E687" s="7" t="s">
        <v>115</v>
      </c>
      <c r="F687" s="183" t="s">
        <v>690</v>
      </c>
      <c r="G687" s="3">
        <v>244</v>
      </c>
      <c r="H687" s="284">
        <v>386.72969999999998</v>
      </c>
    </row>
    <row r="688" spans="2:8" ht="32.25" thickBot="1">
      <c r="B688" s="311" t="s">
        <v>591</v>
      </c>
      <c r="C688" s="282" t="s">
        <v>135</v>
      </c>
      <c r="D688" s="157" t="s">
        <v>73</v>
      </c>
      <c r="E688" s="157" t="s">
        <v>109</v>
      </c>
      <c r="F688" s="212"/>
      <c r="G688" s="162"/>
      <c r="H688" s="283">
        <f>SUM(H689:H690)</f>
        <v>345</v>
      </c>
    </row>
    <row r="689" spans="2:8" ht="48" thickBot="1">
      <c r="B689" s="53" t="s">
        <v>28</v>
      </c>
      <c r="C689" s="28" t="s">
        <v>135</v>
      </c>
      <c r="D689" s="7" t="s">
        <v>73</v>
      </c>
      <c r="E689" s="7" t="s">
        <v>109</v>
      </c>
      <c r="F689" s="36">
        <v>1940300593</v>
      </c>
      <c r="G689" s="7" t="s">
        <v>78</v>
      </c>
      <c r="H689" s="284">
        <v>265</v>
      </c>
    </row>
    <row r="690" spans="2:8" ht="63.75" thickBot="1">
      <c r="B690" s="38" t="s">
        <v>10</v>
      </c>
      <c r="C690" s="28" t="s">
        <v>135</v>
      </c>
      <c r="D690" s="7" t="s">
        <v>73</v>
      </c>
      <c r="E690" s="7" t="s">
        <v>109</v>
      </c>
      <c r="F690" s="36">
        <v>1940300593</v>
      </c>
      <c r="G690" s="7" t="s">
        <v>493</v>
      </c>
      <c r="H690" s="284">
        <v>80</v>
      </c>
    </row>
    <row r="691" spans="2:8" ht="16.5" thickBot="1">
      <c r="B691" s="387" t="s">
        <v>27</v>
      </c>
      <c r="C691" s="282" t="s">
        <v>117</v>
      </c>
      <c r="D691" s="157" t="s">
        <v>73</v>
      </c>
      <c r="E691" s="157" t="s">
        <v>110</v>
      </c>
      <c r="F691" s="172"/>
      <c r="G691" s="157"/>
      <c r="H691" s="283">
        <f>SUM(H693:H694)</f>
        <v>78.12</v>
      </c>
    </row>
    <row r="692" spans="2:8" ht="32.25" thickBot="1">
      <c r="B692" s="156" t="s">
        <v>753</v>
      </c>
      <c r="C692" s="282" t="s">
        <v>117</v>
      </c>
      <c r="D692" s="157" t="s">
        <v>73</v>
      </c>
      <c r="E692" s="157" t="s">
        <v>110</v>
      </c>
      <c r="F692" s="172"/>
      <c r="G692" s="157"/>
      <c r="H692" s="283">
        <f>SUM(H693:H694)</f>
        <v>78.12</v>
      </c>
    </row>
    <row r="693" spans="2:8" ht="48" thickBot="1">
      <c r="B693" s="352" t="s">
        <v>191</v>
      </c>
      <c r="C693" s="28" t="s">
        <v>117</v>
      </c>
      <c r="D693" s="7" t="s">
        <v>73</v>
      </c>
      <c r="E693" s="7" t="s">
        <v>110</v>
      </c>
      <c r="F693" s="36">
        <v>1940250500</v>
      </c>
      <c r="G693" s="7" t="s">
        <v>78</v>
      </c>
      <c r="H693" s="284">
        <v>60</v>
      </c>
    </row>
    <row r="694" spans="2:8" ht="63.75" thickBot="1">
      <c r="B694" s="38" t="s">
        <v>10</v>
      </c>
      <c r="C694" s="28" t="s">
        <v>117</v>
      </c>
      <c r="D694" s="7" t="s">
        <v>73</v>
      </c>
      <c r="E694" s="7" t="s">
        <v>110</v>
      </c>
      <c r="F694" s="36">
        <v>1940250500</v>
      </c>
      <c r="G694" s="7" t="s">
        <v>493</v>
      </c>
      <c r="H694" s="284">
        <v>18.12</v>
      </c>
    </row>
    <row r="695" spans="2:8" ht="32.25" thickBot="1">
      <c r="B695" s="133" t="s">
        <v>136</v>
      </c>
      <c r="C695" s="132" t="s">
        <v>137</v>
      </c>
      <c r="D695" s="132" t="s">
        <v>73</v>
      </c>
      <c r="E695" s="132"/>
      <c r="F695" s="132"/>
      <c r="G695" s="132"/>
      <c r="H695" s="255">
        <f>SUM(H696+H702+H703+H707+H710+H712+H714)</f>
        <v>6706.9349999999995</v>
      </c>
    </row>
    <row r="696" spans="2:8" ht="16.5" thickBot="1">
      <c r="B696" s="31"/>
      <c r="C696" s="26" t="s">
        <v>137</v>
      </c>
      <c r="D696" s="15" t="s">
        <v>73</v>
      </c>
      <c r="E696" s="15" t="s">
        <v>115</v>
      </c>
      <c r="F696" s="63">
        <v>1940200592</v>
      </c>
      <c r="G696" s="27"/>
      <c r="H696" s="250">
        <f>SUM(H697:H701)</f>
        <v>930.4</v>
      </c>
    </row>
    <row r="697" spans="2:8" ht="48" thickBot="1">
      <c r="B697" s="5" t="s">
        <v>54</v>
      </c>
      <c r="C697" s="28" t="s">
        <v>137</v>
      </c>
      <c r="D697" s="7" t="s">
        <v>73</v>
      </c>
      <c r="E697" s="7" t="s">
        <v>115</v>
      </c>
      <c r="F697" s="36">
        <v>1940200592</v>
      </c>
      <c r="G697" s="28" t="s">
        <v>78</v>
      </c>
      <c r="H697" s="134">
        <v>404</v>
      </c>
    </row>
    <row r="698" spans="2:8" ht="63.75" thickBot="1">
      <c r="B698" s="38" t="s">
        <v>10</v>
      </c>
      <c r="C698" s="28" t="s">
        <v>137</v>
      </c>
      <c r="D698" s="7" t="s">
        <v>73</v>
      </c>
      <c r="E698" s="7" t="s">
        <v>115</v>
      </c>
      <c r="F698" s="36">
        <v>1940200592</v>
      </c>
      <c r="G698" s="28" t="s">
        <v>493</v>
      </c>
      <c r="H698" s="134">
        <v>122</v>
      </c>
    </row>
    <row r="699" spans="2:8" ht="32.25" thickBot="1">
      <c r="B699" s="38" t="s">
        <v>13</v>
      </c>
      <c r="C699" s="28" t="s">
        <v>137</v>
      </c>
      <c r="D699" s="7" t="s">
        <v>73</v>
      </c>
      <c r="E699" s="7" t="s">
        <v>115</v>
      </c>
      <c r="F699" s="36">
        <v>1940200592</v>
      </c>
      <c r="G699" s="7" t="s">
        <v>119</v>
      </c>
      <c r="H699" s="3">
        <v>302.39999999999998</v>
      </c>
    </row>
    <row r="700" spans="2:8" ht="23.25" customHeight="1" thickBot="1">
      <c r="B700" s="38" t="s">
        <v>523</v>
      </c>
      <c r="C700" s="28" t="s">
        <v>137</v>
      </c>
      <c r="D700" s="7" t="s">
        <v>73</v>
      </c>
      <c r="E700" s="7" t="s">
        <v>115</v>
      </c>
      <c r="F700" s="36">
        <v>1940200592</v>
      </c>
      <c r="G700" s="7" t="s">
        <v>508</v>
      </c>
      <c r="H700" s="3">
        <v>95</v>
      </c>
    </row>
    <row r="701" spans="2:8" ht="27" customHeight="1" thickBot="1">
      <c r="B701" s="143" t="s">
        <v>46</v>
      </c>
      <c r="C701" s="28" t="s">
        <v>137</v>
      </c>
      <c r="D701" s="7" t="s">
        <v>73</v>
      </c>
      <c r="E701" s="7" t="s">
        <v>115</v>
      </c>
      <c r="F701" s="36">
        <v>1940200592</v>
      </c>
      <c r="G701" s="7" t="s">
        <v>118</v>
      </c>
      <c r="H701" s="3">
        <v>7</v>
      </c>
    </row>
    <row r="702" spans="2:8" ht="24" hidden="1" customHeight="1" thickBot="1">
      <c r="B702" s="156" t="s">
        <v>505</v>
      </c>
      <c r="C702" s="282" t="s">
        <v>137</v>
      </c>
      <c r="D702" s="157" t="s">
        <v>73</v>
      </c>
      <c r="E702" s="157" t="s">
        <v>115</v>
      </c>
      <c r="F702" s="172" t="s">
        <v>581</v>
      </c>
      <c r="G702" s="157" t="s">
        <v>506</v>
      </c>
      <c r="H702" s="162"/>
    </row>
    <row r="703" spans="2:8" ht="126.75" thickBot="1">
      <c r="B703" s="145" t="s">
        <v>62</v>
      </c>
      <c r="C703" s="26" t="s">
        <v>137</v>
      </c>
      <c r="D703" s="8" t="s">
        <v>73</v>
      </c>
      <c r="E703" s="8" t="s">
        <v>115</v>
      </c>
      <c r="F703" s="4" t="s">
        <v>685</v>
      </c>
      <c r="G703" s="2"/>
      <c r="H703" s="1">
        <f>SUM(H704:H706)</f>
        <v>4823</v>
      </c>
    </row>
    <row r="704" spans="2:8" ht="48" thickBot="1">
      <c r="B704" s="5" t="s">
        <v>54</v>
      </c>
      <c r="C704" s="28" t="s">
        <v>137</v>
      </c>
      <c r="D704" s="7" t="s">
        <v>73</v>
      </c>
      <c r="E704" s="7" t="s">
        <v>115</v>
      </c>
      <c r="F704" s="3" t="s">
        <v>685</v>
      </c>
      <c r="G704" s="3">
        <v>111</v>
      </c>
      <c r="H704" s="3">
        <v>3658</v>
      </c>
    </row>
    <row r="705" spans="2:8" ht="63.75" thickBot="1">
      <c r="B705" s="38" t="s">
        <v>10</v>
      </c>
      <c r="C705" s="28" t="s">
        <v>137</v>
      </c>
      <c r="D705" s="7" t="s">
        <v>73</v>
      </c>
      <c r="E705" s="7" t="s">
        <v>115</v>
      </c>
      <c r="F705" s="3" t="s">
        <v>685</v>
      </c>
      <c r="G705" s="3">
        <v>119</v>
      </c>
      <c r="H705" s="3">
        <v>1105</v>
      </c>
    </row>
    <row r="706" spans="2:8" ht="32.25" thickBot="1">
      <c r="B706" s="38" t="s">
        <v>13</v>
      </c>
      <c r="C706" s="28" t="s">
        <v>137</v>
      </c>
      <c r="D706" s="7" t="s">
        <v>73</v>
      </c>
      <c r="E706" s="7" t="s">
        <v>115</v>
      </c>
      <c r="F706" s="3" t="s">
        <v>685</v>
      </c>
      <c r="G706" s="3">
        <v>244</v>
      </c>
      <c r="H706" s="3">
        <v>60</v>
      </c>
    </row>
    <row r="707" spans="2:8" ht="79.5" thickBot="1">
      <c r="B707" s="281" t="s">
        <v>526</v>
      </c>
      <c r="C707" s="282" t="s">
        <v>137</v>
      </c>
      <c r="D707" s="157" t="s">
        <v>73</v>
      </c>
      <c r="E707" s="157" t="s">
        <v>115</v>
      </c>
      <c r="F707" s="212" t="s">
        <v>687</v>
      </c>
      <c r="G707" s="162"/>
      <c r="H707" s="162">
        <f>SUM(H708:H709)</f>
        <v>468.72</v>
      </c>
    </row>
    <row r="708" spans="2:8" ht="48" thickBot="1">
      <c r="B708" s="38" t="s">
        <v>225</v>
      </c>
      <c r="C708" s="28" t="s">
        <v>137</v>
      </c>
      <c r="D708" s="7" t="s">
        <v>73</v>
      </c>
      <c r="E708" s="7" t="s">
        <v>115</v>
      </c>
      <c r="F708" s="183" t="s">
        <v>687</v>
      </c>
      <c r="G708" s="3">
        <v>111</v>
      </c>
      <c r="H708" s="3">
        <v>360</v>
      </c>
    </row>
    <row r="709" spans="2:8" ht="63.75" thickBot="1">
      <c r="B709" s="38" t="s">
        <v>10</v>
      </c>
      <c r="C709" s="28" t="s">
        <v>137</v>
      </c>
      <c r="D709" s="7" t="s">
        <v>73</v>
      </c>
      <c r="E709" s="7" t="s">
        <v>115</v>
      </c>
      <c r="F709" s="183" t="s">
        <v>687</v>
      </c>
      <c r="G709" s="3">
        <v>119</v>
      </c>
      <c r="H709" s="3">
        <v>108.72</v>
      </c>
    </row>
    <row r="710" spans="2:8" ht="79.5" thickBot="1">
      <c r="B710" s="160" t="s">
        <v>528</v>
      </c>
      <c r="C710" s="282" t="s">
        <v>137</v>
      </c>
      <c r="D710" s="282" t="s">
        <v>73</v>
      </c>
      <c r="E710" s="282" t="s">
        <v>115</v>
      </c>
      <c r="F710" s="180" t="s">
        <v>690</v>
      </c>
      <c r="G710" s="283"/>
      <c r="H710" s="283">
        <v>398.815</v>
      </c>
    </row>
    <row r="711" spans="2:8" ht="32.25" thickBot="1">
      <c r="B711" s="38" t="s">
        <v>13</v>
      </c>
      <c r="C711" s="28" t="s">
        <v>137</v>
      </c>
      <c r="D711" s="7" t="s">
        <v>73</v>
      </c>
      <c r="E711" s="7" t="s">
        <v>115</v>
      </c>
      <c r="F711" s="183" t="s">
        <v>690</v>
      </c>
      <c r="G711" s="3">
        <v>244</v>
      </c>
      <c r="H711" s="284">
        <v>398.815</v>
      </c>
    </row>
    <row r="712" spans="2:8" ht="32.25" hidden="1" thickBot="1">
      <c r="B712" s="295" t="s">
        <v>570</v>
      </c>
      <c r="C712" s="194" t="s">
        <v>137</v>
      </c>
      <c r="D712" s="171" t="s">
        <v>73</v>
      </c>
      <c r="E712" s="171" t="s">
        <v>115</v>
      </c>
      <c r="F712" s="180" t="s">
        <v>571</v>
      </c>
      <c r="G712" s="170"/>
      <c r="H712" s="297"/>
    </row>
    <row r="713" spans="2:8" ht="32.25" hidden="1" thickBot="1">
      <c r="B713" s="38" t="s">
        <v>13</v>
      </c>
      <c r="C713" s="28" t="s">
        <v>137</v>
      </c>
      <c r="D713" s="7" t="s">
        <v>73</v>
      </c>
      <c r="E713" s="7" t="s">
        <v>115</v>
      </c>
      <c r="F713" s="183" t="s">
        <v>571</v>
      </c>
      <c r="G713" s="3">
        <v>243</v>
      </c>
      <c r="H713" s="284"/>
    </row>
    <row r="714" spans="2:8" ht="32.25" thickBot="1">
      <c r="B714" s="311" t="s">
        <v>591</v>
      </c>
      <c r="C714" s="282" t="s">
        <v>137</v>
      </c>
      <c r="D714" s="157" t="s">
        <v>73</v>
      </c>
      <c r="E714" s="157" t="s">
        <v>109</v>
      </c>
      <c r="F714" s="212"/>
      <c r="G714" s="162"/>
      <c r="H714" s="283">
        <f>SUM(H715:H716)</f>
        <v>86</v>
      </c>
    </row>
    <row r="715" spans="2:8" ht="48" thickBot="1">
      <c r="B715" s="53" t="s">
        <v>28</v>
      </c>
      <c r="C715" s="28" t="s">
        <v>137</v>
      </c>
      <c r="D715" s="7" t="s">
        <v>73</v>
      </c>
      <c r="E715" s="7" t="s">
        <v>109</v>
      </c>
      <c r="F715" s="36">
        <v>1940300593</v>
      </c>
      <c r="G715" s="7" t="s">
        <v>78</v>
      </c>
      <c r="H715" s="284">
        <v>66</v>
      </c>
    </row>
    <row r="716" spans="2:8" ht="63.75" thickBot="1">
      <c r="B716" s="38" t="s">
        <v>10</v>
      </c>
      <c r="C716" s="28" t="s">
        <v>137</v>
      </c>
      <c r="D716" s="7" t="s">
        <v>73</v>
      </c>
      <c r="E716" s="7" t="s">
        <v>109</v>
      </c>
      <c r="F716" s="36">
        <v>1940300593</v>
      </c>
      <c r="G716" s="7" t="s">
        <v>493</v>
      </c>
      <c r="H716" s="284">
        <v>20</v>
      </c>
    </row>
    <row r="717" spans="2:8" ht="32.25" customHeight="1" thickBot="1">
      <c r="B717" s="133" t="s">
        <v>138</v>
      </c>
      <c r="C717" s="132" t="s">
        <v>139</v>
      </c>
      <c r="D717" s="132" t="s">
        <v>73</v>
      </c>
      <c r="E717" s="132"/>
      <c r="F717" s="132"/>
      <c r="G717" s="132"/>
      <c r="H717" s="255">
        <f>SUM(H718+H724+H727+H731+H734+H737+H739+H742+H725)</f>
        <v>22837.323469999999</v>
      </c>
    </row>
    <row r="718" spans="2:8" ht="16.5" thickBot="1">
      <c r="B718" s="31"/>
      <c r="C718" s="26" t="s">
        <v>139</v>
      </c>
      <c r="D718" s="15" t="s">
        <v>73</v>
      </c>
      <c r="E718" s="15" t="s">
        <v>115</v>
      </c>
      <c r="F718" s="63">
        <v>1940200592</v>
      </c>
      <c r="G718" s="26"/>
      <c r="H718" s="250">
        <f>SUM(H719:H723)</f>
        <v>1530.4</v>
      </c>
    </row>
    <row r="719" spans="2:8" ht="48" thickBot="1">
      <c r="B719" s="5" t="s">
        <v>54</v>
      </c>
      <c r="C719" s="28" t="s">
        <v>139</v>
      </c>
      <c r="D719" s="7" t="s">
        <v>73</v>
      </c>
      <c r="E719" s="7" t="s">
        <v>115</v>
      </c>
      <c r="F719" s="36">
        <v>1940200592</v>
      </c>
      <c r="G719" s="28" t="s">
        <v>78</v>
      </c>
      <c r="H719" s="134">
        <v>674</v>
      </c>
    </row>
    <row r="720" spans="2:8" ht="63.75" thickBot="1">
      <c r="B720" s="38" t="s">
        <v>10</v>
      </c>
      <c r="C720" s="28" t="s">
        <v>139</v>
      </c>
      <c r="D720" s="7" t="s">
        <v>73</v>
      </c>
      <c r="E720" s="7" t="s">
        <v>115</v>
      </c>
      <c r="F720" s="36">
        <v>1940200592</v>
      </c>
      <c r="G720" s="28" t="s">
        <v>493</v>
      </c>
      <c r="H720" s="134">
        <v>204</v>
      </c>
    </row>
    <row r="721" spans="2:8" ht="32.25" thickBot="1">
      <c r="B721" s="38" t="s">
        <v>13</v>
      </c>
      <c r="C721" s="28" t="s">
        <v>139</v>
      </c>
      <c r="D721" s="7" t="s">
        <v>73</v>
      </c>
      <c r="E721" s="7" t="s">
        <v>115</v>
      </c>
      <c r="F721" s="36">
        <v>1940200592</v>
      </c>
      <c r="G721" s="7" t="s">
        <v>119</v>
      </c>
      <c r="H721" s="3">
        <v>511.4</v>
      </c>
    </row>
    <row r="722" spans="2:8" ht="16.5" thickBot="1">
      <c r="B722" s="38" t="s">
        <v>523</v>
      </c>
      <c r="C722" s="28" t="s">
        <v>139</v>
      </c>
      <c r="D722" s="7" t="s">
        <v>73</v>
      </c>
      <c r="E722" s="7" t="s">
        <v>115</v>
      </c>
      <c r="F722" s="36">
        <v>1940200592</v>
      </c>
      <c r="G722" s="7" t="s">
        <v>508</v>
      </c>
      <c r="H722" s="3">
        <v>125</v>
      </c>
    </row>
    <row r="723" spans="2:8" ht="16.5" thickBot="1">
      <c r="B723" s="143" t="s">
        <v>46</v>
      </c>
      <c r="C723" s="28" t="s">
        <v>139</v>
      </c>
      <c r="D723" s="7" t="s">
        <v>73</v>
      </c>
      <c r="E723" s="7" t="s">
        <v>115</v>
      </c>
      <c r="F723" s="36">
        <v>1940200592</v>
      </c>
      <c r="G723" s="7" t="s">
        <v>118</v>
      </c>
      <c r="H723" s="3">
        <v>16</v>
      </c>
    </row>
    <row r="724" spans="2:8" ht="48" thickBot="1">
      <c r="B724" s="156" t="s">
        <v>505</v>
      </c>
      <c r="C724" s="282" t="s">
        <v>139</v>
      </c>
      <c r="D724" s="157" t="s">
        <v>73</v>
      </c>
      <c r="E724" s="157" t="s">
        <v>115</v>
      </c>
      <c r="F724" s="172" t="s">
        <v>684</v>
      </c>
      <c r="G724" s="157" t="s">
        <v>506</v>
      </c>
      <c r="H724" s="162">
        <v>25.790900000000001</v>
      </c>
    </row>
    <row r="725" spans="2:8" ht="48" thickBot="1">
      <c r="B725" s="156" t="s">
        <v>755</v>
      </c>
      <c r="C725" s="282" t="s">
        <v>139</v>
      </c>
      <c r="D725" s="208" t="s">
        <v>73</v>
      </c>
      <c r="E725" s="208" t="s">
        <v>115</v>
      </c>
      <c r="F725" s="212" t="s">
        <v>783</v>
      </c>
      <c r="G725" s="212"/>
      <c r="H725" s="162">
        <v>15.602</v>
      </c>
    </row>
    <row r="726" spans="2:8" ht="48" thickBot="1">
      <c r="B726" s="38" t="s">
        <v>222</v>
      </c>
      <c r="C726" s="28" t="s">
        <v>139</v>
      </c>
      <c r="D726" s="218" t="s">
        <v>73</v>
      </c>
      <c r="E726" s="218" t="s">
        <v>115</v>
      </c>
      <c r="F726" s="183" t="s">
        <v>783</v>
      </c>
      <c r="G726" s="183">
        <v>244</v>
      </c>
      <c r="H726" s="20">
        <v>15.602</v>
      </c>
    </row>
    <row r="727" spans="2:8" ht="126.75" thickBot="1">
      <c r="B727" s="145" t="s">
        <v>62</v>
      </c>
      <c r="C727" s="26" t="s">
        <v>139</v>
      </c>
      <c r="D727" s="8" t="s">
        <v>73</v>
      </c>
      <c r="E727" s="8" t="s">
        <v>115</v>
      </c>
      <c r="F727" s="4" t="s">
        <v>685</v>
      </c>
      <c r="G727" s="2"/>
      <c r="H727" s="1">
        <f>SUM(H728:H730)</f>
        <v>18291</v>
      </c>
    </row>
    <row r="728" spans="2:8" ht="48" thickBot="1">
      <c r="B728" s="5" t="s">
        <v>54</v>
      </c>
      <c r="C728" s="28" t="s">
        <v>139</v>
      </c>
      <c r="D728" s="7" t="s">
        <v>73</v>
      </c>
      <c r="E728" s="7" t="s">
        <v>115</v>
      </c>
      <c r="F728" s="3" t="s">
        <v>685</v>
      </c>
      <c r="G728" s="3">
        <v>111</v>
      </c>
      <c r="H728" s="3">
        <v>13872</v>
      </c>
    </row>
    <row r="729" spans="2:8" ht="63.75" thickBot="1">
      <c r="B729" s="38" t="s">
        <v>10</v>
      </c>
      <c r="C729" s="28" t="s">
        <v>139</v>
      </c>
      <c r="D729" s="7" t="s">
        <v>73</v>
      </c>
      <c r="E729" s="7" t="s">
        <v>115</v>
      </c>
      <c r="F729" s="3" t="s">
        <v>685</v>
      </c>
      <c r="G729" s="3">
        <v>119</v>
      </c>
      <c r="H729" s="3">
        <v>4189</v>
      </c>
    </row>
    <row r="730" spans="2:8" ht="32.25" thickBot="1">
      <c r="B730" s="38" t="s">
        <v>13</v>
      </c>
      <c r="C730" s="28" t="s">
        <v>139</v>
      </c>
      <c r="D730" s="7" t="s">
        <v>73</v>
      </c>
      <c r="E730" s="7" t="s">
        <v>115</v>
      </c>
      <c r="F730" s="3" t="s">
        <v>685</v>
      </c>
      <c r="G730" s="3">
        <v>244</v>
      </c>
      <c r="H730" s="3">
        <v>230</v>
      </c>
    </row>
    <row r="731" spans="2:8" ht="79.5" thickBot="1">
      <c r="B731" s="281" t="s">
        <v>526</v>
      </c>
      <c r="C731" s="282" t="s">
        <v>139</v>
      </c>
      <c r="D731" s="157" t="s">
        <v>73</v>
      </c>
      <c r="E731" s="157" t="s">
        <v>115</v>
      </c>
      <c r="F731" s="212" t="s">
        <v>687</v>
      </c>
      <c r="G731" s="162"/>
      <c r="H731" s="162">
        <f>SUM(H732:H733)</f>
        <v>1718.6399999999999</v>
      </c>
    </row>
    <row r="732" spans="2:8" ht="48" thickBot="1">
      <c r="B732" s="38" t="s">
        <v>225</v>
      </c>
      <c r="C732" s="28" t="s">
        <v>139</v>
      </c>
      <c r="D732" s="7" t="s">
        <v>73</v>
      </c>
      <c r="E732" s="7" t="s">
        <v>115</v>
      </c>
      <c r="F732" s="183" t="s">
        <v>687</v>
      </c>
      <c r="G732" s="3">
        <v>111</v>
      </c>
      <c r="H732" s="3">
        <v>1320</v>
      </c>
    </row>
    <row r="733" spans="2:8" ht="63.75" thickBot="1">
      <c r="B733" s="38" t="s">
        <v>10</v>
      </c>
      <c r="C733" s="28" t="s">
        <v>139</v>
      </c>
      <c r="D733" s="7" t="s">
        <v>73</v>
      </c>
      <c r="E733" s="7" t="s">
        <v>115</v>
      </c>
      <c r="F733" s="183" t="s">
        <v>687</v>
      </c>
      <c r="G733" s="3">
        <v>119</v>
      </c>
      <c r="H733" s="3">
        <v>398.64</v>
      </c>
    </row>
    <row r="734" spans="2:8" ht="48" thickBot="1">
      <c r="B734" s="293" t="s">
        <v>553</v>
      </c>
      <c r="C734" s="194" t="s">
        <v>139</v>
      </c>
      <c r="D734" s="171" t="s">
        <v>73</v>
      </c>
      <c r="E734" s="171" t="s">
        <v>115</v>
      </c>
      <c r="F734" s="212" t="s">
        <v>688</v>
      </c>
      <c r="G734" s="170"/>
      <c r="H734" s="170">
        <f>SUM(H735:H736)</f>
        <v>99.222999999999999</v>
      </c>
    </row>
    <row r="735" spans="2:8" ht="48" thickBot="1">
      <c r="B735" s="38" t="s">
        <v>225</v>
      </c>
      <c r="C735" s="28" t="s">
        <v>139</v>
      </c>
      <c r="D735" s="7" t="s">
        <v>73</v>
      </c>
      <c r="E735" s="7" t="s">
        <v>115</v>
      </c>
      <c r="F735" s="355" t="s">
        <v>689</v>
      </c>
      <c r="G735" s="3">
        <v>111</v>
      </c>
      <c r="H735" s="3">
        <v>76.207999999999998</v>
      </c>
    </row>
    <row r="736" spans="2:8" ht="63.75" thickBot="1">
      <c r="B736" s="38" t="s">
        <v>10</v>
      </c>
      <c r="C736" s="28" t="s">
        <v>139</v>
      </c>
      <c r="D736" s="7" t="s">
        <v>73</v>
      </c>
      <c r="E736" s="7" t="s">
        <v>115</v>
      </c>
      <c r="F736" s="355" t="s">
        <v>689</v>
      </c>
      <c r="G736" s="3">
        <v>119</v>
      </c>
      <c r="H736" s="3">
        <v>23.015000000000001</v>
      </c>
    </row>
    <row r="737" spans="2:8" ht="79.5" thickBot="1">
      <c r="B737" s="160" t="s">
        <v>528</v>
      </c>
      <c r="C737" s="282" t="s">
        <v>139</v>
      </c>
      <c r="D737" s="282" t="s">
        <v>73</v>
      </c>
      <c r="E737" s="282" t="s">
        <v>115</v>
      </c>
      <c r="F737" s="180" t="s">
        <v>690</v>
      </c>
      <c r="G737" s="283"/>
      <c r="H737" s="283">
        <v>700.94757000000004</v>
      </c>
    </row>
    <row r="738" spans="2:8" ht="32.25" thickBot="1">
      <c r="B738" s="38" t="s">
        <v>13</v>
      </c>
      <c r="C738" s="28" t="s">
        <v>139</v>
      </c>
      <c r="D738" s="7" t="s">
        <v>73</v>
      </c>
      <c r="E738" s="7" t="s">
        <v>115</v>
      </c>
      <c r="F738" s="183" t="s">
        <v>690</v>
      </c>
      <c r="G738" s="3">
        <v>244</v>
      </c>
      <c r="H738" s="284">
        <v>700.94757000000004</v>
      </c>
    </row>
    <row r="739" spans="2:8" ht="32.25" thickBot="1">
      <c r="B739" s="311" t="s">
        <v>591</v>
      </c>
      <c r="C739" s="194" t="s">
        <v>139</v>
      </c>
      <c r="D739" s="171" t="s">
        <v>73</v>
      </c>
      <c r="E739" s="171" t="s">
        <v>109</v>
      </c>
      <c r="F739" s="180"/>
      <c r="G739" s="170"/>
      <c r="H739" s="297">
        <f>SUM(H740:H741)</f>
        <v>377.6</v>
      </c>
    </row>
    <row r="740" spans="2:8" ht="48" thickBot="1">
      <c r="B740" s="53" t="s">
        <v>28</v>
      </c>
      <c r="C740" s="28" t="s">
        <v>139</v>
      </c>
      <c r="D740" s="7" t="s">
        <v>73</v>
      </c>
      <c r="E740" s="7" t="s">
        <v>109</v>
      </c>
      <c r="F740" s="36">
        <v>1940300593</v>
      </c>
      <c r="G740" s="7" t="s">
        <v>78</v>
      </c>
      <c r="H740" s="284">
        <v>290</v>
      </c>
    </row>
    <row r="741" spans="2:8" ht="63.75" thickBot="1">
      <c r="B741" s="38" t="s">
        <v>10</v>
      </c>
      <c r="C741" s="28" t="s">
        <v>139</v>
      </c>
      <c r="D741" s="7" t="s">
        <v>73</v>
      </c>
      <c r="E741" s="7" t="s">
        <v>109</v>
      </c>
      <c r="F741" s="36">
        <v>1940300593</v>
      </c>
      <c r="G741" s="7" t="s">
        <v>493</v>
      </c>
      <c r="H741" s="284">
        <v>87.6</v>
      </c>
    </row>
    <row r="742" spans="2:8" ht="16.5" thickBot="1">
      <c r="B742" s="387" t="s">
        <v>27</v>
      </c>
      <c r="C742" s="282" t="s">
        <v>117</v>
      </c>
      <c r="D742" s="157" t="s">
        <v>73</v>
      </c>
      <c r="E742" s="157" t="s">
        <v>110</v>
      </c>
      <c r="F742" s="172"/>
      <c r="G742" s="157"/>
      <c r="H742" s="283">
        <f>SUM(H744:H745)</f>
        <v>78.12</v>
      </c>
    </row>
    <row r="743" spans="2:8" ht="32.25" thickBot="1">
      <c r="B743" s="156" t="s">
        <v>753</v>
      </c>
      <c r="C743" s="282" t="s">
        <v>117</v>
      </c>
      <c r="D743" s="157" t="s">
        <v>73</v>
      </c>
      <c r="E743" s="157" t="s">
        <v>110</v>
      </c>
      <c r="F743" s="172"/>
      <c r="G743" s="157"/>
      <c r="H743" s="283">
        <f>SUM(H744:H745)</f>
        <v>78.12</v>
      </c>
    </row>
    <row r="744" spans="2:8" ht="48" thickBot="1">
      <c r="B744" s="352" t="s">
        <v>191</v>
      </c>
      <c r="C744" s="28" t="s">
        <v>117</v>
      </c>
      <c r="D744" s="7" t="s">
        <v>73</v>
      </c>
      <c r="E744" s="7" t="s">
        <v>110</v>
      </c>
      <c r="F744" s="36">
        <v>1940250500</v>
      </c>
      <c r="G744" s="7" t="s">
        <v>78</v>
      </c>
      <c r="H744" s="284">
        <v>60</v>
      </c>
    </row>
    <row r="745" spans="2:8" ht="63.75" thickBot="1">
      <c r="B745" s="38" t="s">
        <v>10</v>
      </c>
      <c r="C745" s="28" t="s">
        <v>117</v>
      </c>
      <c r="D745" s="7" t="s">
        <v>73</v>
      </c>
      <c r="E745" s="7" t="s">
        <v>110</v>
      </c>
      <c r="F745" s="36">
        <v>1940250500</v>
      </c>
      <c r="G745" s="7" t="s">
        <v>493</v>
      </c>
      <c r="H745" s="284">
        <v>18.12</v>
      </c>
    </row>
    <row r="746" spans="2:8" ht="16.5" thickBot="1">
      <c r="B746" s="133" t="s">
        <v>140</v>
      </c>
      <c r="C746" s="132" t="s">
        <v>141</v>
      </c>
      <c r="D746" s="132" t="s">
        <v>73</v>
      </c>
      <c r="E746" s="132"/>
      <c r="F746" s="132"/>
      <c r="G746" s="132"/>
      <c r="H746" s="255">
        <f>SUM(H757+H753+H747+H760+H762)</f>
        <v>15140.210150000001</v>
      </c>
    </row>
    <row r="747" spans="2:8" ht="16.5" thickBot="1">
      <c r="B747" s="31"/>
      <c r="C747" s="26" t="s">
        <v>141</v>
      </c>
      <c r="D747" s="15" t="s">
        <v>73</v>
      </c>
      <c r="E747" s="15" t="s">
        <v>115</v>
      </c>
      <c r="F747" s="63">
        <v>1940200592</v>
      </c>
      <c r="G747" s="27"/>
      <c r="H747" s="51">
        <f>SUM(H748:H752)</f>
        <v>1215.6000000000001</v>
      </c>
    </row>
    <row r="748" spans="2:8" ht="48" thickBot="1">
      <c r="B748" s="5" t="s">
        <v>54</v>
      </c>
      <c r="C748" s="28" t="s">
        <v>141</v>
      </c>
      <c r="D748" s="7" t="s">
        <v>73</v>
      </c>
      <c r="E748" s="7" t="s">
        <v>115</v>
      </c>
      <c r="F748" s="36">
        <v>1940200592</v>
      </c>
      <c r="G748" s="28" t="s">
        <v>78</v>
      </c>
      <c r="H748" s="134">
        <v>404</v>
      </c>
    </row>
    <row r="749" spans="2:8" ht="63.75" thickBot="1">
      <c r="B749" s="38" t="s">
        <v>10</v>
      </c>
      <c r="C749" s="28" t="s">
        <v>141</v>
      </c>
      <c r="D749" s="7" t="s">
        <v>73</v>
      </c>
      <c r="E749" s="7" t="s">
        <v>115</v>
      </c>
      <c r="F749" s="36">
        <v>1940200592</v>
      </c>
      <c r="G749" s="28" t="s">
        <v>493</v>
      </c>
      <c r="H749" s="134">
        <v>122</v>
      </c>
    </row>
    <row r="750" spans="2:8" ht="32.25" thickBot="1">
      <c r="B750" s="38" t="s">
        <v>13</v>
      </c>
      <c r="C750" s="28" t="s">
        <v>141</v>
      </c>
      <c r="D750" s="7" t="s">
        <v>73</v>
      </c>
      <c r="E750" s="7" t="s">
        <v>115</v>
      </c>
      <c r="F750" s="36">
        <v>1940200592</v>
      </c>
      <c r="G750" s="7" t="s">
        <v>119</v>
      </c>
      <c r="H750" s="3">
        <v>458.4</v>
      </c>
    </row>
    <row r="751" spans="2:8" ht="16.5" thickBot="1">
      <c r="B751" s="38" t="s">
        <v>523</v>
      </c>
      <c r="C751" s="28" t="s">
        <v>141</v>
      </c>
      <c r="D751" s="7" t="s">
        <v>73</v>
      </c>
      <c r="E751" s="7" t="s">
        <v>115</v>
      </c>
      <c r="F751" s="36">
        <v>1940200592</v>
      </c>
      <c r="G751" s="7" t="s">
        <v>508</v>
      </c>
      <c r="H751" s="3">
        <v>212</v>
      </c>
    </row>
    <row r="752" spans="2:8" ht="16.5" thickBot="1">
      <c r="B752" s="143" t="s">
        <v>46</v>
      </c>
      <c r="C752" s="28" t="s">
        <v>141</v>
      </c>
      <c r="D752" s="7" t="s">
        <v>73</v>
      </c>
      <c r="E752" s="7" t="s">
        <v>115</v>
      </c>
      <c r="F752" s="36">
        <v>1940200592</v>
      </c>
      <c r="G752" s="7" t="s">
        <v>118</v>
      </c>
      <c r="H752" s="3">
        <v>19.2</v>
      </c>
    </row>
    <row r="753" spans="2:8" ht="126.75" thickBot="1">
      <c r="B753" s="145" t="s">
        <v>62</v>
      </c>
      <c r="C753" s="26" t="s">
        <v>141</v>
      </c>
      <c r="D753" s="8" t="s">
        <v>73</v>
      </c>
      <c r="E753" s="8" t="s">
        <v>115</v>
      </c>
      <c r="F753" s="4" t="s">
        <v>685</v>
      </c>
      <c r="G753" s="2"/>
      <c r="H753" s="1">
        <f>SUM(H754:H756)</f>
        <v>12054</v>
      </c>
    </row>
    <row r="754" spans="2:8" ht="48" thickBot="1">
      <c r="B754" s="5" t="s">
        <v>54</v>
      </c>
      <c r="C754" s="28" t="s">
        <v>141</v>
      </c>
      <c r="D754" s="7" t="s">
        <v>73</v>
      </c>
      <c r="E754" s="7" t="s">
        <v>115</v>
      </c>
      <c r="F754" s="3" t="s">
        <v>685</v>
      </c>
      <c r="G754" s="3">
        <v>111</v>
      </c>
      <c r="H754" s="3">
        <v>9124</v>
      </c>
    </row>
    <row r="755" spans="2:8" ht="63.75" thickBot="1">
      <c r="B755" s="38" t="s">
        <v>10</v>
      </c>
      <c r="C755" s="28" t="s">
        <v>141</v>
      </c>
      <c r="D755" s="7" t="s">
        <v>73</v>
      </c>
      <c r="E755" s="7" t="s">
        <v>115</v>
      </c>
      <c r="F755" s="3" t="s">
        <v>685</v>
      </c>
      <c r="G755" s="3">
        <v>119</v>
      </c>
      <c r="H755" s="3">
        <v>2755</v>
      </c>
    </row>
    <row r="756" spans="2:8" ht="32.25" thickBot="1">
      <c r="B756" s="38" t="s">
        <v>13</v>
      </c>
      <c r="C756" s="28" t="s">
        <v>141</v>
      </c>
      <c r="D756" s="7" t="s">
        <v>73</v>
      </c>
      <c r="E756" s="7" t="s">
        <v>115</v>
      </c>
      <c r="F756" s="3" t="s">
        <v>685</v>
      </c>
      <c r="G756" s="3">
        <v>244</v>
      </c>
      <c r="H756" s="3">
        <v>175</v>
      </c>
    </row>
    <row r="757" spans="2:8" ht="79.5" thickBot="1">
      <c r="B757" s="281" t="s">
        <v>526</v>
      </c>
      <c r="C757" s="282" t="s">
        <v>141</v>
      </c>
      <c r="D757" s="157" t="s">
        <v>73</v>
      </c>
      <c r="E757" s="157" t="s">
        <v>115</v>
      </c>
      <c r="F757" s="212" t="s">
        <v>687</v>
      </c>
      <c r="G757" s="162"/>
      <c r="H757" s="162">
        <f>SUM(H758:H759)</f>
        <v>1406.16</v>
      </c>
    </row>
    <row r="758" spans="2:8" ht="48" thickBot="1">
      <c r="B758" s="38" t="s">
        <v>225</v>
      </c>
      <c r="C758" s="28" t="s">
        <v>141</v>
      </c>
      <c r="D758" s="7" t="s">
        <v>73</v>
      </c>
      <c r="E758" s="7" t="s">
        <v>115</v>
      </c>
      <c r="F758" s="183" t="s">
        <v>687</v>
      </c>
      <c r="G758" s="3">
        <v>111</v>
      </c>
      <c r="H758" s="3">
        <v>1080</v>
      </c>
    </row>
    <row r="759" spans="2:8" ht="63.75" thickBot="1">
      <c r="B759" s="38" t="s">
        <v>10</v>
      </c>
      <c r="C759" s="28" t="s">
        <v>141</v>
      </c>
      <c r="D759" s="7" t="s">
        <v>73</v>
      </c>
      <c r="E759" s="7" t="s">
        <v>115</v>
      </c>
      <c r="F759" s="183" t="s">
        <v>687</v>
      </c>
      <c r="G759" s="3">
        <v>119</v>
      </c>
      <c r="H759" s="3">
        <v>326.16000000000003</v>
      </c>
    </row>
    <row r="760" spans="2:8" ht="79.5" thickBot="1">
      <c r="B760" s="160" t="s">
        <v>528</v>
      </c>
      <c r="C760" s="282" t="s">
        <v>141</v>
      </c>
      <c r="D760" s="282" t="s">
        <v>73</v>
      </c>
      <c r="E760" s="282" t="s">
        <v>115</v>
      </c>
      <c r="F760" s="180" t="s">
        <v>690</v>
      </c>
      <c r="G760" s="283"/>
      <c r="H760" s="283">
        <v>205.45015000000001</v>
      </c>
    </row>
    <row r="761" spans="2:8" ht="32.25" thickBot="1">
      <c r="B761" s="38" t="s">
        <v>13</v>
      </c>
      <c r="C761" s="28" t="s">
        <v>141</v>
      </c>
      <c r="D761" s="7" t="s">
        <v>73</v>
      </c>
      <c r="E761" s="7" t="s">
        <v>115</v>
      </c>
      <c r="F761" s="183" t="s">
        <v>690</v>
      </c>
      <c r="G761" s="3">
        <v>244</v>
      </c>
      <c r="H761" s="284">
        <v>205.45015000000001</v>
      </c>
    </row>
    <row r="762" spans="2:8" ht="32.25" thickBot="1">
      <c r="B762" s="311" t="s">
        <v>591</v>
      </c>
      <c r="C762" s="282" t="s">
        <v>141</v>
      </c>
      <c r="D762" s="157" t="s">
        <v>73</v>
      </c>
      <c r="E762" s="157" t="s">
        <v>109</v>
      </c>
      <c r="F762" s="212"/>
      <c r="G762" s="162"/>
      <c r="H762" s="283">
        <f>SUM(H763:H764)</f>
        <v>259</v>
      </c>
    </row>
    <row r="763" spans="2:8" ht="48" thickBot="1">
      <c r="B763" s="53" t="s">
        <v>28</v>
      </c>
      <c r="C763" s="28" t="s">
        <v>141</v>
      </c>
      <c r="D763" s="7" t="s">
        <v>73</v>
      </c>
      <c r="E763" s="7" t="s">
        <v>109</v>
      </c>
      <c r="F763" s="36">
        <v>1940300593</v>
      </c>
      <c r="G763" s="7" t="s">
        <v>78</v>
      </c>
      <c r="H763" s="284">
        <v>199</v>
      </c>
    </row>
    <row r="764" spans="2:8" ht="63.75" thickBot="1">
      <c r="B764" s="38" t="s">
        <v>10</v>
      </c>
      <c r="C764" s="28" t="s">
        <v>141</v>
      </c>
      <c r="D764" s="7" t="s">
        <v>73</v>
      </c>
      <c r="E764" s="7" t="s">
        <v>109</v>
      </c>
      <c r="F764" s="36">
        <v>1940300593</v>
      </c>
      <c r="G764" s="7" t="s">
        <v>493</v>
      </c>
      <c r="H764" s="284">
        <v>60</v>
      </c>
    </row>
    <row r="765" spans="2:8" ht="36" customHeight="1" thickBot="1">
      <c r="B765" s="133" t="s">
        <v>142</v>
      </c>
      <c r="C765" s="132" t="s">
        <v>143</v>
      </c>
      <c r="D765" s="132" t="s">
        <v>73</v>
      </c>
      <c r="E765" s="132"/>
      <c r="F765" s="132"/>
      <c r="G765" s="132"/>
      <c r="H765" s="255">
        <f>SUM(H766+H772+H775+H779+H782+H785+H790+H787+H773)</f>
        <v>27544.208590000009</v>
      </c>
    </row>
    <row r="766" spans="2:8" ht="16.5" thickBot="1">
      <c r="B766" s="31"/>
      <c r="C766" s="26" t="s">
        <v>143</v>
      </c>
      <c r="D766" s="15" t="s">
        <v>73</v>
      </c>
      <c r="E766" s="15" t="s">
        <v>115</v>
      </c>
      <c r="F766" s="63">
        <v>1940200592</v>
      </c>
      <c r="G766" s="27"/>
      <c r="H766" s="51">
        <f>SUM(H767:H771)</f>
        <v>2054.9</v>
      </c>
    </row>
    <row r="767" spans="2:8" ht="48" thickBot="1">
      <c r="B767" s="5" t="s">
        <v>54</v>
      </c>
      <c r="C767" s="28" t="s">
        <v>143</v>
      </c>
      <c r="D767" s="7" t="s">
        <v>73</v>
      </c>
      <c r="E767" s="7" t="s">
        <v>115</v>
      </c>
      <c r="F767" s="36">
        <v>1940200592</v>
      </c>
      <c r="G767" s="28" t="s">
        <v>78</v>
      </c>
      <c r="H767" s="134">
        <v>943</v>
      </c>
    </row>
    <row r="768" spans="2:8" ht="63.75" thickBot="1">
      <c r="B768" s="38" t="s">
        <v>10</v>
      </c>
      <c r="C768" s="28" t="s">
        <v>143</v>
      </c>
      <c r="D768" s="7" t="s">
        <v>73</v>
      </c>
      <c r="E768" s="7" t="s">
        <v>115</v>
      </c>
      <c r="F768" s="36">
        <v>1940200592</v>
      </c>
      <c r="G768" s="28" t="s">
        <v>493</v>
      </c>
      <c r="H768" s="134">
        <v>285</v>
      </c>
    </row>
    <row r="769" spans="2:8" ht="32.25" thickBot="1">
      <c r="B769" s="38" t="s">
        <v>13</v>
      </c>
      <c r="C769" s="28" t="s">
        <v>143</v>
      </c>
      <c r="D769" s="7" t="s">
        <v>73</v>
      </c>
      <c r="E769" s="7" t="s">
        <v>115</v>
      </c>
      <c r="F769" s="36">
        <v>1940200592</v>
      </c>
      <c r="G769" s="7" t="s">
        <v>119</v>
      </c>
      <c r="H769" s="3">
        <v>293.39999999999998</v>
      </c>
    </row>
    <row r="770" spans="2:8" ht="16.5" thickBot="1">
      <c r="B770" s="38" t="s">
        <v>523</v>
      </c>
      <c r="C770" s="28" t="s">
        <v>143</v>
      </c>
      <c r="D770" s="7" t="s">
        <v>73</v>
      </c>
      <c r="E770" s="7" t="s">
        <v>115</v>
      </c>
      <c r="F770" s="36">
        <v>1940200592</v>
      </c>
      <c r="G770" s="7" t="s">
        <v>508</v>
      </c>
      <c r="H770" s="3">
        <v>500</v>
      </c>
    </row>
    <row r="771" spans="2:8" ht="16.5" thickBot="1">
      <c r="B771" s="143" t="s">
        <v>46</v>
      </c>
      <c r="C771" s="28" t="s">
        <v>143</v>
      </c>
      <c r="D771" s="7" t="s">
        <v>73</v>
      </c>
      <c r="E771" s="7" t="s">
        <v>115</v>
      </c>
      <c r="F771" s="36">
        <v>1940200592</v>
      </c>
      <c r="G771" s="7" t="s">
        <v>118</v>
      </c>
      <c r="H771" s="3">
        <v>33.5</v>
      </c>
    </row>
    <row r="772" spans="2:8" ht="48" thickBot="1">
      <c r="B772" s="156" t="s">
        <v>505</v>
      </c>
      <c r="C772" s="194" t="s">
        <v>143</v>
      </c>
      <c r="D772" s="171" t="s">
        <v>73</v>
      </c>
      <c r="E772" s="171" t="s">
        <v>115</v>
      </c>
      <c r="F772" s="256" t="s">
        <v>684</v>
      </c>
      <c r="G772" s="171" t="s">
        <v>506</v>
      </c>
      <c r="H772" s="170">
        <v>51.582799999999999</v>
      </c>
    </row>
    <row r="773" spans="2:8" ht="48" thickBot="1">
      <c r="B773" s="156" t="s">
        <v>755</v>
      </c>
      <c r="C773" s="282" t="s">
        <v>143</v>
      </c>
      <c r="D773" s="208" t="s">
        <v>73</v>
      </c>
      <c r="E773" s="208" t="s">
        <v>115</v>
      </c>
      <c r="F773" s="212" t="s">
        <v>783</v>
      </c>
      <c r="G773" s="212"/>
      <c r="H773" s="170">
        <v>10.401</v>
      </c>
    </row>
    <row r="774" spans="2:8" ht="48" thickBot="1">
      <c r="B774" s="38" t="s">
        <v>222</v>
      </c>
      <c r="C774" s="28" t="s">
        <v>143</v>
      </c>
      <c r="D774" s="218" t="s">
        <v>73</v>
      </c>
      <c r="E774" s="218" t="s">
        <v>115</v>
      </c>
      <c r="F774" s="183" t="s">
        <v>783</v>
      </c>
      <c r="G774" s="183">
        <v>244</v>
      </c>
      <c r="H774" s="20">
        <v>10.401</v>
      </c>
    </row>
    <row r="775" spans="2:8" ht="126.75" thickBot="1">
      <c r="B775" s="145" t="s">
        <v>62</v>
      </c>
      <c r="C775" s="26" t="s">
        <v>143</v>
      </c>
      <c r="D775" s="8" t="s">
        <v>73</v>
      </c>
      <c r="E775" s="8" t="s">
        <v>115</v>
      </c>
      <c r="F775" s="4" t="s">
        <v>685</v>
      </c>
      <c r="G775" s="2"/>
      <c r="H775" s="1">
        <f>SUM(H776:H778)</f>
        <v>21168</v>
      </c>
    </row>
    <row r="776" spans="2:8" ht="48" thickBot="1">
      <c r="B776" s="5" t="s">
        <v>54</v>
      </c>
      <c r="C776" s="28" t="s">
        <v>143</v>
      </c>
      <c r="D776" s="7" t="s">
        <v>73</v>
      </c>
      <c r="E776" s="7" t="s">
        <v>115</v>
      </c>
      <c r="F776" s="3" t="s">
        <v>685</v>
      </c>
      <c r="G776" s="3">
        <v>111</v>
      </c>
      <c r="H776" s="3">
        <v>16032</v>
      </c>
    </row>
    <row r="777" spans="2:8" ht="63.75" thickBot="1">
      <c r="B777" s="38" t="s">
        <v>10</v>
      </c>
      <c r="C777" s="28" t="s">
        <v>143</v>
      </c>
      <c r="D777" s="7" t="s">
        <v>73</v>
      </c>
      <c r="E777" s="7" t="s">
        <v>115</v>
      </c>
      <c r="F777" s="3" t="s">
        <v>685</v>
      </c>
      <c r="G777" s="3">
        <v>119</v>
      </c>
      <c r="H777" s="3">
        <v>4842</v>
      </c>
    </row>
    <row r="778" spans="2:8" ht="32.25" thickBot="1">
      <c r="B778" s="38" t="s">
        <v>13</v>
      </c>
      <c r="C778" s="28" t="s">
        <v>143</v>
      </c>
      <c r="D778" s="7" t="s">
        <v>73</v>
      </c>
      <c r="E778" s="7" t="s">
        <v>115</v>
      </c>
      <c r="F778" s="3" t="s">
        <v>685</v>
      </c>
      <c r="G778" s="3">
        <v>244</v>
      </c>
      <c r="H778" s="3">
        <v>294</v>
      </c>
    </row>
    <row r="779" spans="2:8" ht="79.5" thickBot="1">
      <c r="B779" s="281" t="s">
        <v>526</v>
      </c>
      <c r="C779" s="282" t="s">
        <v>143</v>
      </c>
      <c r="D779" s="157" t="s">
        <v>73</v>
      </c>
      <c r="E779" s="157" t="s">
        <v>115</v>
      </c>
      <c r="F779" s="212" t="s">
        <v>687</v>
      </c>
      <c r="G779" s="162"/>
      <c r="H779" s="162">
        <f>SUM(H780:H781)</f>
        <v>2187.36</v>
      </c>
    </row>
    <row r="780" spans="2:8" ht="48" thickBot="1">
      <c r="B780" s="38" t="s">
        <v>225</v>
      </c>
      <c r="C780" s="28" t="s">
        <v>143</v>
      </c>
      <c r="D780" s="7" t="s">
        <v>73</v>
      </c>
      <c r="E780" s="7" t="s">
        <v>115</v>
      </c>
      <c r="F780" s="183" t="s">
        <v>687</v>
      </c>
      <c r="G780" s="3">
        <v>111</v>
      </c>
      <c r="H780" s="3">
        <v>1680</v>
      </c>
    </row>
    <row r="781" spans="2:8" ht="63.75" thickBot="1">
      <c r="B781" s="38" t="s">
        <v>10</v>
      </c>
      <c r="C781" s="28" t="s">
        <v>143</v>
      </c>
      <c r="D781" s="7" t="s">
        <v>73</v>
      </c>
      <c r="E781" s="7" t="s">
        <v>115</v>
      </c>
      <c r="F781" s="183" t="s">
        <v>687</v>
      </c>
      <c r="G781" s="3">
        <v>119</v>
      </c>
      <c r="H781" s="3">
        <v>507.36</v>
      </c>
    </row>
    <row r="782" spans="2:8" ht="48" thickBot="1">
      <c r="B782" s="293" t="s">
        <v>553</v>
      </c>
      <c r="C782" s="194" t="s">
        <v>143</v>
      </c>
      <c r="D782" s="171" t="s">
        <v>73</v>
      </c>
      <c r="E782" s="171" t="s">
        <v>115</v>
      </c>
      <c r="F782" s="212" t="s">
        <v>688</v>
      </c>
      <c r="G782" s="170"/>
      <c r="H782" s="170">
        <f>SUM(H783:H784)</f>
        <v>99.222999999999999</v>
      </c>
    </row>
    <row r="783" spans="2:8" ht="48" thickBot="1">
      <c r="B783" s="38" t="s">
        <v>225</v>
      </c>
      <c r="C783" s="28" t="s">
        <v>143</v>
      </c>
      <c r="D783" s="7" t="s">
        <v>73</v>
      </c>
      <c r="E783" s="7" t="s">
        <v>115</v>
      </c>
      <c r="F783" s="355" t="s">
        <v>689</v>
      </c>
      <c r="G783" s="3">
        <v>111</v>
      </c>
      <c r="H783" s="3">
        <v>76.207999999999998</v>
      </c>
    </row>
    <row r="784" spans="2:8" ht="63.75" thickBot="1">
      <c r="B784" s="38" t="s">
        <v>10</v>
      </c>
      <c r="C784" s="28" t="s">
        <v>143</v>
      </c>
      <c r="D784" s="7" t="s">
        <v>73</v>
      </c>
      <c r="E784" s="7" t="s">
        <v>115</v>
      </c>
      <c r="F784" s="355" t="s">
        <v>689</v>
      </c>
      <c r="G784" s="3">
        <v>119</v>
      </c>
      <c r="H784" s="3">
        <v>23.015000000000001</v>
      </c>
    </row>
    <row r="785" spans="2:8" ht="79.5" thickBot="1">
      <c r="B785" s="160" t="s">
        <v>528</v>
      </c>
      <c r="C785" s="282" t="s">
        <v>143</v>
      </c>
      <c r="D785" s="282" t="s">
        <v>73</v>
      </c>
      <c r="E785" s="282" t="s">
        <v>115</v>
      </c>
      <c r="F785" s="180" t="s">
        <v>690</v>
      </c>
      <c r="G785" s="283"/>
      <c r="H785" s="283">
        <v>1148.1037899999999</v>
      </c>
    </row>
    <row r="786" spans="2:8" ht="32.25" thickBot="1">
      <c r="B786" s="38" t="s">
        <v>13</v>
      </c>
      <c r="C786" s="28" t="s">
        <v>143</v>
      </c>
      <c r="D786" s="7" t="s">
        <v>73</v>
      </c>
      <c r="E786" s="7" t="s">
        <v>115</v>
      </c>
      <c r="F786" s="183" t="s">
        <v>690</v>
      </c>
      <c r="G786" s="3">
        <v>244</v>
      </c>
      <c r="H786" s="284">
        <v>1148.1037899999999</v>
      </c>
    </row>
    <row r="787" spans="2:8" ht="32.25" thickBot="1">
      <c r="B787" s="311" t="s">
        <v>591</v>
      </c>
      <c r="C787" s="282" t="s">
        <v>143</v>
      </c>
      <c r="D787" s="157" t="s">
        <v>73</v>
      </c>
      <c r="E787" s="157" t="s">
        <v>109</v>
      </c>
      <c r="F787" s="212"/>
      <c r="G787" s="162"/>
      <c r="H787" s="283">
        <f>SUM(H788:H789)</f>
        <v>497.4</v>
      </c>
    </row>
    <row r="788" spans="2:8" ht="48" thickBot="1">
      <c r="B788" s="53" t="s">
        <v>28</v>
      </c>
      <c r="C788" s="28" t="s">
        <v>143</v>
      </c>
      <c r="D788" s="7" t="s">
        <v>73</v>
      </c>
      <c r="E788" s="7" t="s">
        <v>109</v>
      </c>
      <c r="F788" s="36">
        <v>1940300593</v>
      </c>
      <c r="G788" s="7" t="s">
        <v>78</v>
      </c>
      <c r="H788" s="284">
        <v>382</v>
      </c>
    </row>
    <row r="789" spans="2:8" ht="63.75" thickBot="1">
      <c r="B789" s="38" t="s">
        <v>10</v>
      </c>
      <c r="C789" s="28" t="s">
        <v>143</v>
      </c>
      <c r="D789" s="7" t="s">
        <v>73</v>
      </c>
      <c r="E789" s="7" t="s">
        <v>109</v>
      </c>
      <c r="F789" s="36">
        <v>1940300593</v>
      </c>
      <c r="G789" s="7" t="s">
        <v>493</v>
      </c>
      <c r="H789" s="284">
        <v>115.4</v>
      </c>
    </row>
    <row r="790" spans="2:8" ht="21" customHeight="1" thickBot="1">
      <c r="B790" s="395" t="s">
        <v>27</v>
      </c>
      <c r="C790" s="282" t="s">
        <v>143</v>
      </c>
      <c r="D790" s="157" t="s">
        <v>73</v>
      </c>
      <c r="E790" s="157" t="s">
        <v>110</v>
      </c>
      <c r="F790" s="212"/>
      <c r="G790" s="162"/>
      <c r="H790" s="283">
        <f>SUM(H794+H791)</f>
        <v>327.238</v>
      </c>
    </row>
    <row r="791" spans="2:8" ht="36" customHeight="1" thickBot="1">
      <c r="B791" s="156" t="s">
        <v>753</v>
      </c>
      <c r="C791" s="282" t="s">
        <v>143</v>
      </c>
      <c r="D791" s="157" t="s">
        <v>73</v>
      </c>
      <c r="E791" s="157" t="s">
        <v>110</v>
      </c>
      <c r="F791" s="172"/>
      <c r="G791" s="157"/>
      <c r="H791" s="283">
        <f>SUM(H792:H793)</f>
        <v>78.12</v>
      </c>
    </row>
    <row r="792" spans="2:8" ht="54" customHeight="1" thickBot="1">
      <c r="B792" s="352" t="s">
        <v>191</v>
      </c>
      <c r="C792" s="28" t="s">
        <v>143</v>
      </c>
      <c r="D792" s="7" t="s">
        <v>73</v>
      </c>
      <c r="E792" s="7" t="s">
        <v>110</v>
      </c>
      <c r="F792" s="36">
        <v>1940250500</v>
      </c>
      <c r="G792" s="7" t="s">
        <v>78</v>
      </c>
      <c r="H792" s="284">
        <v>60</v>
      </c>
    </row>
    <row r="793" spans="2:8" ht="66" customHeight="1" thickBot="1">
      <c r="B793" s="38" t="s">
        <v>10</v>
      </c>
      <c r="C793" s="28" t="s">
        <v>143</v>
      </c>
      <c r="D793" s="7" t="s">
        <v>73</v>
      </c>
      <c r="E793" s="7" t="s">
        <v>110</v>
      </c>
      <c r="F793" s="36">
        <v>1940250500</v>
      </c>
      <c r="G793" s="7" t="s">
        <v>493</v>
      </c>
      <c r="H793" s="284">
        <v>18.12</v>
      </c>
    </row>
    <row r="794" spans="2:8" ht="48" thickBot="1">
      <c r="B794" s="361" t="s">
        <v>693</v>
      </c>
      <c r="C794" s="28" t="s">
        <v>143</v>
      </c>
      <c r="D794" s="7" t="s">
        <v>73</v>
      </c>
      <c r="E794" s="7" t="s">
        <v>110</v>
      </c>
      <c r="F794" s="183">
        <v>19</v>
      </c>
      <c r="G794" s="3"/>
      <c r="H794" s="284">
        <f>SUM(H797:H799)</f>
        <v>249.11799999999999</v>
      </c>
    </row>
    <row r="795" spans="2:8" ht="48" thickBot="1">
      <c r="B795" s="48" t="s">
        <v>645</v>
      </c>
      <c r="C795" s="28" t="s">
        <v>143</v>
      </c>
      <c r="D795" s="7" t="s">
        <v>73</v>
      </c>
      <c r="E795" s="7" t="s">
        <v>110</v>
      </c>
      <c r="F795" s="183" t="s">
        <v>642</v>
      </c>
      <c r="G795" s="3"/>
      <c r="H795" s="284">
        <f>SUM(H797:H799)</f>
        <v>249.11799999999999</v>
      </c>
    </row>
    <row r="796" spans="2:8" ht="32.25" thickBot="1">
      <c r="B796" s="48" t="s">
        <v>644</v>
      </c>
      <c r="C796" s="28" t="s">
        <v>143</v>
      </c>
      <c r="D796" s="7" t="s">
        <v>73</v>
      </c>
      <c r="E796" s="7" t="s">
        <v>110</v>
      </c>
      <c r="F796" s="20" t="s">
        <v>692</v>
      </c>
      <c r="G796" s="3"/>
      <c r="H796" s="284">
        <f>SUM(H797:H799)</f>
        <v>249.11799999999999</v>
      </c>
    </row>
    <row r="797" spans="2:8" ht="48" thickBot="1">
      <c r="B797" s="352" t="s">
        <v>225</v>
      </c>
      <c r="C797" s="28" t="s">
        <v>143</v>
      </c>
      <c r="D797" s="7" t="s">
        <v>73</v>
      </c>
      <c r="E797" s="7" t="s">
        <v>110</v>
      </c>
      <c r="F797" s="20" t="s">
        <v>692</v>
      </c>
      <c r="G797" s="3">
        <v>111</v>
      </c>
      <c r="H797" s="284">
        <v>140</v>
      </c>
    </row>
    <row r="798" spans="2:8" ht="63.75" thickBot="1">
      <c r="B798" s="38" t="s">
        <v>10</v>
      </c>
      <c r="C798" s="28" t="s">
        <v>143</v>
      </c>
      <c r="D798" s="7" t="s">
        <v>73</v>
      </c>
      <c r="E798" s="7" t="s">
        <v>110</v>
      </c>
      <c r="F798" s="20" t="s">
        <v>692</v>
      </c>
      <c r="G798" s="3">
        <v>119</v>
      </c>
      <c r="H798" s="284">
        <v>42.3</v>
      </c>
    </row>
    <row r="799" spans="2:8" ht="32.25" thickBot="1">
      <c r="B799" s="38" t="s">
        <v>13</v>
      </c>
      <c r="C799" s="28" t="s">
        <v>143</v>
      </c>
      <c r="D799" s="7" t="s">
        <v>73</v>
      </c>
      <c r="E799" s="7" t="s">
        <v>110</v>
      </c>
      <c r="F799" s="20" t="s">
        <v>692</v>
      </c>
      <c r="G799" s="3">
        <v>244</v>
      </c>
      <c r="H799" s="284">
        <v>66.817999999999998</v>
      </c>
    </row>
    <row r="800" spans="2:8" ht="16.5" thickBot="1">
      <c r="B800" s="133" t="s">
        <v>144</v>
      </c>
      <c r="C800" s="132" t="s">
        <v>145</v>
      </c>
      <c r="D800" s="132" t="s">
        <v>73</v>
      </c>
      <c r="E800" s="132"/>
      <c r="F800" s="132"/>
      <c r="G800" s="132"/>
      <c r="H800" s="255">
        <f>SUM(H814+H807+H801+H811+H816)</f>
        <v>16805.31379</v>
      </c>
    </row>
    <row r="801" spans="2:8" ht="16.5" thickBot="1">
      <c r="B801" s="31"/>
      <c r="C801" s="26" t="s">
        <v>145</v>
      </c>
      <c r="D801" s="15" t="s">
        <v>73</v>
      </c>
      <c r="E801" s="15" t="s">
        <v>115</v>
      </c>
      <c r="F801" s="63">
        <v>1940200592</v>
      </c>
      <c r="G801" s="27"/>
      <c r="H801" s="51">
        <f>SUM(H802:H806)</f>
        <v>845.4</v>
      </c>
    </row>
    <row r="802" spans="2:8" ht="48" thickBot="1">
      <c r="B802" s="5" t="s">
        <v>54</v>
      </c>
      <c r="C802" s="28" t="s">
        <v>145</v>
      </c>
      <c r="D802" s="7" t="s">
        <v>73</v>
      </c>
      <c r="E802" s="7" t="s">
        <v>115</v>
      </c>
      <c r="F802" s="36">
        <v>1940200592</v>
      </c>
      <c r="G802" s="28" t="s">
        <v>78</v>
      </c>
      <c r="H802" s="134">
        <v>404</v>
      </c>
    </row>
    <row r="803" spans="2:8" ht="63.75" thickBot="1">
      <c r="B803" s="38" t="s">
        <v>10</v>
      </c>
      <c r="C803" s="28" t="s">
        <v>145</v>
      </c>
      <c r="D803" s="7" t="s">
        <v>73</v>
      </c>
      <c r="E803" s="7" t="s">
        <v>115</v>
      </c>
      <c r="F803" s="36">
        <v>1940200592</v>
      </c>
      <c r="G803" s="28" t="s">
        <v>493</v>
      </c>
      <c r="H803" s="134">
        <v>122</v>
      </c>
    </row>
    <row r="804" spans="2:8" ht="32.25" thickBot="1">
      <c r="B804" s="38" t="s">
        <v>13</v>
      </c>
      <c r="C804" s="28" t="s">
        <v>145</v>
      </c>
      <c r="D804" s="7" t="s">
        <v>73</v>
      </c>
      <c r="E804" s="7" t="s">
        <v>115</v>
      </c>
      <c r="F804" s="36">
        <v>1940200592</v>
      </c>
      <c r="G804" s="7" t="s">
        <v>119</v>
      </c>
      <c r="H804" s="3">
        <v>129.4</v>
      </c>
    </row>
    <row r="805" spans="2:8" ht="16.5" thickBot="1">
      <c r="B805" s="38" t="s">
        <v>523</v>
      </c>
      <c r="C805" s="28" t="s">
        <v>145</v>
      </c>
      <c r="D805" s="7" t="s">
        <v>73</v>
      </c>
      <c r="E805" s="7" t="s">
        <v>115</v>
      </c>
      <c r="F805" s="36">
        <v>1940200592</v>
      </c>
      <c r="G805" s="7" t="s">
        <v>508</v>
      </c>
      <c r="H805" s="3">
        <v>180</v>
      </c>
    </row>
    <row r="806" spans="2:8" ht="16.5" thickBot="1">
      <c r="B806" s="143" t="s">
        <v>46</v>
      </c>
      <c r="C806" s="28" t="s">
        <v>145</v>
      </c>
      <c r="D806" s="7" t="s">
        <v>73</v>
      </c>
      <c r="E806" s="7" t="s">
        <v>115</v>
      </c>
      <c r="F806" s="36">
        <v>1940200592</v>
      </c>
      <c r="G806" s="7" t="s">
        <v>118</v>
      </c>
      <c r="H806" s="3">
        <v>10</v>
      </c>
    </row>
    <row r="807" spans="2:8" ht="126.75" thickBot="1">
      <c r="B807" s="145" t="s">
        <v>62</v>
      </c>
      <c r="C807" s="26" t="s">
        <v>145</v>
      </c>
      <c r="D807" s="8" t="s">
        <v>73</v>
      </c>
      <c r="E807" s="8" t="s">
        <v>115</v>
      </c>
      <c r="F807" s="4" t="s">
        <v>685</v>
      </c>
      <c r="G807" s="2"/>
      <c r="H807" s="1">
        <f>SUM(H808:H810)</f>
        <v>13633</v>
      </c>
    </row>
    <row r="808" spans="2:8" ht="48" thickBot="1">
      <c r="B808" s="5" t="s">
        <v>54</v>
      </c>
      <c r="C808" s="28" t="s">
        <v>145</v>
      </c>
      <c r="D808" s="7" t="s">
        <v>73</v>
      </c>
      <c r="E808" s="7" t="s">
        <v>115</v>
      </c>
      <c r="F808" s="3" t="s">
        <v>685</v>
      </c>
      <c r="G808" s="3">
        <v>111</v>
      </c>
      <c r="H808" s="3">
        <v>10302</v>
      </c>
    </row>
    <row r="809" spans="2:8" ht="63.75" thickBot="1">
      <c r="B809" s="38" t="s">
        <v>10</v>
      </c>
      <c r="C809" s="28" t="s">
        <v>145</v>
      </c>
      <c r="D809" s="7" t="s">
        <v>73</v>
      </c>
      <c r="E809" s="7" t="s">
        <v>115</v>
      </c>
      <c r="F809" s="3" t="s">
        <v>685</v>
      </c>
      <c r="G809" s="3">
        <v>119</v>
      </c>
      <c r="H809" s="3">
        <v>3111</v>
      </c>
    </row>
    <row r="810" spans="2:8" ht="32.25" thickBot="1">
      <c r="B810" s="38" t="s">
        <v>13</v>
      </c>
      <c r="C810" s="28" t="s">
        <v>145</v>
      </c>
      <c r="D810" s="7" t="s">
        <v>73</v>
      </c>
      <c r="E810" s="7" t="s">
        <v>115</v>
      </c>
      <c r="F810" s="3" t="s">
        <v>685</v>
      </c>
      <c r="G810" s="3">
        <v>244</v>
      </c>
      <c r="H810" s="3">
        <v>220</v>
      </c>
    </row>
    <row r="811" spans="2:8" ht="79.5" thickBot="1">
      <c r="B811" s="281" t="s">
        <v>526</v>
      </c>
      <c r="C811" s="282" t="s">
        <v>145</v>
      </c>
      <c r="D811" s="157" t="s">
        <v>73</v>
      </c>
      <c r="E811" s="157" t="s">
        <v>115</v>
      </c>
      <c r="F811" s="212" t="s">
        <v>687</v>
      </c>
      <c r="G811" s="162"/>
      <c r="H811" s="162">
        <f>SUM(H812:H813)</f>
        <v>1718.6399999999999</v>
      </c>
    </row>
    <row r="812" spans="2:8" ht="48" thickBot="1">
      <c r="B812" s="38" t="s">
        <v>225</v>
      </c>
      <c r="C812" s="28" t="s">
        <v>145</v>
      </c>
      <c r="D812" s="7" t="s">
        <v>73</v>
      </c>
      <c r="E812" s="7" t="s">
        <v>115</v>
      </c>
      <c r="F812" s="183" t="s">
        <v>687</v>
      </c>
      <c r="G812" s="3">
        <v>111</v>
      </c>
      <c r="H812" s="3">
        <v>1320</v>
      </c>
    </row>
    <row r="813" spans="2:8" ht="63.75" thickBot="1">
      <c r="B813" s="38" t="s">
        <v>10</v>
      </c>
      <c r="C813" s="28" t="s">
        <v>145</v>
      </c>
      <c r="D813" s="7" t="s">
        <v>73</v>
      </c>
      <c r="E813" s="7" t="s">
        <v>115</v>
      </c>
      <c r="F813" s="183" t="s">
        <v>687</v>
      </c>
      <c r="G813" s="3">
        <v>119</v>
      </c>
      <c r="H813" s="3">
        <v>398.64</v>
      </c>
    </row>
    <row r="814" spans="2:8" ht="79.5" thickBot="1">
      <c r="B814" s="160" t="s">
        <v>528</v>
      </c>
      <c r="C814" s="282" t="s">
        <v>145</v>
      </c>
      <c r="D814" s="282" t="s">
        <v>73</v>
      </c>
      <c r="E814" s="282" t="s">
        <v>115</v>
      </c>
      <c r="F814" s="180" t="s">
        <v>690</v>
      </c>
      <c r="G814" s="283"/>
      <c r="H814" s="283">
        <v>350.47379000000001</v>
      </c>
    </row>
    <row r="815" spans="2:8" ht="32.25" thickBot="1">
      <c r="B815" s="38" t="s">
        <v>13</v>
      </c>
      <c r="C815" s="28" t="s">
        <v>145</v>
      </c>
      <c r="D815" s="7" t="s">
        <v>73</v>
      </c>
      <c r="E815" s="7" t="s">
        <v>115</v>
      </c>
      <c r="F815" s="183" t="s">
        <v>690</v>
      </c>
      <c r="G815" s="3">
        <v>244</v>
      </c>
      <c r="H815" s="284">
        <v>350.47379000000001</v>
      </c>
    </row>
    <row r="816" spans="2:8" ht="32.25" thickBot="1">
      <c r="B816" s="311" t="s">
        <v>591</v>
      </c>
      <c r="C816" s="282" t="s">
        <v>145</v>
      </c>
      <c r="D816" s="157" t="s">
        <v>73</v>
      </c>
      <c r="E816" s="157" t="s">
        <v>109</v>
      </c>
      <c r="F816" s="212"/>
      <c r="G816" s="162"/>
      <c r="H816" s="283">
        <f>SUM(H817:H818)</f>
        <v>257.8</v>
      </c>
    </row>
    <row r="817" spans="2:8" ht="48" thickBot="1">
      <c r="B817" s="53" t="s">
        <v>28</v>
      </c>
      <c r="C817" s="28" t="s">
        <v>145</v>
      </c>
      <c r="D817" s="7" t="s">
        <v>73</v>
      </c>
      <c r="E817" s="7" t="s">
        <v>109</v>
      </c>
      <c r="F817" s="36">
        <v>1940300593</v>
      </c>
      <c r="G817" s="7" t="s">
        <v>78</v>
      </c>
      <c r="H817" s="284">
        <v>198</v>
      </c>
    </row>
    <row r="818" spans="2:8" ht="63.75" thickBot="1">
      <c r="B818" s="38" t="s">
        <v>10</v>
      </c>
      <c r="C818" s="28" t="s">
        <v>145</v>
      </c>
      <c r="D818" s="7" t="s">
        <v>73</v>
      </c>
      <c r="E818" s="7" t="s">
        <v>109</v>
      </c>
      <c r="F818" s="36">
        <v>1940300593</v>
      </c>
      <c r="G818" s="7" t="s">
        <v>493</v>
      </c>
      <c r="H818" s="284">
        <v>59.8</v>
      </c>
    </row>
    <row r="819" spans="2:8" ht="51.75" customHeight="1" thickBot="1">
      <c r="B819" s="133" t="s">
        <v>146</v>
      </c>
      <c r="C819" s="132" t="s">
        <v>147</v>
      </c>
      <c r="D819" s="132" t="s">
        <v>73</v>
      </c>
      <c r="E819" s="132" t="s">
        <v>115</v>
      </c>
      <c r="F819" s="132"/>
      <c r="G819" s="132"/>
      <c r="H819" s="255">
        <f>SUM(H820+H826+H829+H833+H836+H827)</f>
        <v>15049.007900000001</v>
      </c>
    </row>
    <row r="820" spans="2:8" ht="16.5" thickBot="1">
      <c r="B820" s="5"/>
      <c r="C820" s="26" t="s">
        <v>147</v>
      </c>
      <c r="D820" s="15" t="s">
        <v>73</v>
      </c>
      <c r="E820" s="15" t="s">
        <v>115</v>
      </c>
      <c r="F820" s="63">
        <v>1940200592</v>
      </c>
      <c r="G820" s="27"/>
      <c r="H820" s="250">
        <f>SUM(H821:H825)</f>
        <v>864.6</v>
      </c>
    </row>
    <row r="821" spans="2:8" ht="48" thickBot="1">
      <c r="B821" s="5" t="s">
        <v>54</v>
      </c>
      <c r="C821" s="28" t="s">
        <v>147</v>
      </c>
      <c r="D821" s="7" t="s">
        <v>73</v>
      </c>
      <c r="E821" s="7" t="s">
        <v>115</v>
      </c>
      <c r="F821" s="36">
        <v>1940200592</v>
      </c>
      <c r="G821" s="28" t="s">
        <v>78</v>
      </c>
      <c r="H821" s="134">
        <v>404</v>
      </c>
    </row>
    <row r="822" spans="2:8" ht="63.75" thickBot="1">
      <c r="B822" s="38" t="s">
        <v>10</v>
      </c>
      <c r="C822" s="28" t="s">
        <v>147</v>
      </c>
      <c r="D822" s="7" t="s">
        <v>73</v>
      </c>
      <c r="E822" s="7" t="s">
        <v>115</v>
      </c>
      <c r="F822" s="36">
        <v>1940200592</v>
      </c>
      <c r="G822" s="28" t="s">
        <v>493</v>
      </c>
      <c r="H822" s="134">
        <v>122</v>
      </c>
    </row>
    <row r="823" spans="2:8" ht="32.25" thickBot="1">
      <c r="B823" s="38" t="s">
        <v>13</v>
      </c>
      <c r="C823" s="28" t="s">
        <v>147</v>
      </c>
      <c r="D823" s="7" t="s">
        <v>73</v>
      </c>
      <c r="E823" s="7" t="s">
        <v>115</v>
      </c>
      <c r="F823" s="36">
        <v>1940200592</v>
      </c>
      <c r="G823" s="7" t="s">
        <v>119</v>
      </c>
      <c r="H823" s="3">
        <v>199.4</v>
      </c>
    </row>
    <row r="824" spans="2:8" ht="16.5" thickBot="1">
      <c r="B824" s="38" t="s">
        <v>523</v>
      </c>
      <c r="C824" s="28" t="s">
        <v>147</v>
      </c>
      <c r="D824" s="7" t="s">
        <v>73</v>
      </c>
      <c r="E824" s="7" t="s">
        <v>115</v>
      </c>
      <c r="F824" s="36">
        <v>1940200592</v>
      </c>
      <c r="G824" s="7" t="s">
        <v>508</v>
      </c>
      <c r="H824" s="3">
        <v>120</v>
      </c>
    </row>
    <row r="825" spans="2:8" ht="15.75" customHeight="1" thickBot="1">
      <c r="B825" s="143" t="s">
        <v>46</v>
      </c>
      <c r="C825" s="28" t="s">
        <v>147</v>
      </c>
      <c r="D825" s="7" t="s">
        <v>73</v>
      </c>
      <c r="E825" s="7" t="s">
        <v>115</v>
      </c>
      <c r="F825" s="36">
        <v>1940200592</v>
      </c>
      <c r="G825" s="7" t="s">
        <v>118</v>
      </c>
      <c r="H825" s="3">
        <v>19.2</v>
      </c>
    </row>
    <row r="826" spans="2:8" ht="55.5" customHeight="1" thickBot="1">
      <c r="B826" s="156" t="s">
        <v>505</v>
      </c>
      <c r="C826" s="282" t="s">
        <v>147</v>
      </c>
      <c r="D826" s="157" t="s">
        <v>73</v>
      </c>
      <c r="E826" s="157" t="s">
        <v>115</v>
      </c>
      <c r="F826" s="172" t="s">
        <v>581</v>
      </c>
      <c r="G826" s="157" t="s">
        <v>506</v>
      </c>
      <c r="H826" s="162">
        <v>25.791899999999998</v>
      </c>
    </row>
    <row r="827" spans="2:8" ht="55.5" customHeight="1" thickBot="1">
      <c r="B827" s="156" t="s">
        <v>755</v>
      </c>
      <c r="C827" s="282" t="s">
        <v>147</v>
      </c>
      <c r="D827" s="208" t="s">
        <v>73</v>
      </c>
      <c r="E827" s="208" t="s">
        <v>115</v>
      </c>
      <c r="F827" s="212" t="s">
        <v>783</v>
      </c>
      <c r="G827" s="212"/>
      <c r="H827" s="162">
        <v>10.401</v>
      </c>
    </row>
    <row r="828" spans="2:8" ht="55.5" customHeight="1" thickBot="1">
      <c r="B828" s="38" t="s">
        <v>222</v>
      </c>
      <c r="C828" s="28" t="s">
        <v>147</v>
      </c>
      <c r="D828" s="218" t="s">
        <v>73</v>
      </c>
      <c r="E828" s="218" t="s">
        <v>115</v>
      </c>
      <c r="F828" s="183" t="s">
        <v>783</v>
      </c>
      <c r="G828" s="183">
        <v>244</v>
      </c>
      <c r="H828" s="20">
        <v>10.401</v>
      </c>
    </row>
    <row r="829" spans="2:8" ht="126.75" thickBot="1">
      <c r="B829" s="145" t="s">
        <v>62</v>
      </c>
      <c r="C829" s="26" t="s">
        <v>147</v>
      </c>
      <c r="D829" s="8" t="s">
        <v>73</v>
      </c>
      <c r="E829" s="8" t="s">
        <v>115</v>
      </c>
      <c r="F829" s="4" t="s">
        <v>685</v>
      </c>
      <c r="G829" s="2"/>
      <c r="H829" s="1">
        <f>SUM(H830:H832)</f>
        <v>12187</v>
      </c>
    </row>
    <row r="830" spans="2:8" ht="48" thickBot="1">
      <c r="B830" s="5" t="s">
        <v>54</v>
      </c>
      <c r="C830" s="28" t="s">
        <v>147</v>
      </c>
      <c r="D830" s="7" t="s">
        <v>73</v>
      </c>
      <c r="E830" s="7" t="s">
        <v>115</v>
      </c>
      <c r="F830" s="3" t="s">
        <v>685</v>
      </c>
      <c r="G830" s="3">
        <v>111</v>
      </c>
      <c r="H830" s="3">
        <v>9208</v>
      </c>
    </row>
    <row r="831" spans="2:8" ht="63.75" thickBot="1">
      <c r="B831" s="38" t="s">
        <v>10</v>
      </c>
      <c r="C831" s="28" t="s">
        <v>147</v>
      </c>
      <c r="D831" s="7" t="s">
        <v>73</v>
      </c>
      <c r="E831" s="7" t="s">
        <v>115</v>
      </c>
      <c r="F831" s="3" t="s">
        <v>685</v>
      </c>
      <c r="G831" s="3">
        <v>119</v>
      </c>
      <c r="H831" s="3">
        <v>2781</v>
      </c>
    </row>
    <row r="832" spans="2:8" ht="32.25" thickBot="1">
      <c r="B832" s="38" t="s">
        <v>13</v>
      </c>
      <c r="C832" s="28" t="s">
        <v>147</v>
      </c>
      <c r="D832" s="7" t="s">
        <v>73</v>
      </c>
      <c r="E832" s="7" t="s">
        <v>115</v>
      </c>
      <c r="F832" s="3" t="s">
        <v>685</v>
      </c>
      <c r="G832" s="3">
        <v>244</v>
      </c>
      <c r="H832" s="3">
        <v>198</v>
      </c>
    </row>
    <row r="833" spans="2:8" ht="79.5" thickBot="1">
      <c r="B833" s="281" t="s">
        <v>526</v>
      </c>
      <c r="C833" s="282" t="s">
        <v>147</v>
      </c>
      <c r="D833" s="157" t="s">
        <v>73</v>
      </c>
      <c r="E833" s="157" t="s">
        <v>115</v>
      </c>
      <c r="F833" s="212" t="s">
        <v>687</v>
      </c>
      <c r="G833" s="162"/>
      <c r="H833" s="162">
        <f>SUM(H834:H835)</f>
        <v>1562.4</v>
      </c>
    </row>
    <row r="834" spans="2:8" ht="48" thickBot="1">
      <c r="B834" s="38" t="s">
        <v>225</v>
      </c>
      <c r="C834" s="28" t="s">
        <v>147</v>
      </c>
      <c r="D834" s="7" t="s">
        <v>73</v>
      </c>
      <c r="E834" s="7" t="s">
        <v>115</v>
      </c>
      <c r="F834" s="183" t="s">
        <v>687</v>
      </c>
      <c r="G834" s="3">
        <v>111</v>
      </c>
      <c r="H834" s="3">
        <v>1200</v>
      </c>
    </row>
    <row r="835" spans="2:8" ht="63.75" thickBot="1">
      <c r="B835" s="38" t="s">
        <v>10</v>
      </c>
      <c r="C835" s="28" t="s">
        <v>147</v>
      </c>
      <c r="D835" s="7" t="s">
        <v>73</v>
      </c>
      <c r="E835" s="7" t="s">
        <v>115</v>
      </c>
      <c r="F835" s="183" t="s">
        <v>687</v>
      </c>
      <c r="G835" s="3">
        <v>119</v>
      </c>
      <c r="H835" s="3">
        <v>362.4</v>
      </c>
    </row>
    <row r="836" spans="2:8" ht="79.5" thickBot="1">
      <c r="B836" s="160" t="s">
        <v>528</v>
      </c>
      <c r="C836" s="282" t="s">
        <v>147</v>
      </c>
      <c r="D836" s="282" t="s">
        <v>73</v>
      </c>
      <c r="E836" s="282" t="s">
        <v>115</v>
      </c>
      <c r="F836" s="180" t="s">
        <v>690</v>
      </c>
      <c r="G836" s="283"/>
      <c r="H836" s="283">
        <v>398.815</v>
      </c>
    </row>
    <row r="837" spans="2:8" ht="32.25" thickBot="1">
      <c r="B837" s="38" t="s">
        <v>13</v>
      </c>
      <c r="C837" s="28" t="s">
        <v>147</v>
      </c>
      <c r="D837" s="7" t="s">
        <v>73</v>
      </c>
      <c r="E837" s="7" t="s">
        <v>115</v>
      </c>
      <c r="F837" s="183" t="s">
        <v>690</v>
      </c>
      <c r="G837" s="3">
        <v>244</v>
      </c>
      <c r="H837" s="284">
        <v>398.815</v>
      </c>
    </row>
    <row r="838" spans="2:8" ht="25.5" customHeight="1" thickBot="1">
      <c r="B838" s="133" t="s">
        <v>148</v>
      </c>
      <c r="C838" s="132" t="s">
        <v>149</v>
      </c>
      <c r="D838" s="132" t="s">
        <v>73</v>
      </c>
      <c r="E838" s="132"/>
      <c r="F838" s="132"/>
      <c r="G838" s="132"/>
      <c r="H838" s="255">
        <f>SUM(H839+H845+H846+H850+H853+H856+H858+H860+H863)</f>
        <v>20737.807620000003</v>
      </c>
    </row>
    <row r="839" spans="2:8" ht="16.5" thickBot="1">
      <c r="B839" s="31"/>
      <c r="C839" s="26" t="s">
        <v>149</v>
      </c>
      <c r="D839" s="15" t="s">
        <v>73</v>
      </c>
      <c r="E839" s="15" t="s">
        <v>115</v>
      </c>
      <c r="F839" s="63">
        <v>1940200592</v>
      </c>
      <c r="G839" s="27"/>
      <c r="H839" s="250">
        <f>SUM(H840:H844)</f>
        <v>1429.4</v>
      </c>
    </row>
    <row r="840" spans="2:8" ht="48" thickBot="1">
      <c r="B840" s="5" t="s">
        <v>54</v>
      </c>
      <c r="C840" s="28" t="s">
        <v>149</v>
      </c>
      <c r="D840" s="7" t="s">
        <v>73</v>
      </c>
      <c r="E840" s="7" t="s">
        <v>115</v>
      </c>
      <c r="F840" s="36">
        <v>1940200592</v>
      </c>
      <c r="G840" s="28" t="s">
        <v>78</v>
      </c>
      <c r="H840" s="134">
        <v>674</v>
      </c>
    </row>
    <row r="841" spans="2:8" ht="63.75" thickBot="1">
      <c r="B841" s="38" t="s">
        <v>10</v>
      </c>
      <c r="C841" s="28" t="s">
        <v>149</v>
      </c>
      <c r="D841" s="7" t="s">
        <v>73</v>
      </c>
      <c r="E841" s="7" t="s">
        <v>115</v>
      </c>
      <c r="F841" s="36">
        <v>1940200592</v>
      </c>
      <c r="G841" s="7" t="s">
        <v>493</v>
      </c>
      <c r="H841" s="134">
        <v>204</v>
      </c>
    </row>
    <row r="842" spans="2:8" ht="32.25" thickBot="1">
      <c r="B842" s="38" t="s">
        <v>13</v>
      </c>
      <c r="C842" s="28" t="s">
        <v>149</v>
      </c>
      <c r="D842" s="7" t="s">
        <v>73</v>
      </c>
      <c r="E842" s="7" t="s">
        <v>115</v>
      </c>
      <c r="F842" s="36">
        <v>1940200592</v>
      </c>
      <c r="G842" s="7" t="s">
        <v>119</v>
      </c>
      <c r="H842" s="3">
        <v>391.4</v>
      </c>
    </row>
    <row r="843" spans="2:8" ht="16.5" thickBot="1">
      <c r="B843" s="38" t="s">
        <v>523</v>
      </c>
      <c r="C843" s="28" t="s">
        <v>149</v>
      </c>
      <c r="D843" s="7" t="s">
        <v>73</v>
      </c>
      <c r="E843" s="7" t="s">
        <v>115</v>
      </c>
      <c r="F843" s="36">
        <v>1940200592</v>
      </c>
      <c r="G843" s="7" t="s">
        <v>508</v>
      </c>
      <c r="H843" s="3">
        <v>150</v>
      </c>
    </row>
    <row r="844" spans="2:8" ht="16.5" thickBot="1">
      <c r="B844" s="143" t="s">
        <v>46</v>
      </c>
      <c r="C844" s="28" t="s">
        <v>149</v>
      </c>
      <c r="D844" s="7" t="s">
        <v>73</v>
      </c>
      <c r="E844" s="7" t="s">
        <v>115</v>
      </c>
      <c r="F844" s="36">
        <v>1940200592</v>
      </c>
      <c r="G844" s="7" t="s">
        <v>118</v>
      </c>
      <c r="H844" s="3">
        <v>10</v>
      </c>
    </row>
    <row r="845" spans="2:8" ht="48" thickBot="1">
      <c r="B845" s="156" t="s">
        <v>505</v>
      </c>
      <c r="C845" s="194" t="s">
        <v>149</v>
      </c>
      <c r="D845" s="171" t="s">
        <v>73</v>
      </c>
      <c r="E845" s="171" t="s">
        <v>115</v>
      </c>
      <c r="F845" s="256" t="s">
        <v>684</v>
      </c>
      <c r="G845" s="171" t="s">
        <v>506</v>
      </c>
      <c r="H845" s="170">
        <v>51.582799999999999</v>
      </c>
    </row>
    <row r="846" spans="2:8" ht="126.75" thickBot="1">
      <c r="B846" s="145" t="s">
        <v>62</v>
      </c>
      <c r="C846" s="26" t="s">
        <v>149</v>
      </c>
      <c r="D846" s="8" t="s">
        <v>73</v>
      </c>
      <c r="E846" s="8" t="s">
        <v>115</v>
      </c>
      <c r="F846" s="4" t="s">
        <v>685</v>
      </c>
      <c r="G846" s="2"/>
      <c r="H846" s="1">
        <f>SUM(H847:H849)</f>
        <v>16130</v>
      </c>
    </row>
    <row r="847" spans="2:8" ht="48" thickBot="1">
      <c r="B847" s="5" t="s">
        <v>54</v>
      </c>
      <c r="C847" s="28" t="s">
        <v>149</v>
      </c>
      <c r="D847" s="7" t="s">
        <v>73</v>
      </c>
      <c r="E847" s="7" t="s">
        <v>115</v>
      </c>
      <c r="F847" s="3" t="s">
        <v>685</v>
      </c>
      <c r="G847" s="3">
        <v>111</v>
      </c>
      <c r="H847" s="3">
        <v>12212</v>
      </c>
    </row>
    <row r="848" spans="2:8" ht="63.75" thickBot="1">
      <c r="B848" s="38" t="s">
        <v>10</v>
      </c>
      <c r="C848" s="28" t="s">
        <v>149</v>
      </c>
      <c r="D848" s="7" t="s">
        <v>73</v>
      </c>
      <c r="E848" s="7" t="s">
        <v>115</v>
      </c>
      <c r="F848" s="3" t="s">
        <v>685</v>
      </c>
      <c r="G848" s="3">
        <v>119</v>
      </c>
      <c r="H848" s="3">
        <v>3688</v>
      </c>
    </row>
    <row r="849" spans="2:8" ht="32.25" thickBot="1">
      <c r="B849" s="38" t="s">
        <v>13</v>
      </c>
      <c r="C849" s="28" t="s">
        <v>149</v>
      </c>
      <c r="D849" s="7" t="s">
        <v>73</v>
      </c>
      <c r="E849" s="7" t="s">
        <v>115</v>
      </c>
      <c r="F849" s="3" t="s">
        <v>685</v>
      </c>
      <c r="G849" s="3">
        <v>244</v>
      </c>
      <c r="H849" s="3">
        <v>230</v>
      </c>
    </row>
    <row r="850" spans="2:8" ht="79.5" thickBot="1">
      <c r="B850" s="281" t="s">
        <v>526</v>
      </c>
      <c r="C850" s="282" t="s">
        <v>149</v>
      </c>
      <c r="D850" s="157" t="s">
        <v>73</v>
      </c>
      <c r="E850" s="157" t="s">
        <v>115</v>
      </c>
      <c r="F850" s="212" t="s">
        <v>687</v>
      </c>
      <c r="G850" s="162"/>
      <c r="H850" s="162">
        <f>SUM(H851:H852)</f>
        <v>1718.6399999999999</v>
      </c>
    </row>
    <row r="851" spans="2:8" ht="48" thickBot="1">
      <c r="B851" s="38" t="s">
        <v>225</v>
      </c>
      <c r="C851" s="28" t="s">
        <v>149</v>
      </c>
      <c r="D851" s="7" t="s">
        <v>73</v>
      </c>
      <c r="E851" s="7" t="s">
        <v>115</v>
      </c>
      <c r="F851" s="183" t="s">
        <v>687</v>
      </c>
      <c r="G851" s="3">
        <v>111</v>
      </c>
      <c r="H851" s="3">
        <v>1320</v>
      </c>
    </row>
    <row r="852" spans="2:8" ht="63.75" thickBot="1">
      <c r="B852" s="38" t="s">
        <v>10</v>
      </c>
      <c r="C852" s="28" t="s">
        <v>149</v>
      </c>
      <c r="D852" s="7" t="s">
        <v>73</v>
      </c>
      <c r="E852" s="7" t="s">
        <v>115</v>
      </c>
      <c r="F852" s="183" t="s">
        <v>687</v>
      </c>
      <c r="G852" s="3">
        <v>119</v>
      </c>
      <c r="H852" s="3">
        <v>398.64</v>
      </c>
    </row>
    <row r="853" spans="2:8" ht="48" thickBot="1">
      <c r="B853" s="293" t="s">
        <v>553</v>
      </c>
      <c r="C853" s="194" t="s">
        <v>149</v>
      </c>
      <c r="D853" s="171" t="s">
        <v>73</v>
      </c>
      <c r="E853" s="171" t="s">
        <v>115</v>
      </c>
      <c r="F853" s="212" t="s">
        <v>688</v>
      </c>
      <c r="G853" s="170"/>
      <c r="H853" s="170">
        <f>SUM(H854:H855)</f>
        <v>99.222999999999999</v>
      </c>
    </row>
    <row r="854" spans="2:8" ht="48" thickBot="1">
      <c r="B854" s="38" t="s">
        <v>225</v>
      </c>
      <c r="C854" s="28" t="s">
        <v>149</v>
      </c>
      <c r="D854" s="7" t="s">
        <v>73</v>
      </c>
      <c r="E854" s="7" t="s">
        <v>115</v>
      </c>
      <c r="F854" s="355" t="s">
        <v>689</v>
      </c>
      <c r="G854" s="3">
        <v>111</v>
      </c>
      <c r="H854" s="3">
        <v>76.207999999999998</v>
      </c>
    </row>
    <row r="855" spans="2:8" ht="63.75" thickBot="1">
      <c r="B855" s="38" t="s">
        <v>10</v>
      </c>
      <c r="C855" s="28" t="s">
        <v>149</v>
      </c>
      <c r="D855" s="7" t="s">
        <v>73</v>
      </c>
      <c r="E855" s="7" t="s">
        <v>115</v>
      </c>
      <c r="F855" s="355" t="s">
        <v>689</v>
      </c>
      <c r="G855" s="3">
        <v>119</v>
      </c>
      <c r="H855" s="3">
        <v>23.015000000000001</v>
      </c>
    </row>
    <row r="856" spans="2:8" ht="79.5" thickBot="1">
      <c r="B856" s="160" t="s">
        <v>528</v>
      </c>
      <c r="C856" s="282" t="s">
        <v>149</v>
      </c>
      <c r="D856" s="282" t="s">
        <v>73</v>
      </c>
      <c r="E856" s="282" t="s">
        <v>115</v>
      </c>
      <c r="F856" s="180" t="s">
        <v>690</v>
      </c>
      <c r="G856" s="283"/>
      <c r="H856" s="283">
        <v>870.14182000000005</v>
      </c>
    </row>
    <row r="857" spans="2:8" ht="38.25" customHeight="1" thickBot="1">
      <c r="B857" s="38" t="s">
        <v>13</v>
      </c>
      <c r="C857" s="28" t="s">
        <v>149</v>
      </c>
      <c r="D857" s="7" t="s">
        <v>73</v>
      </c>
      <c r="E857" s="7" t="s">
        <v>115</v>
      </c>
      <c r="F857" s="183" t="s">
        <v>690</v>
      </c>
      <c r="G857" s="3">
        <v>244</v>
      </c>
      <c r="H857" s="284">
        <v>870.14182000000005</v>
      </c>
    </row>
    <row r="858" spans="2:8" ht="32.25" hidden="1" thickBot="1">
      <c r="B858" s="295" t="s">
        <v>570</v>
      </c>
      <c r="C858" s="194" t="s">
        <v>149</v>
      </c>
      <c r="D858" s="171" t="s">
        <v>73</v>
      </c>
      <c r="E858" s="171" t="s">
        <v>115</v>
      </c>
      <c r="F858" s="180" t="s">
        <v>571</v>
      </c>
      <c r="G858" s="170"/>
      <c r="H858" s="297"/>
    </row>
    <row r="859" spans="2:8" ht="32.25" hidden="1" thickBot="1">
      <c r="B859" s="38" t="s">
        <v>13</v>
      </c>
      <c r="C859" s="28" t="s">
        <v>149</v>
      </c>
      <c r="D859" s="7" t="s">
        <v>73</v>
      </c>
      <c r="E859" s="7" t="s">
        <v>115</v>
      </c>
      <c r="F859" s="183" t="s">
        <v>571</v>
      </c>
      <c r="G859" s="3">
        <v>243</v>
      </c>
      <c r="H859" s="284"/>
    </row>
    <row r="860" spans="2:8" ht="32.25" thickBot="1">
      <c r="B860" s="311" t="s">
        <v>591</v>
      </c>
      <c r="C860" s="194" t="s">
        <v>149</v>
      </c>
      <c r="D860" s="171" t="s">
        <v>73</v>
      </c>
      <c r="E860" s="171" t="s">
        <v>109</v>
      </c>
      <c r="F860" s="180"/>
      <c r="G860" s="170"/>
      <c r="H860" s="297">
        <f>SUM(H861:H862)</f>
        <v>360.7</v>
      </c>
    </row>
    <row r="861" spans="2:8" ht="48" thickBot="1">
      <c r="B861" s="53" t="s">
        <v>28</v>
      </c>
      <c r="C861" s="28" t="s">
        <v>149</v>
      </c>
      <c r="D861" s="7" t="s">
        <v>73</v>
      </c>
      <c r="E861" s="7" t="s">
        <v>109</v>
      </c>
      <c r="F861" s="36">
        <v>1940300593</v>
      </c>
      <c r="G861" s="7" t="s">
        <v>78</v>
      </c>
      <c r="H861" s="284">
        <v>277</v>
      </c>
    </row>
    <row r="862" spans="2:8" ht="63.75" thickBot="1">
      <c r="B862" s="38" t="s">
        <v>10</v>
      </c>
      <c r="C862" s="28" t="s">
        <v>149</v>
      </c>
      <c r="D862" s="7" t="s">
        <v>73</v>
      </c>
      <c r="E862" s="7" t="s">
        <v>109</v>
      </c>
      <c r="F862" s="36">
        <v>1940300593</v>
      </c>
      <c r="G862" s="7" t="s">
        <v>493</v>
      </c>
      <c r="H862" s="284">
        <v>83.7</v>
      </c>
    </row>
    <row r="863" spans="2:8" ht="16.5" thickBot="1">
      <c r="B863" s="387" t="s">
        <v>27</v>
      </c>
      <c r="C863" s="282" t="s">
        <v>149</v>
      </c>
      <c r="D863" s="157" t="s">
        <v>73</v>
      </c>
      <c r="E863" s="157" t="s">
        <v>110</v>
      </c>
      <c r="F863" s="172"/>
      <c r="G863" s="157"/>
      <c r="H863" s="283">
        <f>SUM(H865:H866)</f>
        <v>78.12</v>
      </c>
    </row>
    <row r="864" spans="2:8" ht="32.25" thickBot="1">
      <c r="B864" s="156" t="s">
        <v>753</v>
      </c>
      <c r="C864" s="282" t="s">
        <v>149</v>
      </c>
      <c r="D864" s="157" t="s">
        <v>73</v>
      </c>
      <c r="E864" s="157" t="s">
        <v>110</v>
      </c>
      <c r="F864" s="172"/>
      <c r="G864" s="157"/>
      <c r="H864" s="283">
        <f>SUM(H865:H866)</f>
        <v>78.12</v>
      </c>
    </row>
    <row r="865" spans="2:8" ht="48" thickBot="1">
      <c r="B865" s="352" t="s">
        <v>191</v>
      </c>
      <c r="C865" s="28" t="s">
        <v>149</v>
      </c>
      <c r="D865" s="7" t="s">
        <v>73</v>
      </c>
      <c r="E865" s="7" t="s">
        <v>110</v>
      </c>
      <c r="F865" s="36">
        <v>1940250500</v>
      </c>
      <c r="G865" s="7" t="s">
        <v>78</v>
      </c>
      <c r="H865" s="284">
        <v>60</v>
      </c>
    </row>
    <row r="866" spans="2:8" ht="63.75" thickBot="1">
      <c r="B866" s="38" t="s">
        <v>10</v>
      </c>
      <c r="C866" s="28" t="s">
        <v>149</v>
      </c>
      <c r="D866" s="7" t="s">
        <v>73</v>
      </c>
      <c r="E866" s="7" t="s">
        <v>110</v>
      </c>
      <c r="F866" s="36">
        <v>1940250500</v>
      </c>
      <c r="G866" s="7" t="s">
        <v>493</v>
      </c>
      <c r="H866" s="284">
        <v>18.12</v>
      </c>
    </row>
    <row r="867" spans="2:8" ht="16.5" thickBot="1">
      <c r="B867" s="133" t="s">
        <v>150</v>
      </c>
      <c r="C867" s="132" t="s">
        <v>151</v>
      </c>
      <c r="D867" s="132" t="s">
        <v>73</v>
      </c>
      <c r="E867" s="132"/>
      <c r="F867" s="132"/>
      <c r="G867" s="132"/>
      <c r="H867" s="255">
        <f>SUM(H883+H876+H868+H880+H885+H874)</f>
        <v>13314.513359999999</v>
      </c>
    </row>
    <row r="868" spans="2:8" ht="16.5" thickBot="1">
      <c r="B868" s="31"/>
      <c r="C868" s="26" t="s">
        <v>151</v>
      </c>
      <c r="D868" s="15" t="s">
        <v>73</v>
      </c>
      <c r="E868" s="15" t="s">
        <v>115</v>
      </c>
      <c r="F868" s="63">
        <v>1940200592</v>
      </c>
      <c r="G868" s="27"/>
      <c r="H868" s="51">
        <f>SUM(H869:H873)</f>
        <v>913.4</v>
      </c>
    </row>
    <row r="869" spans="2:8" ht="48" thickBot="1">
      <c r="B869" s="5" t="s">
        <v>54</v>
      </c>
      <c r="C869" s="28" t="s">
        <v>151</v>
      </c>
      <c r="D869" s="7" t="s">
        <v>73</v>
      </c>
      <c r="E869" s="7" t="s">
        <v>115</v>
      </c>
      <c r="F869" s="36">
        <v>1940200592</v>
      </c>
      <c r="G869" s="28" t="s">
        <v>78</v>
      </c>
      <c r="H869" s="134">
        <v>404</v>
      </c>
    </row>
    <row r="870" spans="2:8" ht="63.75" thickBot="1">
      <c r="B870" s="38" t="s">
        <v>10</v>
      </c>
      <c r="C870" s="28" t="s">
        <v>151</v>
      </c>
      <c r="D870" s="7" t="s">
        <v>73</v>
      </c>
      <c r="E870" s="7" t="s">
        <v>115</v>
      </c>
      <c r="F870" s="36">
        <v>1940200592</v>
      </c>
      <c r="G870" s="28" t="s">
        <v>493</v>
      </c>
      <c r="H870" s="134">
        <v>122</v>
      </c>
    </row>
    <row r="871" spans="2:8" ht="32.25" thickBot="1">
      <c r="B871" s="38" t="s">
        <v>13</v>
      </c>
      <c r="C871" s="28" t="s">
        <v>151</v>
      </c>
      <c r="D871" s="7" t="s">
        <v>73</v>
      </c>
      <c r="E871" s="7" t="s">
        <v>115</v>
      </c>
      <c r="F871" s="36">
        <v>1940200592</v>
      </c>
      <c r="G871" s="7" t="s">
        <v>119</v>
      </c>
      <c r="H871" s="3">
        <v>313.39999999999998</v>
      </c>
    </row>
    <row r="872" spans="2:8" ht="16.5" thickBot="1">
      <c r="B872" s="38" t="s">
        <v>523</v>
      </c>
      <c r="C872" s="28" t="s">
        <v>151</v>
      </c>
      <c r="D872" s="7" t="s">
        <v>73</v>
      </c>
      <c r="E872" s="7" t="s">
        <v>115</v>
      </c>
      <c r="F872" s="36">
        <v>1940200592</v>
      </c>
      <c r="G872" s="7" t="s">
        <v>508</v>
      </c>
      <c r="H872" s="3">
        <v>70</v>
      </c>
    </row>
    <row r="873" spans="2:8" ht="16.5" thickBot="1">
      <c r="B873" s="143" t="s">
        <v>46</v>
      </c>
      <c r="C873" s="28" t="s">
        <v>151</v>
      </c>
      <c r="D873" s="7" t="s">
        <v>73</v>
      </c>
      <c r="E873" s="7" t="s">
        <v>115</v>
      </c>
      <c r="F873" s="36">
        <v>1940200592</v>
      </c>
      <c r="G873" s="7" t="s">
        <v>118</v>
      </c>
      <c r="H873" s="3">
        <v>4</v>
      </c>
    </row>
    <row r="874" spans="2:8" ht="48" thickBot="1">
      <c r="B874" s="156" t="s">
        <v>755</v>
      </c>
      <c r="C874" s="282" t="s">
        <v>151</v>
      </c>
      <c r="D874" s="208" t="s">
        <v>73</v>
      </c>
      <c r="E874" s="208" t="s">
        <v>115</v>
      </c>
      <c r="F874" s="212" t="s">
        <v>783</v>
      </c>
      <c r="G874" s="212"/>
      <c r="H874" s="170">
        <v>15.602</v>
      </c>
    </row>
    <row r="875" spans="2:8" ht="48" thickBot="1">
      <c r="B875" s="38" t="s">
        <v>222</v>
      </c>
      <c r="C875" s="28" t="s">
        <v>151</v>
      </c>
      <c r="D875" s="218" t="s">
        <v>73</v>
      </c>
      <c r="E875" s="218" t="s">
        <v>115</v>
      </c>
      <c r="F875" s="183" t="s">
        <v>783</v>
      </c>
      <c r="G875" s="183">
        <v>244</v>
      </c>
      <c r="H875" s="3">
        <v>15.602</v>
      </c>
    </row>
    <row r="876" spans="2:8" ht="126.75" thickBot="1">
      <c r="B876" s="145" t="s">
        <v>62</v>
      </c>
      <c r="C876" s="26" t="s">
        <v>151</v>
      </c>
      <c r="D876" s="8" t="s">
        <v>73</v>
      </c>
      <c r="E876" s="8" t="s">
        <v>115</v>
      </c>
      <c r="F876" s="4" t="s">
        <v>685</v>
      </c>
      <c r="G876" s="2"/>
      <c r="H876" s="1">
        <f>SUM(H877:H879)</f>
        <v>10555</v>
      </c>
    </row>
    <row r="877" spans="2:8" ht="48" thickBot="1">
      <c r="B877" s="5" t="s">
        <v>54</v>
      </c>
      <c r="C877" s="28" t="s">
        <v>151</v>
      </c>
      <c r="D877" s="7" t="s">
        <v>73</v>
      </c>
      <c r="E877" s="7" t="s">
        <v>115</v>
      </c>
      <c r="F877" s="3" t="s">
        <v>685</v>
      </c>
      <c r="G877" s="3">
        <v>111</v>
      </c>
      <c r="H877" s="3">
        <v>7986</v>
      </c>
    </row>
    <row r="878" spans="2:8" ht="63.75" thickBot="1">
      <c r="B878" s="38" t="s">
        <v>10</v>
      </c>
      <c r="C878" s="28" t="s">
        <v>151</v>
      </c>
      <c r="D878" s="7" t="s">
        <v>73</v>
      </c>
      <c r="E878" s="7" t="s">
        <v>115</v>
      </c>
      <c r="F878" s="3" t="s">
        <v>685</v>
      </c>
      <c r="G878" s="3">
        <v>119</v>
      </c>
      <c r="H878" s="3">
        <v>2412</v>
      </c>
    </row>
    <row r="879" spans="2:8" ht="32.25" thickBot="1">
      <c r="B879" s="38" t="s">
        <v>13</v>
      </c>
      <c r="C879" s="28" t="s">
        <v>151</v>
      </c>
      <c r="D879" s="7" t="s">
        <v>73</v>
      </c>
      <c r="E879" s="7" t="s">
        <v>115</v>
      </c>
      <c r="F879" s="3" t="s">
        <v>685</v>
      </c>
      <c r="G879" s="3">
        <v>244</v>
      </c>
      <c r="H879" s="3">
        <v>157</v>
      </c>
    </row>
    <row r="880" spans="2:8" ht="79.5" thickBot="1">
      <c r="B880" s="281" t="s">
        <v>526</v>
      </c>
      <c r="C880" s="282" t="s">
        <v>151</v>
      </c>
      <c r="D880" s="157" t="s">
        <v>73</v>
      </c>
      <c r="E880" s="157" t="s">
        <v>115</v>
      </c>
      <c r="F880" s="212" t="s">
        <v>687</v>
      </c>
      <c r="G880" s="162"/>
      <c r="H880" s="162">
        <f>SUM(H881:H882)</f>
        <v>1249.92</v>
      </c>
    </row>
    <row r="881" spans="2:8" ht="48" thickBot="1">
      <c r="B881" s="38" t="s">
        <v>225</v>
      </c>
      <c r="C881" s="28" t="s">
        <v>151</v>
      </c>
      <c r="D881" s="7" t="s">
        <v>73</v>
      </c>
      <c r="E881" s="7" t="s">
        <v>115</v>
      </c>
      <c r="F881" s="183" t="s">
        <v>687</v>
      </c>
      <c r="G881" s="3">
        <v>111</v>
      </c>
      <c r="H881" s="3">
        <v>960</v>
      </c>
    </row>
    <row r="882" spans="2:8" ht="63.75" thickBot="1">
      <c r="B882" s="38" t="s">
        <v>10</v>
      </c>
      <c r="C882" s="28" t="s">
        <v>151</v>
      </c>
      <c r="D882" s="7" t="s">
        <v>73</v>
      </c>
      <c r="E882" s="7" t="s">
        <v>115</v>
      </c>
      <c r="F882" s="183" t="s">
        <v>687</v>
      </c>
      <c r="G882" s="3">
        <v>119</v>
      </c>
      <c r="H882" s="3">
        <v>289.92</v>
      </c>
    </row>
    <row r="883" spans="2:8" ht="79.5" thickBot="1">
      <c r="B883" s="160" t="s">
        <v>528</v>
      </c>
      <c r="C883" s="282" t="s">
        <v>151</v>
      </c>
      <c r="D883" s="282" t="s">
        <v>73</v>
      </c>
      <c r="E883" s="282" t="s">
        <v>115</v>
      </c>
      <c r="F883" s="180" t="s">
        <v>690</v>
      </c>
      <c r="G883" s="283"/>
      <c r="H883" s="283">
        <v>253.79136</v>
      </c>
    </row>
    <row r="884" spans="2:8" ht="32.25" thickBot="1">
      <c r="B884" s="38" t="s">
        <v>13</v>
      </c>
      <c r="C884" s="28" t="s">
        <v>151</v>
      </c>
      <c r="D884" s="7" t="s">
        <v>73</v>
      </c>
      <c r="E884" s="7" t="s">
        <v>115</v>
      </c>
      <c r="F884" s="183" t="s">
        <v>690</v>
      </c>
      <c r="G884" s="3">
        <v>244</v>
      </c>
      <c r="H884" s="284">
        <v>253.79136</v>
      </c>
    </row>
    <row r="885" spans="2:8" ht="32.25" thickBot="1">
      <c r="B885" s="311" t="s">
        <v>591</v>
      </c>
      <c r="C885" s="282" t="s">
        <v>151</v>
      </c>
      <c r="D885" s="157" t="s">
        <v>73</v>
      </c>
      <c r="E885" s="157" t="s">
        <v>109</v>
      </c>
      <c r="F885" s="212"/>
      <c r="G885" s="162"/>
      <c r="H885" s="283">
        <f>SUM(H886:H887)</f>
        <v>326.8</v>
      </c>
    </row>
    <row r="886" spans="2:8" ht="48" thickBot="1">
      <c r="B886" s="53" t="s">
        <v>28</v>
      </c>
      <c r="C886" s="28" t="s">
        <v>151</v>
      </c>
      <c r="D886" s="7" t="s">
        <v>73</v>
      </c>
      <c r="E886" s="7" t="s">
        <v>109</v>
      </c>
      <c r="F886" s="36">
        <v>1940300593</v>
      </c>
      <c r="G886" s="7" t="s">
        <v>78</v>
      </c>
      <c r="H886" s="284">
        <v>251</v>
      </c>
    </row>
    <row r="887" spans="2:8" ht="63.75" thickBot="1">
      <c r="B887" s="38" t="s">
        <v>10</v>
      </c>
      <c r="C887" s="28" t="s">
        <v>151</v>
      </c>
      <c r="D887" s="7" t="s">
        <v>73</v>
      </c>
      <c r="E887" s="7" t="s">
        <v>109</v>
      </c>
      <c r="F887" s="36">
        <v>1940300593</v>
      </c>
      <c r="G887" s="7" t="s">
        <v>493</v>
      </c>
      <c r="H887" s="284">
        <v>75.8</v>
      </c>
    </row>
    <row r="888" spans="2:8" ht="34.5" customHeight="1" thickBot="1">
      <c r="B888" s="133" t="s">
        <v>152</v>
      </c>
      <c r="C888" s="132" t="s">
        <v>153</v>
      </c>
      <c r="D888" s="132" t="s">
        <v>73</v>
      </c>
      <c r="E888" s="132" t="s">
        <v>115</v>
      </c>
      <c r="F888" s="132"/>
      <c r="G888" s="132"/>
      <c r="H888" s="255">
        <f>SUM(H889+H895+H898+H902+H905+H896+H907)</f>
        <v>26199.463900000002</v>
      </c>
    </row>
    <row r="889" spans="2:8" ht="16.5" thickBot="1">
      <c r="B889" s="31"/>
      <c r="C889" s="26" t="s">
        <v>153</v>
      </c>
      <c r="D889" s="15" t="s">
        <v>73</v>
      </c>
      <c r="E889" s="15" t="s">
        <v>115</v>
      </c>
      <c r="F889" s="63">
        <v>1940200592</v>
      </c>
      <c r="G889" s="27"/>
      <c r="H889" s="250">
        <f>SUM(H890:H894)</f>
        <v>3100.4</v>
      </c>
    </row>
    <row r="890" spans="2:8" ht="48" thickBot="1">
      <c r="B890" s="5" t="s">
        <v>54</v>
      </c>
      <c r="C890" s="28" t="s">
        <v>153</v>
      </c>
      <c r="D890" s="7" t="s">
        <v>73</v>
      </c>
      <c r="E890" s="7" t="s">
        <v>115</v>
      </c>
      <c r="F890" s="36">
        <v>1940200592</v>
      </c>
      <c r="G890" s="28" t="s">
        <v>78</v>
      </c>
      <c r="H890" s="134">
        <v>674</v>
      </c>
    </row>
    <row r="891" spans="2:8" ht="63.75" thickBot="1">
      <c r="B891" s="38" t="s">
        <v>10</v>
      </c>
      <c r="C891" s="28" t="s">
        <v>153</v>
      </c>
      <c r="D891" s="7" t="s">
        <v>73</v>
      </c>
      <c r="E891" s="7" t="s">
        <v>115</v>
      </c>
      <c r="F891" s="36">
        <v>1940200592</v>
      </c>
      <c r="G891" s="28" t="s">
        <v>493</v>
      </c>
      <c r="H891" s="134">
        <v>204</v>
      </c>
    </row>
    <row r="892" spans="2:8" ht="32.25" thickBot="1">
      <c r="B892" s="38" t="s">
        <v>13</v>
      </c>
      <c r="C892" s="28" t="s">
        <v>153</v>
      </c>
      <c r="D892" s="7" t="s">
        <v>73</v>
      </c>
      <c r="E892" s="7" t="s">
        <v>115</v>
      </c>
      <c r="F892" s="36">
        <v>1940200592</v>
      </c>
      <c r="G892" s="7" t="s">
        <v>119</v>
      </c>
      <c r="H892" s="3">
        <v>1792.4</v>
      </c>
    </row>
    <row r="893" spans="2:8" ht="16.5" thickBot="1">
      <c r="B893" s="38" t="s">
        <v>523</v>
      </c>
      <c r="C893" s="28" t="s">
        <v>153</v>
      </c>
      <c r="D893" s="7" t="s">
        <v>73</v>
      </c>
      <c r="E893" s="7" t="s">
        <v>115</v>
      </c>
      <c r="F893" s="36">
        <v>1940200592</v>
      </c>
      <c r="G893" s="7" t="s">
        <v>508</v>
      </c>
      <c r="H893" s="3">
        <v>400</v>
      </c>
    </row>
    <row r="894" spans="2:8" ht="16.5" thickBot="1">
      <c r="B894" s="143" t="s">
        <v>46</v>
      </c>
      <c r="C894" s="28" t="s">
        <v>153</v>
      </c>
      <c r="D894" s="7" t="s">
        <v>73</v>
      </c>
      <c r="E894" s="7" t="s">
        <v>115</v>
      </c>
      <c r="F894" s="36">
        <v>1940200592</v>
      </c>
      <c r="G894" s="7" t="s">
        <v>118</v>
      </c>
      <c r="H894" s="3">
        <v>30</v>
      </c>
    </row>
    <row r="895" spans="2:8" ht="48" thickBot="1">
      <c r="B895" s="156" t="s">
        <v>505</v>
      </c>
      <c r="C895" s="282" t="s">
        <v>153</v>
      </c>
      <c r="D895" s="157" t="s">
        <v>73</v>
      </c>
      <c r="E895" s="157" t="s">
        <v>115</v>
      </c>
      <c r="F895" s="172" t="s">
        <v>684</v>
      </c>
      <c r="G895" s="157" t="s">
        <v>506</v>
      </c>
      <c r="H895" s="162">
        <v>25.791899999999998</v>
      </c>
    </row>
    <row r="896" spans="2:8" ht="48" thickBot="1">
      <c r="B896" s="156" t="s">
        <v>755</v>
      </c>
      <c r="C896" s="282" t="s">
        <v>153</v>
      </c>
      <c r="D896" s="208" t="s">
        <v>73</v>
      </c>
      <c r="E896" s="208" t="s">
        <v>115</v>
      </c>
      <c r="F896" s="212" t="s">
        <v>783</v>
      </c>
      <c r="G896" s="212"/>
      <c r="H896" s="162">
        <v>26.001999999999999</v>
      </c>
    </row>
    <row r="897" spans="2:8" ht="48" thickBot="1">
      <c r="B897" s="38" t="s">
        <v>222</v>
      </c>
      <c r="C897" s="28" t="s">
        <v>153</v>
      </c>
      <c r="D897" s="218" t="s">
        <v>73</v>
      </c>
      <c r="E897" s="218" t="s">
        <v>115</v>
      </c>
      <c r="F897" s="183" t="s">
        <v>783</v>
      </c>
      <c r="G897" s="183">
        <v>244</v>
      </c>
      <c r="H897" s="20">
        <v>26.001999999999999</v>
      </c>
    </row>
    <row r="898" spans="2:8" ht="126.75" thickBot="1">
      <c r="B898" s="145" t="s">
        <v>62</v>
      </c>
      <c r="C898" s="26" t="s">
        <v>153</v>
      </c>
      <c r="D898" s="8" t="s">
        <v>73</v>
      </c>
      <c r="E898" s="8" t="s">
        <v>115</v>
      </c>
      <c r="F898" s="4" t="s">
        <v>685</v>
      </c>
      <c r="G898" s="2"/>
      <c r="H898" s="1">
        <f>SUM(H899:H901)</f>
        <v>20186</v>
      </c>
    </row>
    <row r="899" spans="2:8" ht="48" thickBot="1">
      <c r="B899" s="5" t="s">
        <v>54</v>
      </c>
      <c r="C899" s="28" t="s">
        <v>153</v>
      </c>
      <c r="D899" s="7" t="s">
        <v>73</v>
      </c>
      <c r="E899" s="7" t="s">
        <v>115</v>
      </c>
      <c r="F899" s="3" t="s">
        <v>685</v>
      </c>
      <c r="G899" s="3">
        <v>111</v>
      </c>
      <c r="H899" s="3">
        <v>15327</v>
      </c>
    </row>
    <row r="900" spans="2:8" ht="63.75" thickBot="1">
      <c r="B900" s="38" t="s">
        <v>10</v>
      </c>
      <c r="C900" s="28" t="s">
        <v>153</v>
      </c>
      <c r="D900" s="7" t="s">
        <v>73</v>
      </c>
      <c r="E900" s="7" t="s">
        <v>115</v>
      </c>
      <c r="F900" s="3" t="s">
        <v>685</v>
      </c>
      <c r="G900" s="3">
        <v>119</v>
      </c>
      <c r="H900" s="3">
        <v>4629</v>
      </c>
    </row>
    <row r="901" spans="2:8" ht="32.25" thickBot="1">
      <c r="B901" s="38" t="s">
        <v>13</v>
      </c>
      <c r="C901" s="28" t="s">
        <v>153</v>
      </c>
      <c r="D901" s="7" t="s">
        <v>73</v>
      </c>
      <c r="E901" s="7" t="s">
        <v>115</v>
      </c>
      <c r="F901" s="3" t="s">
        <v>685</v>
      </c>
      <c r="G901" s="3">
        <v>244</v>
      </c>
      <c r="H901" s="3">
        <v>230</v>
      </c>
    </row>
    <row r="902" spans="2:8" ht="79.5" thickBot="1">
      <c r="B902" s="281" t="s">
        <v>526</v>
      </c>
      <c r="C902" s="282" t="s">
        <v>153</v>
      </c>
      <c r="D902" s="157" t="s">
        <v>73</v>
      </c>
      <c r="E902" s="157" t="s">
        <v>115</v>
      </c>
      <c r="F902" s="212" t="s">
        <v>687</v>
      </c>
      <c r="G902" s="162"/>
      <c r="H902" s="162">
        <f>SUM(H903:H904)</f>
        <v>1718.6399999999999</v>
      </c>
    </row>
    <row r="903" spans="2:8" ht="48" thickBot="1">
      <c r="B903" s="38" t="s">
        <v>225</v>
      </c>
      <c r="C903" s="28" t="s">
        <v>153</v>
      </c>
      <c r="D903" s="7" t="s">
        <v>73</v>
      </c>
      <c r="E903" s="7" t="s">
        <v>115</v>
      </c>
      <c r="F903" s="183" t="s">
        <v>687</v>
      </c>
      <c r="G903" s="3">
        <v>111</v>
      </c>
      <c r="H903" s="3">
        <v>1320</v>
      </c>
    </row>
    <row r="904" spans="2:8" ht="63.75" thickBot="1">
      <c r="B904" s="38" t="s">
        <v>10</v>
      </c>
      <c r="C904" s="28" t="s">
        <v>153</v>
      </c>
      <c r="D904" s="7" t="s">
        <v>73</v>
      </c>
      <c r="E904" s="7" t="s">
        <v>115</v>
      </c>
      <c r="F904" s="183" t="s">
        <v>687</v>
      </c>
      <c r="G904" s="3">
        <v>119</v>
      </c>
      <c r="H904" s="3">
        <v>398.64</v>
      </c>
    </row>
    <row r="905" spans="2:8" ht="79.5" thickBot="1">
      <c r="B905" s="160" t="s">
        <v>528</v>
      </c>
      <c r="C905" s="282" t="s">
        <v>153</v>
      </c>
      <c r="D905" s="282" t="s">
        <v>73</v>
      </c>
      <c r="E905" s="282" t="s">
        <v>115</v>
      </c>
      <c r="F905" s="180" t="s">
        <v>690</v>
      </c>
      <c r="G905" s="283"/>
      <c r="H905" s="283">
        <v>797.63</v>
      </c>
    </row>
    <row r="906" spans="2:8" ht="32.25" thickBot="1">
      <c r="B906" s="38" t="s">
        <v>13</v>
      </c>
      <c r="C906" s="28" t="s">
        <v>153</v>
      </c>
      <c r="D906" s="7" t="s">
        <v>73</v>
      </c>
      <c r="E906" s="7" t="s">
        <v>115</v>
      </c>
      <c r="F906" s="183" t="s">
        <v>690</v>
      </c>
      <c r="G906" s="3">
        <v>244</v>
      </c>
      <c r="H906" s="284">
        <v>797.63</v>
      </c>
    </row>
    <row r="907" spans="2:8" ht="32.25" thickBot="1">
      <c r="B907" s="390" t="s">
        <v>591</v>
      </c>
      <c r="C907" s="282" t="s">
        <v>153</v>
      </c>
      <c r="D907" s="157" t="s">
        <v>73</v>
      </c>
      <c r="E907" s="157" t="s">
        <v>109</v>
      </c>
      <c r="F907" s="212"/>
      <c r="G907" s="162"/>
      <c r="H907" s="297">
        <f>SUM(H908:H909)</f>
        <v>345</v>
      </c>
    </row>
    <row r="908" spans="2:8" ht="48" thickBot="1">
      <c r="B908" s="53" t="s">
        <v>28</v>
      </c>
      <c r="C908" s="28" t="s">
        <v>153</v>
      </c>
      <c r="D908" s="7" t="s">
        <v>73</v>
      </c>
      <c r="E908" s="7" t="s">
        <v>109</v>
      </c>
      <c r="F908" s="36">
        <v>1940300593</v>
      </c>
      <c r="G908" s="7" t="s">
        <v>78</v>
      </c>
      <c r="H908" s="284">
        <v>265</v>
      </c>
    </row>
    <row r="909" spans="2:8" ht="63.75" thickBot="1">
      <c r="B909" s="38" t="s">
        <v>10</v>
      </c>
      <c r="C909" s="28" t="s">
        <v>153</v>
      </c>
      <c r="D909" s="7" t="s">
        <v>73</v>
      </c>
      <c r="E909" s="7" t="s">
        <v>109</v>
      </c>
      <c r="F909" s="36">
        <v>1940300593</v>
      </c>
      <c r="G909" s="7" t="s">
        <v>493</v>
      </c>
      <c r="H909" s="284">
        <v>80</v>
      </c>
    </row>
    <row r="910" spans="2:8" ht="26.25" customHeight="1" thickBot="1">
      <c r="B910" s="133" t="s">
        <v>154</v>
      </c>
      <c r="C910" s="132" t="s">
        <v>155</v>
      </c>
      <c r="D910" s="132" t="s">
        <v>73</v>
      </c>
      <c r="E910" s="132"/>
      <c r="F910" s="132"/>
      <c r="G910" s="132"/>
      <c r="H910" s="255">
        <f>SUM(H911+H917+H918+H922+H925+H927)</f>
        <v>16884.640299999999</v>
      </c>
    </row>
    <row r="911" spans="2:8" ht="16.5" thickBot="1">
      <c r="B911" s="31"/>
      <c r="C911" s="26" t="s">
        <v>155</v>
      </c>
      <c r="D911" s="15" t="s">
        <v>73</v>
      </c>
      <c r="E911" s="15" t="s">
        <v>115</v>
      </c>
      <c r="F911" s="63">
        <v>1940200592</v>
      </c>
      <c r="G911" s="27"/>
      <c r="H911" s="51">
        <f>SUM(H912:H916)</f>
        <v>974.4</v>
      </c>
    </row>
    <row r="912" spans="2:8" ht="48" thickBot="1">
      <c r="B912" s="5" t="s">
        <v>54</v>
      </c>
      <c r="C912" s="28" t="s">
        <v>155</v>
      </c>
      <c r="D912" s="7" t="s">
        <v>73</v>
      </c>
      <c r="E912" s="7" t="s">
        <v>115</v>
      </c>
      <c r="F912" s="36">
        <v>1940200592</v>
      </c>
      <c r="G912" s="28" t="s">
        <v>78</v>
      </c>
      <c r="H912" s="134">
        <v>404</v>
      </c>
    </row>
    <row r="913" spans="2:8" ht="63.75" thickBot="1">
      <c r="B913" s="38" t="s">
        <v>10</v>
      </c>
      <c r="C913" s="28" t="s">
        <v>155</v>
      </c>
      <c r="D913" s="7" t="s">
        <v>73</v>
      </c>
      <c r="E913" s="7" t="s">
        <v>115</v>
      </c>
      <c r="F913" s="36">
        <v>1940200592</v>
      </c>
      <c r="G913" s="28" t="s">
        <v>493</v>
      </c>
      <c r="H913" s="134">
        <v>122</v>
      </c>
    </row>
    <row r="914" spans="2:8" ht="32.25" thickBot="1">
      <c r="B914" s="38" t="s">
        <v>13</v>
      </c>
      <c r="C914" s="28" t="s">
        <v>155</v>
      </c>
      <c r="D914" s="7" t="s">
        <v>73</v>
      </c>
      <c r="E914" s="7" t="s">
        <v>115</v>
      </c>
      <c r="F914" s="36">
        <v>1940200592</v>
      </c>
      <c r="G914" s="7" t="s">
        <v>119</v>
      </c>
      <c r="H914" s="3">
        <v>326.39999999999998</v>
      </c>
    </row>
    <row r="915" spans="2:8" ht="16.5" thickBot="1">
      <c r="B915" s="38" t="s">
        <v>523</v>
      </c>
      <c r="C915" s="28" t="s">
        <v>155</v>
      </c>
      <c r="D915" s="7" t="s">
        <v>73</v>
      </c>
      <c r="E915" s="7" t="s">
        <v>115</v>
      </c>
      <c r="F915" s="36">
        <v>1940200592</v>
      </c>
      <c r="G915" s="7" t="s">
        <v>508</v>
      </c>
      <c r="H915" s="3">
        <v>115</v>
      </c>
    </row>
    <row r="916" spans="2:8" ht="21" customHeight="1" thickBot="1">
      <c r="B916" s="143" t="s">
        <v>46</v>
      </c>
      <c r="C916" s="28" t="s">
        <v>155</v>
      </c>
      <c r="D916" s="7" t="s">
        <v>73</v>
      </c>
      <c r="E916" s="7" t="s">
        <v>115</v>
      </c>
      <c r="F916" s="36">
        <v>1940200592</v>
      </c>
      <c r="G916" s="7" t="s">
        <v>118</v>
      </c>
      <c r="H916" s="3">
        <v>7</v>
      </c>
    </row>
    <row r="917" spans="2:8" ht="48" hidden="1" thickBot="1">
      <c r="B917" s="156" t="s">
        <v>505</v>
      </c>
      <c r="C917" s="194" t="s">
        <v>155</v>
      </c>
      <c r="D917" s="171" t="s">
        <v>73</v>
      </c>
      <c r="E917" s="171" t="s">
        <v>115</v>
      </c>
      <c r="F917" s="256" t="s">
        <v>684</v>
      </c>
      <c r="G917" s="171" t="s">
        <v>506</v>
      </c>
      <c r="H917" s="170"/>
    </row>
    <row r="918" spans="2:8" ht="126.75" thickBot="1">
      <c r="B918" s="145" t="s">
        <v>62</v>
      </c>
      <c r="C918" s="26" t="s">
        <v>155</v>
      </c>
      <c r="D918" s="8" t="s">
        <v>73</v>
      </c>
      <c r="E918" s="8" t="s">
        <v>115</v>
      </c>
      <c r="F918" s="4" t="s">
        <v>685</v>
      </c>
      <c r="G918" s="2"/>
      <c r="H918" s="1">
        <f>SUM(H919:H921)</f>
        <v>13506</v>
      </c>
    </row>
    <row r="919" spans="2:8" ht="48" thickBot="1">
      <c r="B919" s="5" t="s">
        <v>54</v>
      </c>
      <c r="C919" s="28" t="s">
        <v>155</v>
      </c>
      <c r="D919" s="7" t="s">
        <v>73</v>
      </c>
      <c r="E919" s="7" t="s">
        <v>115</v>
      </c>
      <c r="F919" s="3" t="s">
        <v>685</v>
      </c>
      <c r="G919" s="3">
        <v>111</v>
      </c>
      <c r="H919" s="3">
        <v>10204</v>
      </c>
    </row>
    <row r="920" spans="2:8" ht="63.75" thickBot="1">
      <c r="B920" s="38" t="s">
        <v>10</v>
      </c>
      <c r="C920" s="28" t="s">
        <v>155</v>
      </c>
      <c r="D920" s="7" t="s">
        <v>73</v>
      </c>
      <c r="E920" s="7" t="s">
        <v>115</v>
      </c>
      <c r="F920" s="3" t="s">
        <v>685</v>
      </c>
      <c r="G920" s="3">
        <v>119</v>
      </c>
      <c r="H920" s="3">
        <v>3082</v>
      </c>
    </row>
    <row r="921" spans="2:8" ht="32.25" thickBot="1">
      <c r="B921" s="38" t="s">
        <v>13</v>
      </c>
      <c r="C921" s="28" t="s">
        <v>155</v>
      </c>
      <c r="D921" s="7" t="s">
        <v>73</v>
      </c>
      <c r="E921" s="7" t="s">
        <v>115</v>
      </c>
      <c r="F921" s="3" t="s">
        <v>685</v>
      </c>
      <c r="G921" s="3">
        <v>244</v>
      </c>
      <c r="H921" s="3">
        <v>220</v>
      </c>
    </row>
    <row r="922" spans="2:8" ht="79.5" thickBot="1">
      <c r="B922" s="281" t="s">
        <v>526</v>
      </c>
      <c r="C922" s="282" t="s">
        <v>155</v>
      </c>
      <c r="D922" s="157" t="s">
        <v>73</v>
      </c>
      <c r="E922" s="157" t="s">
        <v>115</v>
      </c>
      <c r="F922" s="212" t="s">
        <v>687</v>
      </c>
      <c r="G922" s="162"/>
      <c r="H922" s="162">
        <f>SUM(H923:H924)</f>
        <v>1718.6399999999999</v>
      </c>
    </row>
    <row r="923" spans="2:8" ht="48" thickBot="1">
      <c r="B923" s="38" t="s">
        <v>225</v>
      </c>
      <c r="C923" s="28" t="s">
        <v>155</v>
      </c>
      <c r="D923" s="7" t="s">
        <v>73</v>
      </c>
      <c r="E923" s="7" t="s">
        <v>115</v>
      </c>
      <c r="F923" s="183" t="s">
        <v>687</v>
      </c>
      <c r="G923" s="3">
        <v>111</v>
      </c>
      <c r="H923" s="3">
        <v>1320</v>
      </c>
    </row>
    <row r="924" spans="2:8" ht="63.75" thickBot="1">
      <c r="B924" s="38" t="s">
        <v>10</v>
      </c>
      <c r="C924" s="28" t="s">
        <v>155</v>
      </c>
      <c r="D924" s="7" t="s">
        <v>73</v>
      </c>
      <c r="E924" s="7" t="s">
        <v>115</v>
      </c>
      <c r="F924" s="183" t="s">
        <v>687</v>
      </c>
      <c r="G924" s="3">
        <v>119</v>
      </c>
      <c r="H924" s="3">
        <v>398.64</v>
      </c>
    </row>
    <row r="925" spans="2:8" ht="79.5" thickBot="1">
      <c r="B925" s="160" t="s">
        <v>528</v>
      </c>
      <c r="C925" s="282" t="s">
        <v>155</v>
      </c>
      <c r="D925" s="282" t="s">
        <v>73</v>
      </c>
      <c r="E925" s="282" t="s">
        <v>115</v>
      </c>
      <c r="F925" s="180" t="s">
        <v>690</v>
      </c>
      <c r="G925" s="283"/>
      <c r="H925" s="283">
        <v>410.90030000000002</v>
      </c>
    </row>
    <row r="926" spans="2:8" ht="32.25" thickBot="1">
      <c r="B926" s="38" t="s">
        <v>13</v>
      </c>
      <c r="C926" s="28" t="s">
        <v>155</v>
      </c>
      <c r="D926" s="7" t="s">
        <v>73</v>
      </c>
      <c r="E926" s="7" t="s">
        <v>115</v>
      </c>
      <c r="F926" s="183" t="s">
        <v>690</v>
      </c>
      <c r="G926" s="3">
        <v>244</v>
      </c>
      <c r="H926" s="284">
        <v>410.90030000000002</v>
      </c>
    </row>
    <row r="927" spans="2:8" ht="32.25" thickBot="1">
      <c r="B927" s="311" t="s">
        <v>591</v>
      </c>
      <c r="C927" s="282" t="s">
        <v>155</v>
      </c>
      <c r="D927" s="157" t="s">
        <v>73</v>
      </c>
      <c r="E927" s="157" t="s">
        <v>109</v>
      </c>
      <c r="F927" s="212"/>
      <c r="G927" s="162"/>
      <c r="H927" s="283">
        <f>SUM(H928:H929)</f>
        <v>274.7</v>
      </c>
    </row>
    <row r="928" spans="2:8" ht="48" thickBot="1">
      <c r="B928" s="53" t="s">
        <v>28</v>
      </c>
      <c r="C928" s="28" t="s">
        <v>155</v>
      </c>
      <c r="D928" s="7" t="s">
        <v>73</v>
      </c>
      <c r="E928" s="7" t="s">
        <v>109</v>
      </c>
      <c r="F928" s="36">
        <v>1940300593</v>
      </c>
      <c r="G928" s="7" t="s">
        <v>78</v>
      </c>
      <c r="H928" s="284">
        <v>211</v>
      </c>
    </row>
    <row r="929" spans="2:8" ht="63.75" thickBot="1">
      <c r="B929" s="38" t="s">
        <v>10</v>
      </c>
      <c r="C929" s="28" t="s">
        <v>155</v>
      </c>
      <c r="D929" s="7" t="s">
        <v>73</v>
      </c>
      <c r="E929" s="7" t="s">
        <v>109</v>
      </c>
      <c r="F929" s="36">
        <v>1940300593</v>
      </c>
      <c r="G929" s="7" t="s">
        <v>493</v>
      </c>
      <c r="H929" s="284">
        <v>63.7</v>
      </c>
    </row>
    <row r="930" spans="2:8" ht="26.25" customHeight="1" thickBot="1">
      <c r="B930" s="133" t="s">
        <v>156</v>
      </c>
      <c r="C930" s="132" t="s">
        <v>157</v>
      </c>
      <c r="D930" s="132" t="s">
        <v>73</v>
      </c>
      <c r="E930" s="132"/>
      <c r="F930" s="132"/>
      <c r="G930" s="132"/>
      <c r="H930" s="255">
        <f>SUM(H931+H937+H938+H942+H945+H947)</f>
        <v>14149.61796</v>
      </c>
    </row>
    <row r="931" spans="2:8" ht="16.5" thickBot="1">
      <c r="B931" s="31"/>
      <c r="C931" s="27"/>
      <c r="D931" s="27"/>
      <c r="E931" s="27"/>
      <c r="F931" s="63">
        <v>1940200592</v>
      </c>
      <c r="G931" s="27"/>
      <c r="H931" s="250">
        <f>SUM(H932:H936)</f>
        <v>885.4</v>
      </c>
    </row>
    <row r="932" spans="2:8" ht="48" thickBot="1">
      <c r="B932" s="5" t="s">
        <v>54</v>
      </c>
      <c r="C932" s="28" t="s">
        <v>157</v>
      </c>
      <c r="D932" s="7" t="s">
        <v>73</v>
      </c>
      <c r="E932" s="7" t="s">
        <v>115</v>
      </c>
      <c r="F932" s="36">
        <v>1940200592</v>
      </c>
      <c r="G932" s="28" t="s">
        <v>78</v>
      </c>
      <c r="H932" s="134">
        <v>404</v>
      </c>
    </row>
    <row r="933" spans="2:8" ht="63.75" thickBot="1">
      <c r="B933" s="38" t="s">
        <v>10</v>
      </c>
      <c r="C933" s="28" t="s">
        <v>157</v>
      </c>
      <c r="D933" s="7" t="s">
        <v>73</v>
      </c>
      <c r="E933" s="7" t="s">
        <v>115</v>
      </c>
      <c r="F933" s="36">
        <v>1940200592</v>
      </c>
      <c r="G933" s="28" t="s">
        <v>493</v>
      </c>
      <c r="H933" s="134">
        <v>122</v>
      </c>
    </row>
    <row r="934" spans="2:8" ht="32.25" thickBot="1">
      <c r="B934" s="38" t="s">
        <v>13</v>
      </c>
      <c r="C934" s="28" t="s">
        <v>157</v>
      </c>
      <c r="D934" s="7" t="s">
        <v>73</v>
      </c>
      <c r="E934" s="7" t="s">
        <v>115</v>
      </c>
      <c r="F934" s="36">
        <v>1940200592</v>
      </c>
      <c r="G934" s="7" t="s">
        <v>119</v>
      </c>
      <c r="H934" s="3">
        <v>121.4</v>
      </c>
    </row>
    <row r="935" spans="2:8" ht="16.5" thickBot="1">
      <c r="B935" s="38" t="s">
        <v>523</v>
      </c>
      <c r="C935" s="28" t="s">
        <v>157</v>
      </c>
      <c r="D935" s="7" t="s">
        <v>73</v>
      </c>
      <c r="E935" s="7" t="s">
        <v>115</v>
      </c>
      <c r="F935" s="36">
        <v>1940200592</v>
      </c>
      <c r="G935" s="7" t="s">
        <v>508</v>
      </c>
      <c r="H935" s="3">
        <v>230</v>
      </c>
    </row>
    <row r="936" spans="2:8" ht="16.5" thickBot="1">
      <c r="B936" s="143" t="s">
        <v>46</v>
      </c>
      <c r="C936" s="28" t="s">
        <v>157</v>
      </c>
      <c r="D936" s="7" t="s">
        <v>73</v>
      </c>
      <c r="E936" s="7" t="s">
        <v>115</v>
      </c>
      <c r="F936" s="36">
        <v>1940200592</v>
      </c>
      <c r="G936" s="7" t="s">
        <v>118</v>
      </c>
      <c r="H936" s="3">
        <v>8</v>
      </c>
    </row>
    <row r="937" spans="2:8" ht="48" thickBot="1">
      <c r="B937" s="156" t="s">
        <v>505</v>
      </c>
      <c r="C937" s="194" t="s">
        <v>157</v>
      </c>
      <c r="D937" s="171" t="s">
        <v>73</v>
      </c>
      <c r="E937" s="171" t="s">
        <v>115</v>
      </c>
      <c r="F937" s="256" t="s">
        <v>684</v>
      </c>
      <c r="G937" s="171" t="s">
        <v>506</v>
      </c>
      <c r="H937" s="170">
        <v>25.791899999999998</v>
      </c>
    </row>
    <row r="938" spans="2:8" ht="126.75" thickBot="1">
      <c r="B938" s="145" t="s">
        <v>62</v>
      </c>
      <c r="C938" s="26" t="s">
        <v>157</v>
      </c>
      <c r="D938" s="8" t="s">
        <v>73</v>
      </c>
      <c r="E938" s="8" t="s">
        <v>115</v>
      </c>
      <c r="F938" s="4" t="s">
        <v>685</v>
      </c>
      <c r="G938" s="2"/>
      <c r="H938" s="1">
        <f>SUM(H939:H941)</f>
        <v>11489</v>
      </c>
    </row>
    <row r="939" spans="2:8" ht="48" thickBot="1">
      <c r="B939" s="5" t="s">
        <v>54</v>
      </c>
      <c r="C939" s="28" t="s">
        <v>157</v>
      </c>
      <c r="D939" s="7" t="s">
        <v>73</v>
      </c>
      <c r="E939" s="7" t="s">
        <v>115</v>
      </c>
      <c r="F939" s="3" t="s">
        <v>685</v>
      </c>
      <c r="G939" s="3">
        <v>111</v>
      </c>
      <c r="H939" s="3">
        <v>8702</v>
      </c>
    </row>
    <row r="940" spans="2:8" ht="63.75" thickBot="1">
      <c r="B940" s="38" t="s">
        <v>10</v>
      </c>
      <c r="C940" s="28" t="s">
        <v>157</v>
      </c>
      <c r="D940" s="7" t="s">
        <v>73</v>
      </c>
      <c r="E940" s="7" t="s">
        <v>115</v>
      </c>
      <c r="F940" s="3" t="s">
        <v>685</v>
      </c>
      <c r="G940" s="3">
        <v>119</v>
      </c>
      <c r="H940" s="3">
        <v>2628</v>
      </c>
    </row>
    <row r="941" spans="2:8" ht="32.25" thickBot="1">
      <c r="B941" s="38" t="s">
        <v>13</v>
      </c>
      <c r="C941" s="28" t="s">
        <v>157</v>
      </c>
      <c r="D941" s="7" t="s">
        <v>73</v>
      </c>
      <c r="E941" s="7" t="s">
        <v>115</v>
      </c>
      <c r="F941" s="3" t="s">
        <v>685</v>
      </c>
      <c r="G941" s="3">
        <v>244</v>
      </c>
      <c r="H941" s="3">
        <v>159</v>
      </c>
    </row>
    <row r="942" spans="2:8" ht="79.5" thickBot="1">
      <c r="B942" s="281" t="s">
        <v>526</v>
      </c>
      <c r="C942" s="282" t="s">
        <v>157</v>
      </c>
      <c r="D942" s="157" t="s">
        <v>73</v>
      </c>
      <c r="E942" s="157" t="s">
        <v>115</v>
      </c>
      <c r="F942" s="212" t="s">
        <v>687</v>
      </c>
      <c r="G942" s="162"/>
      <c r="H942" s="162">
        <f>SUM(H943:H944)</f>
        <v>1249.92</v>
      </c>
    </row>
    <row r="943" spans="2:8" ht="48" thickBot="1">
      <c r="B943" s="38" t="s">
        <v>225</v>
      </c>
      <c r="C943" s="28" t="s">
        <v>157</v>
      </c>
      <c r="D943" s="7" t="s">
        <v>73</v>
      </c>
      <c r="E943" s="7" t="s">
        <v>115</v>
      </c>
      <c r="F943" s="183" t="s">
        <v>687</v>
      </c>
      <c r="G943" s="3">
        <v>111</v>
      </c>
      <c r="H943" s="3">
        <v>960</v>
      </c>
    </row>
    <row r="944" spans="2:8" ht="63.75" thickBot="1">
      <c r="B944" s="38" t="s">
        <v>10</v>
      </c>
      <c r="C944" s="28" t="s">
        <v>157</v>
      </c>
      <c r="D944" s="7" t="s">
        <v>73</v>
      </c>
      <c r="E944" s="7" t="s">
        <v>115</v>
      </c>
      <c r="F944" s="183" t="s">
        <v>687</v>
      </c>
      <c r="G944" s="3">
        <v>119</v>
      </c>
      <c r="H944" s="3">
        <v>289.92</v>
      </c>
    </row>
    <row r="945" spans="2:8" ht="79.5" thickBot="1">
      <c r="B945" s="160" t="s">
        <v>528</v>
      </c>
      <c r="C945" s="282" t="s">
        <v>157</v>
      </c>
      <c r="D945" s="282" t="s">
        <v>73</v>
      </c>
      <c r="E945" s="282" t="s">
        <v>115</v>
      </c>
      <c r="F945" s="180" t="s">
        <v>690</v>
      </c>
      <c r="G945" s="283"/>
      <c r="H945" s="283">
        <v>241.70606000000001</v>
      </c>
    </row>
    <row r="946" spans="2:8" ht="32.25" thickBot="1">
      <c r="B946" s="38" t="s">
        <v>13</v>
      </c>
      <c r="C946" s="28" t="s">
        <v>157</v>
      </c>
      <c r="D946" s="7" t="s">
        <v>73</v>
      </c>
      <c r="E946" s="7" t="s">
        <v>115</v>
      </c>
      <c r="F946" s="183" t="s">
        <v>690</v>
      </c>
      <c r="G946" s="3">
        <v>244</v>
      </c>
      <c r="H946" s="284">
        <v>241.70606000000001</v>
      </c>
    </row>
    <row r="947" spans="2:8" ht="32.25" thickBot="1">
      <c r="B947" s="311" t="s">
        <v>591</v>
      </c>
      <c r="C947" s="282" t="s">
        <v>157</v>
      </c>
      <c r="D947" s="157" t="s">
        <v>73</v>
      </c>
      <c r="E947" s="157" t="s">
        <v>109</v>
      </c>
      <c r="F947" s="212"/>
      <c r="G947" s="162"/>
      <c r="H947" s="283">
        <f>SUM(H948:H949)</f>
        <v>257.8</v>
      </c>
    </row>
    <row r="948" spans="2:8" ht="48" thickBot="1">
      <c r="B948" s="53" t="s">
        <v>28</v>
      </c>
      <c r="C948" s="28" t="s">
        <v>157</v>
      </c>
      <c r="D948" s="7" t="s">
        <v>73</v>
      </c>
      <c r="E948" s="7" t="s">
        <v>109</v>
      </c>
      <c r="F948" s="36">
        <v>1940300593</v>
      </c>
      <c r="G948" s="7" t="s">
        <v>78</v>
      </c>
      <c r="H948" s="284">
        <v>198</v>
      </c>
    </row>
    <row r="949" spans="2:8" ht="63.75" thickBot="1">
      <c r="B949" s="38" t="s">
        <v>10</v>
      </c>
      <c r="C949" s="28" t="s">
        <v>157</v>
      </c>
      <c r="D949" s="7" t="s">
        <v>73</v>
      </c>
      <c r="E949" s="7" t="s">
        <v>109</v>
      </c>
      <c r="F949" s="36">
        <v>1940300593</v>
      </c>
      <c r="G949" s="7" t="s">
        <v>493</v>
      </c>
      <c r="H949" s="284">
        <v>59.8</v>
      </c>
    </row>
    <row r="950" spans="2:8" ht="16.5" thickBot="1">
      <c r="B950" s="133" t="s">
        <v>158</v>
      </c>
      <c r="C950" s="132" t="s">
        <v>159</v>
      </c>
      <c r="D950" s="132" t="s">
        <v>73</v>
      </c>
      <c r="E950" s="132"/>
      <c r="F950" s="132"/>
      <c r="G950" s="132"/>
      <c r="H950" s="255">
        <f>SUM(H951+H958+H962+H968+H965+H957+H970+H973)</f>
        <v>18660.045270000002</v>
      </c>
    </row>
    <row r="951" spans="2:8" ht="16.5" thickBot="1">
      <c r="B951" s="31"/>
      <c r="C951" s="26" t="s">
        <v>159</v>
      </c>
      <c r="D951" s="15" t="s">
        <v>73</v>
      </c>
      <c r="E951" s="15" t="s">
        <v>115</v>
      </c>
      <c r="F951" s="63">
        <v>1940200592</v>
      </c>
      <c r="G951" s="27"/>
      <c r="H951" s="250">
        <f>SUM(H952:H956)</f>
        <v>1416.4</v>
      </c>
    </row>
    <row r="952" spans="2:8" ht="48" thickBot="1">
      <c r="B952" s="5" t="s">
        <v>54</v>
      </c>
      <c r="C952" s="28" t="s">
        <v>159</v>
      </c>
      <c r="D952" s="7" t="s">
        <v>73</v>
      </c>
      <c r="E952" s="7" t="s">
        <v>115</v>
      </c>
      <c r="F952" s="36">
        <v>1940200592</v>
      </c>
      <c r="G952" s="28" t="s">
        <v>78</v>
      </c>
      <c r="H952" s="134">
        <v>539</v>
      </c>
    </row>
    <row r="953" spans="2:8" ht="63.75" thickBot="1">
      <c r="B953" s="38" t="s">
        <v>10</v>
      </c>
      <c r="C953" s="28" t="s">
        <v>159</v>
      </c>
      <c r="D953" s="7" t="s">
        <v>73</v>
      </c>
      <c r="E953" s="7" t="s">
        <v>115</v>
      </c>
      <c r="F953" s="36">
        <v>1940200592</v>
      </c>
      <c r="G953" s="7" t="s">
        <v>493</v>
      </c>
      <c r="H953" s="3">
        <v>163</v>
      </c>
    </row>
    <row r="954" spans="2:8" ht="32.25" thickBot="1">
      <c r="B954" s="38" t="s">
        <v>13</v>
      </c>
      <c r="C954" s="28" t="s">
        <v>159</v>
      </c>
      <c r="D954" s="7" t="s">
        <v>73</v>
      </c>
      <c r="E954" s="7" t="s">
        <v>115</v>
      </c>
      <c r="F954" s="36">
        <v>1940200592</v>
      </c>
      <c r="G954" s="7" t="s">
        <v>119</v>
      </c>
      <c r="H954" s="3">
        <v>210.4</v>
      </c>
    </row>
    <row r="955" spans="2:8" ht="16.5" thickBot="1">
      <c r="B955" s="38" t="s">
        <v>523</v>
      </c>
      <c r="C955" s="28" t="s">
        <v>159</v>
      </c>
      <c r="D955" s="7" t="s">
        <v>73</v>
      </c>
      <c r="E955" s="7" t="s">
        <v>115</v>
      </c>
      <c r="F955" s="36">
        <v>1940200592</v>
      </c>
      <c r="G955" s="7" t="s">
        <v>508</v>
      </c>
      <c r="H955" s="3">
        <v>490</v>
      </c>
    </row>
    <row r="956" spans="2:8" ht="21" customHeight="1" thickBot="1">
      <c r="B956" s="143" t="s">
        <v>46</v>
      </c>
      <c r="C956" s="28" t="s">
        <v>159</v>
      </c>
      <c r="D956" s="7" t="s">
        <v>73</v>
      </c>
      <c r="E956" s="7" t="s">
        <v>115</v>
      </c>
      <c r="F956" s="36">
        <v>1940200592</v>
      </c>
      <c r="G956" s="7" t="s">
        <v>118</v>
      </c>
      <c r="H956" s="3">
        <v>14</v>
      </c>
    </row>
    <row r="957" spans="2:8" ht="48" hidden="1" thickBot="1">
      <c r="B957" s="156" t="s">
        <v>505</v>
      </c>
      <c r="C957" s="194" t="s">
        <v>159</v>
      </c>
      <c r="D957" s="171" t="s">
        <v>73</v>
      </c>
      <c r="E957" s="171" t="s">
        <v>115</v>
      </c>
      <c r="F957" s="256" t="s">
        <v>684</v>
      </c>
      <c r="G957" s="171" t="s">
        <v>506</v>
      </c>
      <c r="H957" s="170"/>
    </row>
    <row r="958" spans="2:8" ht="126.75" thickBot="1">
      <c r="B958" s="145" t="s">
        <v>62</v>
      </c>
      <c r="C958" s="26" t="s">
        <v>159</v>
      </c>
      <c r="D958" s="8" t="s">
        <v>73</v>
      </c>
      <c r="E958" s="8" t="s">
        <v>115</v>
      </c>
      <c r="F958" s="4" t="s">
        <v>685</v>
      </c>
      <c r="G958" s="2"/>
      <c r="H958" s="1">
        <f>SUM(H959:H961)</f>
        <v>14401</v>
      </c>
    </row>
    <row r="959" spans="2:8" ht="48" thickBot="1">
      <c r="B959" s="5" t="s">
        <v>54</v>
      </c>
      <c r="C959" s="28" t="s">
        <v>159</v>
      </c>
      <c r="D959" s="7" t="s">
        <v>73</v>
      </c>
      <c r="E959" s="7" t="s">
        <v>115</v>
      </c>
      <c r="F959" s="3" t="s">
        <v>685</v>
      </c>
      <c r="G959" s="3">
        <v>111</v>
      </c>
      <c r="H959" s="3">
        <v>10888</v>
      </c>
    </row>
    <row r="960" spans="2:8" ht="63.75" thickBot="1">
      <c r="B960" s="38" t="s">
        <v>10</v>
      </c>
      <c r="C960" s="28" t="s">
        <v>159</v>
      </c>
      <c r="D960" s="7" t="s">
        <v>73</v>
      </c>
      <c r="E960" s="7" t="s">
        <v>115</v>
      </c>
      <c r="F960" s="3" t="s">
        <v>685</v>
      </c>
      <c r="G960" s="3">
        <v>119</v>
      </c>
      <c r="H960" s="3">
        <v>3288</v>
      </c>
    </row>
    <row r="961" spans="2:8" ht="32.25" thickBot="1">
      <c r="B961" s="38" t="s">
        <v>13</v>
      </c>
      <c r="C961" s="28" t="s">
        <v>159</v>
      </c>
      <c r="D961" s="7" t="s">
        <v>73</v>
      </c>
      <c r="E961" s="7" t="s">
        <v>115</v>
      </c>
      <c r="F961" s="3" t="s">
        <v>685</v>
      </c>
      <c r="G961" s="3">
        <v>244</v>
      </c>
      <c r="H961" s="3">
        <v>225</v>
      </c>
    </row>
    <row r="962" spans="2:8" ht="79.5" thickBot="1">
      <c r="B962" s="281" t="s">
        <v>526</v>
      </c>
      <c r="C962" s="282" t="s">
        <v>159</v>
      </c>
      <c r="D962" s="157" t="s">
        <v>73</v>
      </c>
      <c r="E962" s="157" t="s">
        <v>115</v>
      </c>
      <c r="F962" s="212" t="s">
        <v>687</v>
      </c>
      <c r="G962" s="162"/>
      <c r="H962" s="162">
        <f>SUM(H963:H964)</f>
        <v>1718.6399999999999</v>
      </c>
    </row>
    <row r="963" spans="2:8" ht="48" thickBot="1">
      <c r="B963" s="38" t="s">
        <v>225</v>
      </c>
      <c r="C963" s="28" t="s">
        <v>159</v>
      </c>
      <c r="D963" s="7" t="s">
        <v>73</v>
      </c>
      <c r="E963" s="7" t="s">
        <v>115</v>
      </c>
      <c r="F963" s="183" t="s">
        <v>687</v>
      </c>
      <c r="G963" s="3">
        <v>111</v>
      </c>
      <c r="H963" s="3">
        <v>1320</v>
      </c>
    </row>
    <row r="964" spans="2:8" ht="63.75" thickBot="1">
      <c r="B964" s="38" t="s">
        <v>10</v>
      </c>
      <c r="C964" s="28" t="s">
        <v>159</v>
      </c>
      <c r="D964" s="7" t="s">
        <v>73</v>
      </c>
      <c r="E964" s="7" t="s">
        <v>115</v>
      </c>
      <c r="F964" s="183" t="s">
        <v>687</v>
      </c>
      <c r="G964" s="3">
        <v>119</v>
      </c>
      <c r="H964" s="3">
        <v>398.64</v>
      </c>
    </row>
    <row r="965" spans="2:8" ht="48" thickBot="1">
      <c r="B965" s="293" t="s">
        <v>553</v>
      </c>
      <c r="C965" s="194" t="s">
        <v>159</v>
      </c>
      <c r="D965" s="171" t="s">
        <v>73</v>
      </c>
      <c r="E965" s="171" t="s">
        <v>115</v>
      </c>
      <c r="F965" s="212" t="s">
        <v>688</v>
      </c>
      <c r="G965" s="170"/>
      <c r="H965" s="170">
        <f>SUM(H966:H967)</f>
        <v>99.222999999999999</v>
      </c>
    </row>
    <row r="966" spans="2:8" ht="48" thickBot="1">
      <c r="B966" s="38" t="s">
        <v>225</v>
      </c>
      <c r="C966" s="28" t="s">
        <v>159</v>
      </c>
      <c r="D966" s="7" t="s">
        <v>73</v>
      </c>
      <c r="E966" s="7" t="s">
        <v>115</v>
      </c>
      <c r="F966" s="355" t="s">
        <v>689</v>
      </c>
      <c r="G966" s="3">
        <v>111</v>
      </c>
      <c r="H966" s="3">
        <v>76.207999999999998</v>
      </c>
    </row>
    <row r="967" spans="2:8" ht="63.75" thickBot="1">
      <c r="B967" s="38" t="s">
        <v>10</v>
      </c>
      <c r="C967" s="28" t="s">
        <v>159</v>
      </c>
      <c r="D967" s="7" t="s">
        <v>73</v>
      </c>
      <c r="E967" s="7" t="s">
        <v>115</v>
      </c>
      <c r="F967" s="355" t="s">
        <v>689</v>
      </c>
      <c r="G967" s="3">
        <v>119</v>
      </c>
      <c r="H967" s="3">
        <v>23.015000000000001</v>
      </c>
    </row>
    <row r="968" spans="2:8" ht="79.5" thickBot="1">
      <c r="B968" s="160" t="s">
        <v>528</v>
      </c>
      <c r="C968" s="282" t="s">
        <v>159</v>
      </c>
      <c r="D968" s="282" t="s">
        <v>73</v>
      </c>
      <c r="E968" s="282" t="s">
        <v>115</v>
      </c>
      <c r="F968" s="180" t="s">
        <v>690</v>
      </c>
      <c r="G968" s="283"/>
      <c r="H968" s="283">
        <v>688.86226999999997</v>
      </c>
    </row>
    <row r="969" spans="2:8" ht="32.25" thickBot="1">
      <c r="B969" s="38" t="s">
        <v>13</v>
      </c>
      <c r="C969" s="28" t="s">
        <v>159</v>
      </c>
      <c r="D969" s="7" t="s">
        <v>73</v>
      </c>
      <c r="E969" s="7" t="s">
        <v>115</v>
      </c>
      <c r="F969" s="183" t="s">
        <v>690</v>
      </c>
      <c r="G969" s="3">
        <v>244</v>
      </c>
      <c r="H969" s="284">
        <v>688.86226999999997</v>
      </c>
    </row>
    <row r="970" spans="2:8" ht="32.25" thickBot="1">
      <c r="B970" s="311" t="s">
        <v>591</v>
      </c>
      <c r="C970" s="282" t="s">
        <v>159</v>
      </c>
      <c r="D970" s="157" t="s">
        <v>73</v>
      </c>
      <c r="E970" s="157" t="s">
        <v>109</v>
      </c>
      <c r="F970" s="212"/>
      <c r="G970" s="162"/>
      <c r="H970" s="283">
        <f>SUM(H971:H972)</f>
        <v>257.8</v>
      </c>
    </row>
    <row r="971" spans="2:8" ht="48" thickBot="1">
      <c r="B971" s="53" t="s">
        <v>28</v>
      </c>
      <c r="C971" s="28" t="s">
        <v>159</v>
      </c>
      <c r="D971" s="7" t="s">
        <v>73</v>
      </c>
      <c r="E971" s="7" t="s">
        <v>109</v>
      </c>
      <c r="F971" s="36">
        <v>1940300593</v>
      </c>
      <c r="G971" s="7" t="s">
        <v>78</v>
      </c>
      <c r="H971" s="284">
        <v>198</v>
      </c>
    </row>
    <row r="972" spans="2:8" ht="63.75" thickBot="1">
      <c r="B972" s="38" t="s">
        <v>10</v>
      </c>
      <c r="C972" s="28" t="s">
        <v>159</v>
      </c>
      <c r="D972" s="7" t="s">
        <v>73</v>
      </c>
      <c r="E972" s="7" t="s">
        <v>109</v>
      </c>
      <c r="F972" s="36">
        <v>1940300593</v>
      </c>
      <c r="G972" s="7" t="s">
        <v>493</v>
      </c>
      <c r="H972" s="284">
        <v>59.8</v>
      </c>
    </row>
    <row r="973" spans="2:8" ht="16.5" thickBot="1">
      <c r="B973" s="387" t="s">
        <v>27</v>
      </c>
      <c r="C973" s="282" t="s">
        <v>159</v>
      </c>
      <c r="D973" s="157" t="s">
        <v>73</v>
      </c>
      <c r="E973" s="157" t="s">
        <v>110</v>
      </c>
      <c r="F973" s="172"/>
      <c r="G973" s="157"/>
      <c r="H973" s="283">
        <f>SUM(H975:H976)</f>
        <v>78.12</v>
      </c>
    </row>
    <row r="974" spans="2:8" ht="32.25" thickBot="1">
      <c r="B974" s="156" t="s">
        <v>753</v>
      </c>
      <c r="C974" s="282" t="s">
        <v>159</v>
      </c>
      <c r="D974" s="157" t="s">
        <v>73</v>
      </c>
      <c r="E974" s="157" t="s">
        <v>110</v>
      </c>
      <c r="F974" s="172"/>
      <c r="G974" s="157"/>
      <c r="H974" s="283">
        <f>SUM(H975:H976)</f>
        <v>78.12</v>
      </c>
    </row>
    <row r="975" spans="2:8" ht="48" thickBot="1">
      <c r="B975" s="352" t="s">
        <v>191</v>
      </c>
      <c r="C975" s="28" t="s">
        <v>159</v>
      </c>
      <c r="D975" s="7" t="s">
        <v>73</v>
      </c>
      <c r="E975" s="7" t="s">
        <v>110</v>
      </c>
      <c r="F975" s="36">
        <v>1940250500</v>
      </c>
      <c r="G975" s="7" t="s">
        <v>78</v>
      </c>
      <c r="H975" s="284">
        <v>60</v>
      </c>
    </row>
    <row r="976" spans="2:8" ht="63.75" thickBot="1">
      <c r="B976" s="38" t="s">
        <v>10</v>
      </c>
      <c r="C976" s="28" t="s">
        <v>159</v>
      </c>
      <c r="D976" s="7" t="s">
        <v>73</v>
      </c>
      <c r="E976" s="7" t="s">
        <v>110</v>
      </c>
      <c r="F976" s="36">
        <v>1940250500</v>
      </c>
      <c r="G976" s="7" t="s">
        <v>493</v>
      </c>
      <c r="H976" s="284">
        <v>18.12</v>
      </c>
    </row>
    <row r="977" spans="2:8" ht="16.5" thickBot="1">
      <c r="B977" s="133" t="s">
        <v>160</v>
      </c>
      <c r="C977" s="132" t="s">
        <v>162</v>
      </c>
      <c r="D977" s="132" t="s">
        <v>73</v>
      </c>
      <c r="E977" s="132"/>
      <c r="F977" s="132"/>
      <c r="G977" s="132"/>
      <c r="H977" s="255">
        <f>SUM(H991+H984+H978+H988+H993)</f>
        <v>16826.493330000001</v>
      </c>
    </row>
    <row r="978" spans="2:8" ht="16.5" thickBot="1">
      <c r="B978" s="31"/>
      <c r="C978" s="26" t="s">
        <v>162</v>
      </c>
      <c r="D978" s="15" t="s">
        <v>73</v>
      </c>
      <c r="E978" s="15" t="s">
        <v>115</v>
      </c>
      <c r="F978" s="63">
        <v>1940200592</v>
      </c>
      <c r="G978" s="27"/>
      <c r="H978" s="250">
        <f>SUM(H979:H983)</f>
        <v>811.4</v>
      </c>
    </row>
    <row r="979" spans="2:8" ht="48" thickBot="1">
      <c r="B979" s="5" t="s">
        <v>54</v>
      </c>
      <c r="C979" s="28" t="s">
        <v>162</v>
      </c>
      <c r="D979" s="7" t="s">
        <v>73</v>
      </c>
      <c r="E979" s="7" t="s">
        <v>115</v>
      </c>
      <c r="F979" s="36">
        <v>1940200592</v>
      </c>
      <c r="G979" s="28" t="s">
        <v>78</v>
      </c>
      <c r="H979" s="134">
        <v>404</v>
      </c>
    </row>
    <row r="980" spans="2:8" ht="63.75" thickBot="1">
      <c r="B980" s="38" t="s">
        <v>10</v>
      </c>
      <c r="C980" s="28" t="s">
        <v>162</v>
      </c>
      <c r="D980" s="7" t="s">
        <v>73</v>
      </c>
      <c r="E980" s="7" t="s">
        <v>115</v>
      </c>
      <c r="F980" s="36">
        <v>1940200592</v>
      </c>
      <c r="G980" s="28" t="s">
        <v>493</v>
      </c>
      <c r="H980" s="134">
        <v>122</v>
      </c>
    </row>
    <row r="981" spans="2:8" ht="32.25" thickBot="1">
      <c r="B981" s="38" t="s">
        <v>13</v>
      </c>
      <c r="C981" s="28" t="s">
        <v>162</v>
      </c>
      <c r="D981" s="7" t="s">
        <v>73</v>
      </c>
      <c r="E981" s="7" t="s">
        <v>115</v>
      </c>
      <c r="F981" s="36">
        <v>1940200592</v>
      </c>
      <c r="G981" s="7" t="s">
        <v>119</v>
      </c>
      <c r="H981" s="3">
        <v>130.4</v>
      </c>
    </row>
    <row r="982" spans="2:8" ht="16.5" thickBot="1">
      <c r="B982" s="38" t="s">
        <v>523</v>
      </c>
      <c r="C982" s="28" t="s">
        <v>162</v>
      </c>
      <c r="D982" s="7" t="s">
        <v>73</v>
      </c>
      <c r="E982" s="7" t="s">
        <v>115</v>
      </c>
      <c r="F982" s="36">
        <v>1940200592</v>
      </c>
      <c r="G982" s="7" t="s">
        <v>508</v>
      </c>
      <c r="H982" s="3">
        <v>155</v>
      </c>
    </row>
    <row r="983" spans="2:8" ht="16.5" thickBot="1">
      <c r="B983" s="143" t="s">
        <v>46</v>
      </c>
      <c r="C983" s="28" t="s">
        <v>162</v>
      </c>
      <c r="D983" s="7" t="s">
        <v>73</v>
      </c>
      <c r="E983" s="7" t="s">
        <v>115</v>
      </c>
      <c r="F983" s="36">
        <v>1940200592</v>
      </c>
      <c r="G983" s="7" t="s">
        <v>118</v>
      </c>
      <c r="H983" s="3"/>
    </row>
    <row r="984" spans="2:8" ht="126.75" thickBot="1">
      <c r="B984" s="145" t="s">
        <v>62</v>
      </c>
      <c r="C984" s="26" t="s">
        <v>162</v>
      </c>
      <c r="D984" s="8" t="s">
        <v>73</v>
      </c>
      <c r="E984" s="8" t="s">
        <v>115</v>
      </c>
      <c r="F984" s="4" t="s">
        <v>685</v>
      </c>
      <c r="G984" s="2"/>
      <c r="H984" s="1">
        <f>SUM(H985:H987)</f>
        <v>13404</v>
      </c>
    </row>
    <row r="985" spans="2:8" ht="48" thickBot="1">
      <c r="B985" s="5" t="s">
        <v>54</v>
      </c>
      <c r="C985" s="28" t="s">
        <v>162</v>
      </c>
      <c r="D985" s="7" t="s">
        <v>73</v>
      </c>
      <c r="E985" s="7" t="s">
        <v>115</v>
      </c>
      <c r="F985" s="3" t="s">
        <v>685</v>
      </c>
      <c r="G985" s="3">
        <v>111</v>
      </c>
      <c r="H985" s="3">
        <v>10124</v>
      </c>
    </row>
    <row r="986" spans="2:8" ht="63.75" thickBot="1">
      <c r="B986" s="38" t="s">
        <v>10</v>
      </c>
      <c r="C986" s="28" t="s">
        <v>162</v>
      </c>
      <c r="D986" s="7" t="s">
        <v>73</v>
      </c>
      <c r="E986" s="7" t="s">
        <v>115</v>
      </c>
      <c r="F986" s="3" t="s">
        <v>685</v>
      </c>
      <c r="G986" s="3">
        <v>119</v>
      </c>
      <c r="H986" s="3">
        <v>3057</v>
      </c>
    </row>
    <row r="987" spans="2:8" ht="32.25" thickBot="1">
      <c r="B987" s="38" t="s">
        <v>13</v>
      </c>
      <c r="C987" s="28" t="s">
        <v>162</v>
      </c>
      <c r="D987" s="7" t="s">
        <v>73</v>
      </c>
      <c r="E987" s="7" t="s">
        <v>115</v>
      </c>
      <c r="F987" s="3" t="s">
        <v>685</v>
      </c>
      <c r="G987" s="3">
        <v>244</v>
      </c>
      <c r="H987" s="3">
        <v>223</v>
      </c>
    </row>
    <row r="988" spans="2:8" ht="79.5" thickBot="1">
      <c r="B988" s="281" t="s">
        <v>526</v>
      </c>
      <c r="C988" s="282" t="s">
        <v>162</v>
      </c>
      <c r="D988" s="157" t="s">
        <v>73</v>
      </c>
      <c r="E988" s="157" t="s">
        <v>115</v>
      </c>
      <c r="F988" s="212" t="s">
        <v>687</v>
      </c>
      <c r="G988" s="162"/>
      <c r="H988" s="162">
        <f>SUM(H989:H990)</f>
        <v>1718.6399999999999</v>
      </c>
    </row>
    <row r="989" spans="2:8" ht="48" thickBot="1">
      <c r="B989" s="38" t="s">
        <v>225</v>
      </c>
      <c r="C989" s="28" t="s">
        <v>162</v>
      </c>
      <c r="D989" s="7" t="s">
        <v>73</v>
      </c>
      <c r="E989" s="7" t="s">
        <v>115</v>
      </c>
      <c r="F989" s="183" t="s">
        <v>687</v>
      </c>
      <c r="G989" s="3">
        <v>111</v>
      </c>
      <c r="H989" s="3">
        <v>1320</v>
      </c>
    </row>
    <row r="990" spans="2:8" ht="63.75" thickBot="1">
      <c r="B990" s="38" t="s">
        <v>10</v>
      </c>
      <c r="C990" s="28" t="s">
        <v>162</v>
      </c>
      <c r="D990" s="7" t="s">
        <v>73</v>
      </c>
      <c r="E990" s="7" t="s">
        <v>115</v>
      </c>
      <c r="F990" s="183" t="s">
        <v>687</v>
      </c>
      <c r="G990" s="3">
        <v>119</v>
      </c>
      <c r="H990" s="3">
        <v>398.64</v>
      </c>
    </row>
    <row r="991" spans="2:8" ht="79.5" thickBot="1">
      <c r="B991" s="160" t="s">
        <v>528</v>
      </c>
      <c r="C991" s="282" t="s">
        <v>162</v>
      </c>
      <c r="D991" s="282" t="s">
        <v>73</v>
      </c>
      <c r="E991" s="282" t="s">
        <v>115</v>
      </c>
      <c r="F991" s="180" t="s">
        <v>690</v>
      </c>
      <c r="G991" s="283"/>
      <c r="H991" s="283">
        <v>531.75333000000001</v>
      </c>
    </row>
    <row r="992" spans="2:8" ht="32.25" thickBot="1">
      <c r="B992" s="38" t="s">
        <v>13</v>
      </c>
      <c r="C992" s="28" t="s">
        <v>162</v>
      </c>
      <c r="D992" s="7" t="s">
        <v>73</v>
      </c>
      <c r="E992" s="7" t="s">
        <v>115</v>
      </c>
      <c r="F992" s="183" t="s">
        <v>690</v>
      </c>
      <c r="G992" s="3">
        <v>244</v>
      </c>
      <c r="H992" s="284">
        <v>531.75333000000001</v>
      </c>
    </row>
    <row r="993" spans="2:8" ht="32.25" thickBot="1">
      <c r="B993" s="311" t="s">
        <v>591</v>
      </c>
      <c r="C993" s="282" t="s">
        <v>162</v>
      </c>
      <c r="D993" s="157" t="s">
        <v>73</v>
      </c>
      <c r="E993" s="157" t="s">
        <v>109</v>
      </c>
      <c r="F993" s="212"/>
      <c r="G993" s="162"/>
      <c r="H993" s="283">
        <f>SUM(H994:H995)</f>
        <v>360.7</v>
      </c>
    </row>
    <row r="994" spans="2:8" ht="48" thickBot="1">
      <c r="B994" s="53" t="s">
        <v>28</v>
      </c>
      <c r="C994" s="28" t="s">
        <v>162</v>
      </c>
      <c r="D994" s="7" t="s">
        <v>73</v>
      </c>
      <c r="E994" s="7" t="s">
        <v>109</v>
      </c>
      <c r="F994" s="36">
        <v>1940300593</v>
      </c>
      <c r="G994" s="7" t="s">
        <v>78</v>
      </c>
      <c r="H994" s="284">
        <v>277</v>
      </c>
    </row>
    <row r="995" spans="2:8" ht="63.75" thickBot="1">
      <c r="B995" s="38" t="s">
        <v>10</v>
      </c>
      <c r="C995" s="28" t="s">
        <v>162</v>
      </c>
      <c r="D995" s="7" t="s">
        <v>73</v>
      </c>
      <c r="E995" s="7" t="s">
        <v>109</v>
      </c>
      <c r="F995" s="36">
        <v>1940300593</v>
      </c>
      <c r="G995" s="7" t="s">
        <v>493</v>
      </c>
      <c r="H995" s="284">
        <v>83.7</v>
      </c>
    </row>
    <row r="996" spans="2:8" ht="32.25" thickBot="1">
      <c r="B996" s="23" t="s">
        <v>64</v>
      </c>
      <c r="C996" s="29" t="s">
        <v>176</v>
      </c>
      <c r="D996" s="24" t="s">
        <v>73</v>
      </c>
      <c r="E996" s="24" t="s">
        <v>109</v>
      </c>
      <c r="F996" s="30">
        <v>1930606590</v>
      </c>
      <c r="G996" s="30"/>
      <c r="H996" s="25">
        <f>SUM(H998:H1002)</f>
        <v>8971</v>
      </c>
    </row>
    <row r="997" spans="2:8" ht="16.5" thickBot="1">
      <c r="B997" s="195" t="s">
        <v>167</v>
      </c>
      <c r="C997" s="196" t="s">
        <v>166</v>
      </c>
      <c r="D997" s="196" t="s">
        <v>73</v>
      </c>
      <c r="E997" s="196" t="s">
        <v>109</v>
      </c>
      <c r="F997" s="197"/>
      <c r="G997" s="197"/>
      <c r="H997" s="198">
        <f>SUM(H998:H1002)</f>
        <v>8971</v>
      </c>
    </row>
    <row r="998" spans="2:8" ht="48" thickBot="1">
      <c r="B998" s="5" t="s">
        <v>54</v>
      </c>
      <c r="C998" s="28" t="s">
        <v>166</v>
      </c>
      <c r="D998" s="7" t="s">
        <v>73</v>
      </c>
      <c r="E998" s="7" t="s">
        <v>109</v>
      </c>
      <c r="F998" s="3">
        <v>1930606590</v>
      </c>
      <c r="G998" s="3">
        <v>111</v>
      </c>
      <c r="H998" s="3">
        <v>6574</v>
      </c>
    </row>
    <row r="999" spans="2:8" ht="63.75" thickBot="1">
      <c r="B999" s="38" t="s">
        <v>10</v>
      </c>
      <c r="C999" s="28" t="s">
        <v>166</v>
      </c>
      <c r="D999" s="7" t="s">
        <v>73</v>
      </c>
      <c r="E999" s="7" t="s">
        <v>109</v>
      </c>
      <c r="F999" s="3">
        <v>1930606590</v>
      </c>
      <c r="G999" s="3">
        <v>119</v>
      </c>
      <c r="H999" s="3">
        <v>1985</v>
      </c>
    </row>
    <row r="1000" spans="2:8" ht="32.25" thickBot="1">
      <c r="B1000" s="38" t="s">
        <v>13</v>
      </c>
      <c r="C1000" s="28" t="s">
        <v>166</v>
      </c>
      <c r="D1000" s="7" t="s">
        <v>73</v>
      </c>
      <c r="E1000" s="7" t="s">
        <v>109</v>
      </c>
      <c r="F1000" s="3">
        <v>1930606590</v>
      </c>
      <c r="G1000" s="3">
        <v>244</v>
      </c>
      <c r="H1000" s="3">
        <v>152</v>
      </c>
    </row>
    <row r="1001" spans="2:8" ht="21" customHeight="1" thickBot="1">
      <c r="B1001" s="38" t="s">
        <v>523</v>
      </c>
      <c r="C1001" s="28" t="s">
        <v>166</v>
      </c>
      <c r="D1001" s="7" t="s">
        <v>73</v>
      </c>
      <c r="E1001" s="7" t="s">
        <v>109</v>
      </c>
      <c r="F1001" s="3">
        <v>1930606590</v>
      </c>
      <c r="G1001" s="3">
        <v>247</v>
      </c>
      <c r="H1001" s="3">
        <v>260</v>
      </c>
    </row>
    <row r="1002" spans="2:8" ht="16.5" hidden="1" thickBot="1">
      <c r="B1002" s="143" t="s">
        <v>46</v>
      </c>
      <c r="C1002" s="28" t="s">
        <v>166</v>
      </c>
      <c r="D1002" s="7" t="s">
        <v>73</v>
      </c>
      <c r="E1002" s="7" t="s">
        <v>109</v>
      </c>
      <c r="F1002" s="3">
        <v>1930606590</v>
      </c>
      <c r="G1002" s="3">
        <v>850</v>
      </c>
      <c r="H1002" s="3"/>
    </row>
    <row r="1003" spans="2:8" ht="16.5" thickBot="1">
      <c r="B1003" s="126" t="s">
        <v>27</v>
      </c>
      <c r="C1003" s="129">
        <v>101</v>
      </c>
      <c r="D1003" s="127" t="s">
        <v>73</v>
      </c>
      <c r="E1003" s="127" t="s">
        <v>110</v>
      </c>
      <c r="F1003" s="135"/>
      <c r="G1003" s="135"/>
      <c r="H1003" s="129">
        <f>SUM(H1005:H1010)</f>
        <v>8897</v>
      </c>
    </row>
    <row r="1004" spans="2:8" ht="16.5" thickBot="1">
      <c r="B1004" s="126" t="s">
        <v>169</v>
      </c>
      <c r="C1004" s="129">
        <v>101</v>
      </c>
      <c r="D1004" s="127" t="s">
        <v>73</v>
      </c>
      <c r="E1004" s="127" t="s">
        <v>110</v>
      </c>
      <c r="F1004" s="129">
        <v>1921110590</v>
      </c>
      <c r="G1004" s="135"/>
      <c r="H1004" s="129">
        <f>SUM(H1005:H1010)</f>
        <v>8897</v>
      </c>
    </row>
    <row r="1005" spans="2:8" ht="48" thickBot="1">
      <c r="B1005" s="5" t="s">
        <v>54</v>
      </c>
      <c r="C1005" s="3">
        <v>101</v>
      </c>
      <c r="D1005" s="7" t="s">
        <v>73</v>
      </c>
      <c r="E1005" s="7" t="s">
        <v>110</v>
      </c>
      <c r="F1005" s="3">
        <v>1921110590</v>
      </c>
      <c r="G1005" s="3">
        <v>111</v>
      </c>
      <c r="H1005" s="3">
        <v>6200</v>
      </c>
    </row>
    <row r="1006" spans="2:8" ht="32.25" thickBot="1">
      <c r="B1006" s="5" t="s">
        <v>45</v>
      </c>
      <c r="C1006" s="3">
        <v>101</v>
      </c>
      <c r="D1006" s="7" t="s">
        <v>73</v>
      </c>
      <c r="E1006" s="7" t="s">
        <v>110</v>
      </c>
      <c r="F1006" s="3">
        <v>1921110590</v>
      </c>
      <c r="G1006" s="3">
        <v>112</v>
      </c>
      <c r="H1006" s="3">
        <v>33</v>
      </c>
    </row>
    <row r="1007" spans="2:8" ht="63.75" thickBot="1">
      <c r="B1007" s="38" t="s">
        <v>10</v>
      </c>
      <c r="C1007" s="3">
        <v>101</v>
      </c>
      <c r="D1007" s="7" t="s">
        <v>73</v>
      </c>
      <c r="E1007" s="7" t="s">
        <v>110</v>
      </c>
      <c r="F1007" s="3">
        <v>1921110590</v>
      </c>
      <c r="G1007" s="3">
        <v>119</v>
      </c>
      <c r="H1007" s="3">
        <v>1872</v>
      </c>
    </row>
    <row r="1008" spans="2:8" ht="32.25" thickBot="1">
      <c r="B1008" s="38" t="s">
        <v>13</v>
      </c>
      <c r="C1008" s="3">
        <v>101</v>
      </c>
      <c r="D1008" s="7" t="s">
        <v>73</v>
      </c>
      <c r="E1008" s="7" t="s">
        <v>110</v>
      </c>
      <c r="F1008" s="3">
        <v>1921110590</v>
      </c>
      <c r="G1008" s="3">
        <v>244</v>
      </c>
      <c r="H1008" s="3">
        <v>312</v>
      </c>
    </row>
    <row r="1009" spans="2:8" ht="19.5" customHeight="1" thickBot="1">
      <c r="B1009" s="38" t="s">
        <v>523</v>
      </c>
      <c r="C1009" s="3">
        <v>101</v>
      </c>
      <c r="D1009" s="7" t="s">
        <v>73</v>
      </c>
      <c r="E1009" s="7" t="s">
        <v>110</v>
      </c>
      <c r="F1009" s="3">
        <v>1921110590</v>
      </c>
      <c r="G1009" s="3">
        <v>247</v>
      </c>
      <c r="H1009" s="3">
        <v>480</v>
      </c>
    </row>
    <row r="1010" spans="2:8" ht="16.5" hidden="1" thickBot="1">
      <c r="B1010" s="143" t="s">
        <v>46</v>
      </c>
      <c r="C1010" s="28" t="s">
        <v>168</v>
      </c>
      <c r="D1010" s="7" t="s">
        <v>73</v>
      </c>
      <c r="E1010" s="7" t="s">
        <v>110</v>
      </c>
      <c r="F1010" s="3">
        <v>1921110590</v>
      </c>
      <c r="G1010" s="3">
        <v>850</v>
      </c>
      <c r="H1010" s="3"/>
    </row>
    <row r="1011" spans="2:8" ht="16.5" thickBot="1">
      <c r="B1011" s="126" t="s">
        <v>59</v>
      </c>
      <c r="C1011" s="131" t="s">
        <v>176</v>
      </c>
      <c r="D1011" s="127" t="s">
        <v>170</v>
      </c>
      <c r="E1011" s="127"/>
      <c r="F1011" s="128"/>
      <c r="G1011" s="128"/>
      <c r="H1011" s="129">
        <f>SUM(H1012+H1020+H1028)</f>
        <v>42652</v>
      </c>
    </row>
    <row r="1012" spans="2:8" ht="16.5" thickBot="1">
      <c r="B1012" s="126" t="s">
        <v>251</v>
      </c>
      <c r="C1012" s="131" t="s">
        <v>171</v>
      </c>
      <c r="D1012" s="127" t="s">
        <v>170</v>
      </c>
      <c r="E1012" s="127" t="s">
        <v>74</v>
      </c>
      <c r="F1012" s="128"/>
      <c r="G1012" s="128"/>
      <c r="H1012" s="129">
        <f>SUM(H1013+H1015+H1016+H1017+H1018+H1019)</f>
        <v>22143</v>
      </c>
    </row>
    <row r="1013" spans="2:8" ht="48" hidden="1" thickBot="1">
      <c r="B1013" s="156" t="s">
        <v>569</v>
      </c>
      <c r="C1013" s="282" t="s">
        <v>171</v>
      </c>
      <c r="D1013" s="157" t="s">
        <v>170</v>
      </c>
      <c r="E1013" s="157" t="s">
        <v>74</v>
      </c>
      <c r="F1013" s="212" t="s">
        <v>568</v>
      </c>
      <c r="G1013" s="170"/>
      <c r="H1013" s="162"/>
    </row>
    <row r="1014" spans="2:8" ht="32.25" hidden="1" thickBot="1">
      <c r="B1014" s="38" t="s">
        <v>13</v>
      </c>
      <c r="C1014" s="28" t="s">
        <v>171</v>
      </c>
      <c r="D1014" s="19" t="s">
        <v>170</v>
      </c>
      <c r="E1014" s="19" t="s">
        <v>74</v>
      </c>
      <c r="F1014" s="183" t="s">
        <v>568</v>
      </c>
      <c r="G1014" s="20">
        <v>244</v>
      </c>
      <c r="H1014" s="20"/>
    </row>
    <row r="1015" spans="2:8" ht="48" thickBot="1">
      <c r="B1015" s="5" t="s">
        <v>28</v>
      </c>
      <c r="C1015" s="28" t="s">
        <v>171</v>
      </c>
      <c r="D1015" s="7" t="s">
        <v>170</v>
      </c>
      <c r="E1015" s="7" t="s">
        <v>74</v>
      </c>
      <c r="F1015" s="3">
        <v>2020100590</v>
      </c>
      <c r="G1015" s="3">
        <v>111</v>
      </c>
      <c r="H1015" s="3">
        <v>16329</v>
      </c>
    </row>
    <row r="1016" spans="2:8" ht="63.75" thickBot="1">
      <c r="B1016" s="38" t="s">
        <v>10</v>
      </c>
      <c r="C1016" s="28" t="s">
        <v>171</v>
      </c>
      <c r="D1016" s="7" t="s">
        <v>170</v>
      </c>
      <c r="E1016" s="7" t="s">
        <v>74</v>
      </c>
      <c r="F1016" s="3">
        <v>2020100590</v>
      </c>
      <c r="G1016" s="3">
        <v>119</v>
      </c>
      <c r="H1016" s="3">
        <v>4932</v>
      </c>
    </row>
    <row r="1017" spans="2:8" ht="32.25" thickBot="1">
      <c r="B1017" s="38" t="s">
        <v>13</v>
      </c>
      <c r="C1017" s="28" t="s">
        <v>171</v>
      </c>
      <c r="D1017" s="7" t="s">
        <v>170</v>
      </c>
      <c r="E1017" s="7" t="s">
        <v>74</v>
      </c>
      <c r="F1017" s="3">
        <v>2020100590</v>
      </c>
      <c r="G1017" s="3">
        <v>244</v>
      </c>
      <c r="H1017" s="3">
        <v>682</v>
      </c>
    </row>
    <row r="1018" spans="2:8" ht="21.75" customHeight="1" thickBot="1">
      <c r="B1018" s="38" t="s">
        <v>523</v>
      </c>
      <c r="C1018" s="28" t="s">
        <v>171</v>
      </c>
      <c r="D1018" s="7" t="s">
        <v>170</v>
      </c>
      <c r="E1018" s="7" t="s">
        <v>74</v>
      </c>
      <c r="F1018" s="3">
        <v>2020100590</v>
      </c>
      <c r="G1018" s="3">
        <v>247</v>
      </c>
      <c r="H1018" s="3">
        <v>200</v>
      </c>
    </row>
    <row r="1019" spans="2:8" ht="16.5" hidden="1" thickBot="1">
      <c r="B1019" s="143" t="s">
        <v>46</v>
      </c>
      <c r="C1019" s="28" t="s">
        <v>171</v>
      </c>
      <c r="D1019" s="7" t="s">
        <v>170</v>
      </c>
      <c r="E1019" s="7" t="s">
        <v>74</v>
      </c>
      <c r="F1019" s="3">
        <v>2020100590</v>
      </c>
      <c r="G1019" s="3">
        <v>850</v>
      </c>
      <c r="H1019" s="3"/>
    </row>
    <row r="1020" spans="2:8" ht="21.75" customHeight="1" thickBot="1">
      <c r="B1020" s="126" t="s">
        <v>172</v>
      </c>
      <c r="C1020" s="131" t="s">
        <v>173</v>
      </c>
      <c r="D1020" s="127" t="s">
        <v>170</v>
      </c>
      <c r="E1020" s="127" t="s">
        <v>74</v>
      </c>
      <c r="F1020" s="128"/>
      <c r="G1020" s="128"/>
      <c r="H1020" s="129">
        <f>SUM(H1021+H1023+H1024+H1025+H1026+H1027)</f>
        <v>14544</v>
      </c>
    </row>
    <row r="1021" spans="2:8" ht="31.5" hidden="1" customHeight="1" thickBot="1">
      <c r="B1021" s="156" t="s">
        <v>564</v>
      </c>
      <c r="C1021" s="282" t="s">
        <v>173</v>
      </c>
      <c r="D1021" s="157" t="s">
        <v>170</v>
      </c>
      <c r="E1021" s="157" t="s">
        <v>74</v>
      </c>
      <c r="F1021" s="162" t="s">
        <v>686</v>
      </c>
      <c r="G1021" s="170"/>
      <c r="H1021" s="162"/>
    </row>
    <row r="1022" spans="2:8" ht="28.5" hidden="1" customHeight="1" thickBot="1">
      <c r="B1022" s="38" t="s">
        <v>13</v>
      </c>
      <c r="C1022" s="28" t="s">
        <v>173</v>
      </c>
      <c r="D1022" s="7" t="s">
        <v>170</v>
      </c>
      <c r="E1022" s="7" t="s">
        <v>74</v>
      </c>
      <c r="F1022" s="20" t="s">
        <v>686</v>
      </c>
      <c r="G1022" s="20">
        <v>244</v>
      </c>
      <c r="H1022" s="20"/>
    </row>
    <row r="1023" spans="2:8" ht="48" thickBot="1">
      <c r="B1023" s="5" t="s">
        <v>28</v>
      </c>
      <c r="C1023" s="28" t="s">
        <v>173</v>
      </c>
      <c r="D1023" s="7" t="s">
        <v>170</v>
      </c>
      <c r="E1023" s="7" t="s">
        <v>74</v>
      </c>
      <c r="F1023" s="3">
        <v>2020500590</v>
      </c>
      <c r="G1023" s="3">
        <v>111</v>
      </c>
      <c r="H1023" s="3">
        <v>10705</v>
      </c>
    </row>
    <row r="1024" spans="2:8" ht="63.75" thickBot="1">
      <c r="B1024" s="38" t="s">
        <v>10</v>
      </c>
      <c r="C1024" s="28" t="s">
        <v>173</v>
      </c>
      <c r="D1024" s="7" t="s">
        <v>170</v>
      </c>
      <c r="E1024" s="7" t="s">
        <v>74</v>
      </c>
      <c r="F1024" s="3">
        <v>2020500590</v>
      </c>
      <c r="G1024" s="3">
        <v>119</v>
      </c>
      <c r="H1024" s="3">
        <v>3233</v>
      </c>
    </row>
    <row r="1025" spans="2:8" ht="32.25" thickBot="1">
      <c r="B1025" s="38" t="s">
        <v>13</v>
      </c>
      <c r="C1025" s="28" t="s">
        <v>173</v>
      </c>
      <c r="D1025" s="7" t="s">
        <v>170</v>
      </c>
      <c r="E1025" s="7" t="s">
        <v>74</v>
      </c>
      <c r="F1025" s="3">
        <v>2020500590</v>
      </c>
      <c r="G1025" s="3">
        <v>244</v>
      </c>
      <c r="H1025" s="3">
        <v>296</v>
      </c>
    </row>
    <row r="1026" spans="2:8" ht="16.5" thickBot="1">
      <c r="B1026" s="38" t="s">
        <v>523</v>
      </c>
      <c r="C1026" s="28" t="s">
        <v>173</v>
      </c>
      <c r="D1026" s="7" t="s">
        <v>170</v>
      </c>
      <c r="E1026" s="7" t="s">
        <v>74</v>
      </c>
      <c r="F1026" s="3">
        <v>2020500590</v>
      </c>
      <c r="G1026" s="3">
        <v>247</v>
      </c>
      <c r="H1026" s="3">
        <v>300</v>
      </c>
    </row>
    <row r="1027" spans="2:8" ht="16.5" thickBot="1">
      <c r="B1027" s="143" t="s">
        <v>46</v>
      </c>
      <c r="C1027" s="28" t="s">
        <v>173</v>
      </c>
      <c r="D1027" s="7" t="s">
        <v>170</v>
      </c>
      <c r="E1027" s="7" t="s">
        <v>74</v>
      </c>
      <c r="F1027" s="3">
        <v>2020500590</v>
      </c>
      <c r="G1027" s="3">
        <v>850</v>
      </c>
      <c r="H1027" s="3">
        <v>10</v>
      </c>
    </row>
    <row r="1028" spans="2:8" ht="16.5" thickBot="1">
      <c r="B1028" s="136" t="s">
        <v>174</v>
      </c>
      <c r="C1028" s="131" t="s">
        <v>175</v>
      </c>
      <c r="D1028" s="127" t="s">
        <v>170</v>
      </c>
      <c r="E1028" s="127" t="s">
        <v>71</v>
      </c>
      <c r="F1028" s="128"/>
      <c r="G1028" s="128"/>
      <c r="H1028" s="129">
        <f>SUM(H1029:H1033)</f>
        <v>5965</v>
      </c>
    </row>
    <row r="1029" spans="2:8" ht="46.5" customHeight="1" thickBot="1">
      <c r="B1029" s="5" t="s">
        <v>28</v>
      </c>
      <c r="C1029" s="28" t="s">
        <v>175</v>
      </c>
      <c r="D1029" s="7" t="s">
        <v>170</v>
      </c>
      <c r="E1029" s="7" t="s">
        <v>71</v>
      </c>
      <c r="F1029" s="3">
        <v>2030120000</v>
      </c>
      <c r="G1029" s="3">
        <v>111</v>
      </c>
      <c r="H1029" s="3">
        <v>4493</v>
      </c>
    </row>
    <row r="1030" spans="2:8" ht="32.25" hidden="1" thickBot="1">
      <c r="B1030" s="5" t="s">
        <v>45</v>
      </c>
      <c r="C1030" s="28" t="s">
        <v>175</v>
      </c>
      <c r="D1030" s="7" t="s">
        <v>170</v>
      </c>
      <c r="E1030" s="7" t="s">
        <v>71</v>
      </c>
      <c r="F1030" s="3">
        <v>2030120000</v>
      </c>
      <c r="G1030" s="3">
        <v>112</v>
      </c>
      <c r="H1030" s="3"/>
    </row>
    <row r="1031" spans="2:8" ht="63.75" thickBot="1">
      <c r="B1031" s="38" t="s">
        <v>10</v>
      </c>
      <c r="C1031" s="28" t="s">
        <v>175</v>
      </c>
      <c r="D1031" s="7" t="s">
        <v>170</v>
      </c>
      <c r="E1031" s="7" t="s">
        <v>71</v>
      </c>
      <c r="F1031" s="3">
        <v>2030120000</v>
      </c>
      <c r="G1031" s="3">
        <v>119</v>
      </c>
      <c r="H1031" s="3">
        <v>1357</v>
      </c>
    </row>
    <row r="1032" spans="2:8" ht="38.25" customHeight="1" thickBot="1">
      <c r="B1032" s="38" t="s">
        <v>13</v>
      </c>
      <c r="C1032" s="28" t="s">
        <v>175</v>
      </c>
      <c r="D1032" s="7" t="s">
        <v>170</v>
      </c>
      <c r="E1032" s="7" t="s">
        <v>71</v>
      </c>
      <c r="F1032" s="3">
        <v>2030120000</v>
      </c>
      <c r="G1032" s="3">
        <v>244</v>
      </c>
      <c r="H1032" s="3">
        <v>115</v>
      </c>
    </row>
    <row r="1033" spans="2:8" ht="16.5" hidden="1" thickBot="1">
      <c r="B1033" s="143" t="s">
        <v>46</v>
      </c>
      <c r="C1033" s="28" t="s">
        <v>175</v>
      </c>
      <c r="D1033" s="7" t="s">
        <v>170</v>
      </c>
      <c r="E1033" s="7" t="s">
        <v>71</v>
      </c>
      <c r="F1033" s="3">
        <v>2030120000</v>
      </c>
      <c r="G1033" s="3">
        <v>850</v>
      </c>
      <c r="H1033" s="3"/>
    </row>
    <row r="1034" spans="2:8" ht="27.75" customHeight="1" thickBot="1">
      <c r="B1034" s="160" t="s">
        <v>573</v>
      </c>
      <c r="C1034" s="303"/>
      <c r="D1034" s="304" t="s">
        <v>414</v>
      </c>
      <c r="E1034" s="304" t="s">
        <v>109</v>
      </c>
      <c r="F1034" s="303"/>
      <c r="G1034" s="303"/>
      <c r="H1034" s="305">
        <f>SUM(H1035+H1042)</f>
        <v>25217</v>
      </c>
    </row>
    <row r="1035" spans="2:8" ht="32.25" thickBot="1">
      <c r="B1035" s="195" t="s">
        <v>161</v>
      </c>
      <c r="C1035" s="196" t="s">
        <v>163</v>
      </c>
      <c r="D1035" s="196" t="s">
        <v>414</v>
      </c>
      <c r="E1035" s="196" t="s">
        <v>109</v>
      </c>
      <c r="F1035" s="197"/>
      <c r="G1035" s="197"/>
      <c r="H1035" s="198">
        <f>SUM(H1036:H1041)</f>
        <v>16121</v>
      </c>
    </row>
    <row r="1036" spans="2:8" ht="48" thickBot="1">
      <c r="B1036" s="5" t="s">
        <v>54</v>
      </c>
      <c r="C1036" s="28" t="s">
        <v>163</v>
      </c>
      <c r="D1036" s="7" t="s">
        <v>414</v>
      </c>
      <c r="E1036" s="7" t="s">
        <v>109</v>
      </c>
      <c r="F1036" s="3">
        <v>2440200590</v>
      </c>
      <c r="G1036" s="3">
        <v>111</v>
      </c>
      <c r="H1036" s="3">
        <v>11910</v>
      </c>
    </row>
    <row r="1037" spans="2:8" ht="32.25" thickBot="1">
      <c r="B1037" s="5" t="s">
        <v>45</v>
      </c>
      <c r="C1037" s="28" t="s">
        <v>163</v>
      </c>
      <c r="D1037" s="7" t="s">
        <v>414</v>
      </c>
      <c r="E1037" s="7" t="s">
        <v>109</v>
      </c>
      <c r="F1037" s="3">
        <v>2440200590</v>
      </c>
      <c r="G1037" s="3">
        <v>112</v>
      </c>
      <c r="H1037" s="3">
        <v>106</v>
      </c>
    </row>
    <row r="1038" spans="2:8" ht="63.75" thickBot="1">
      <c r="B1038" s="38" t="s">
        <v>10</v>
      </c>
      <c r="C1038" s="28" t="s">
        <v>163</v>
      </c>
      <c r="D1038" s="7" t="s">
        <v>414</v>
      </c>
      <c r="E1038" s="7" t="s">
        <v>109</v>
      </c>
      <c r="F1038" s="3">
        <v>2440200590</v>
      </c>
      <c r="G1038" s="3">
        <v>119</v>
      </c>
      <c r="H1038" s="3">
        <v>3597</v>
      </c>
    </row>
    <row r="1039" spans="2:8" ht="32.25" thickBot="1">
      <c r="B1039" s="38" t="s">
        <v>13</v>
      </c>
      <c r="C1039" s="28" t="s">
        <v>163</v>
      </c>
      <c r="D1039" s="7" t="s">
        <v>414</v>
      </c>
      <c r="E1039" s="7" t="s">
        <v>109</v>
      </c>
      <c r="F1039" s="3">
        <v>2440200590</v>
      </c>
      <c r="G1039" s="3">
        <v>244</v>
      </c>
      <c r="H1039" s="3">
        <v>178</v>
      </c>
    </row>
    <row r="1040" spans="2:8" ht="19.5" customHeight="1" thickBot="1">
      <c r="B1040" s="38" t="s">
        <v>523</v>
      </c>
      <c r="C1040" s="28" t="s">
        <v>163</v>
      </c>
      <c r="D1040" s="7" t="s">
        <v>414</v>
      </c>
      <c r="E1040" s="7" t="s">
        <v>109</v>
      </c>
      <c r="F1040" s="3">
        <v>2440200590</v>
      </c>
      <c r="G1040" s="3">
        <v>247</v>
      </c>
      <c r="H1040" s="3">
        <v>330</v>
      </c>
    </row>
    <row r="1041" spans="2:8" ht="16.5" hidden="1" thickBot="1">
      <c r="B1041" s="143" t="s">
        <v>46</v>
      </c>
      <c r="C1041" s="28" t="s">
        <v>163</v>
      </c>
      <c r="D1041" s="7" t="s">
        <v>414</v>
      </c>
      <c r="E1041" s="7" t="s">
        <v>109</v>
      </c>
      <c r="F1041" s="3">
        <v>2440200590</v>
      </c>
      <c r="G1041" s="3">
        <v>850</v>
      </c>
      <c r="H1041" s="3"/>
    </row>
    <row r="1042" spans="2:8" ht="16.5" thickBot="1">
      <c r="B1042" s="195" t="s">
        <v>165</v>
      </c>
      <c r="C1042" s="196" t="s">
        <v>164</v>
      </c>
      <c r="D1042" s="196" t="s">
        <v>414</v>
      </c>
      <c r="E1042" s="196" t="s">
        <v>109</v>
      </c>
      <c r="F1042" s="197"/>
      <c r="G1042" s="197"/>
      <c r="H1042" s="199">
        <f>SUM(H1043:H1047)</f>
        <v>9096</v>
      </c>
    </row>
    <row r="1043" spans="2:8" ht="48" thickBot="1">
      <c r="B1043" s="5" t="s">
        <v>54</v>
      </c>
      <c r="C1043" s="28" t="s">
        <v>164</v>
      </c>
      <c r="D1043" s="7" t="s">
        <v>414</v>
      </c>
      <c r="E1043" s="7" t="s">
        <v>109</v>
      </c>
      <c r="F1043" s="3">
        <v>2440200590</v>
      </c>
      <c r="G1043" s="3">
        <v>111</v>
      </c>
      <c r="H1043" s="3">
        <v>6636</v>
      </c>
    </row>
    <row r="1044" spans="2:8" ht="63.75" thickBot="1">
      <c r="B1044" s="38" t="s">
        <v>10</v>
      </c>
      <c r="C1044" s="28" t="s">
        <v>164</v>
      </c>
      <c r="D1044" s="7" t="s">
        <v>414</v>
      </c>
      <c r="E1044" s="7" t="s">
        <v>109</v>
      </c>
      <c r="F1044" s="3">
        <v>2440200590</v>
      </c>
      <c r="G1044" s="3">
        <v>119</v>
      </c>
      <c r="H1044" s="3">
        <v>2004</v>
      </c>
    </row>
    <row r="1045" spans="2:8" ht="32.25" thickBot="1">
      <c r="B1045" s="38" t="s">
        <v>13</v>
      </c>
      <c r="C1045" s="28" t="s">
        <v>164</v>
      </c>
      <c r="D1045" s="7" t="s">
        <v>414</v>
      </c>
      <c r="E1045" s="7" t="s">
        <v>109</v>
      </c>
      <c r="F1045" s="3">
        <v>2440200590</v>
      </c>
      <c r="G1045" s="3">
        <v>244</v>
      </c>
      <c r="H1045" s="3">
        <v>86</v>
      </c>
    </row>
    <row r="1046" spans="2:8" ht="21" customHeight="1" thickBot="1">
      <c r="B1046" s="38" t="s">
        <v>523</v>
      </c>
      <c r="C1046" s="28" t="s">
        <v>164</v>
      </c>
      <c r="D1046" s="7" t="s">
        <v>414</v>
      </c>
      <c r="E1046" s="7" t="s">
        <v>109</v>
      </c>
      <c r="F1046" s="3">
        <v>2440200590</v>
      </c>
      <c r="G1046" s="3">
        <v>247</v>
      </c>
      <c r="H1046" s="3">
        <v>370</v>
      </c>
    </row>
    <row r="1047" spans="2:8" ht="16.5" hidden="1" thickBot="1">
      <c r="B1047" s="143" t="s">
        <v>46</v>
      </c>
      <c r="C1047" s="28" t="s">
        <v>164</v>
      </c>
      <c r="D1047" s="7" t="s">
        <v>414</v>
      </c>
      <c r="E1047" s="7" t="s">
        <v>109</v>
      </c>
      <c r="F1047" s="3">
        <v>2440200590</v>
      </c>
      <c r="G1047" s="3">
        <v>850</v>
      </c>
      <c r="H1047" s="3"/>
    </row>
    <row r="1048" spans="2:8" ht="16.5" thickBot="1">
      <c r="B1048" s="156" t="s">
        <v>65</v>
      </c>
      <c r="C1048" s="158"/>
      <c r="D1048" s="158"/>
      <c r="E1048" s="158"/>
      <c r="F1048" s="162"/>
      <c r="G1048" s="158"/>
      <c r="H1048" s="301">
        <f>SUM(H12+H128+H134+H141+H148+H1011+H1034)</f>
        <v>987079.48207999999</v>
      </c>
    </row>
  </sheetData>
  <mergeCells count="13">
    <mergeCell ref="G9:G10"/>
    <mergeCell ref="H9:H10"/>
    <mergeCell ref="B9:B10"/>
    <mergeCell ref="C9:C10"/>
    <mergeCell ref="D9:D10"/>
    <mergeCell ref="E9:E10"/>
    <mergeCell ref="F9:F10"/>
    <mergeCell ref="B5:G5"/>
    <mergeCell ref="B6:H6"/>
    <mergeCell ref="B1:H1"/>
    <mergeCell ref="B2:H2"/>
    <mergeCell ref="B3:H3"/>
    <mergeCell ref="B4:H4"/>
  </mergeCells>
  <pageMargins left="0.31496062992125984" right="0.11811023622047245" top="0.55118110236220474" bottom="0" header="0.31496062992125984" footer="0.31496062992125984"/>
  <pageSetup paperSize="9" orientation="portrait" verticalDpi="36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1028"/>
  <sheetViews>
    <sheetView topLeftCell="A16" workbookViewId="0">
      <selection activeCell="A6" sqref="A6:H6"/>
    </sheetView>
  </sheetViews>
  <sheetFormatPr defaultRowHeight="12.75"/>
  <cols>
    <col min="1" max="1" width="44.5703125" customWidth="1"/>
    <col min="2" max="2" width="7.42578125" customWidth="1"/>
    <col min="3" max="3" width="7.28515625" customWidth="1"/>
    <col min="4" max="4" width="7" customWidth="1"/>
    <col min="5" max="5" width="14.5703125" customWidth="1"/>
    <col min="6" max="6" width="8.140625" customWidth="1"/>
    <col min="7" max="7" width="15.42578125" customWidth="1"/>
    <col min="8" max="8" width="17.28515625" customWidth="1"/>
    <col min="9" max="9" width="15.140625" customWidth="1"/>
    <col min="12" max="12" width="10.42578125" bestFit="1" customWidth="1"/>
  </cols>
  <sheetData>
    <row r="1" spans="1:8" ht="18.75">
      <c r="A1" s="416" t="s">
        <v>540</v>
      </c>
      <c r="B1" s="416"/>
      <c r="C1" s="416"/>
      <c r="D1" s="416"/>
      <c r="E1" s="416"/>
      <c r="F1" s="416"/>
      <c r="G1" s="416"/>
      <c r="H1" s="416"/>
    </row>
    <row r="2" spans="1:8" ht="15.75">
      <c r="A2" s="417" t="s">
        <v>177</v>
      </c>
      <c r="B2" s="417"/>
      <c r="C2" s="417"/>
      <c r="D2" s="417"/>
      <c r="E2" s="417"/>
      <c r="F2" s="417"/>
      <c r="G2" s="417"/>
      <c r="H2" s="417"/>
    </row>
    <row r="3" spans="1:8" ht="15.75">
      <c r="A3" s="417" t="s">
        <v>178</v>
      </c>
      <c r="B3" s="417"/>
      <c r="C3" s="417"/>
      <c r="D3" s="417"/>
      <c r="E3" s="417"/>
      <c r="F3" s="417"/>
      <c r="G3" s="417"/>
      <c r="H3" s="417"/>
    </row>
    <row r="4" spans="1:8" ht="15.75">
      <c r="A4" s="417" t="s">
        <v>788</v>
      </c>
      <c r="B4" s="417"/>
      <c r="C4" s="417"/>
      <c r="D4" s="417"/>
      <c r="E4" s="417"/>
      <c r="F4" s="417"/>
      <c r="G4" s="417"/>
      <c r="H4" s="417"/>
    </row>
    <row r="5" spans="1:8" ht="18">
      <c r="A5" s="418" t="s">
        <v>179</v>
      </c>
      <c r="B5" s="418"/>
      <c r="C5" s="418"/>
      <c r="D5" s="418"/>
      <c r="E5" s="418"/>
      <c r="F5" s="418"/>
      <c r="G5" s="330"/>
      <c r="H5" s="329"/>
    </row>
    <row r="6" spans="1:8" ht="60" customHeight="1">
      <c r="A6" s="445" t="s">
        <v>702</v>
      </c>
      <c r="B6" s="445"/>
      <c r="C6" s="445"/>
      <c r="D6" s="445"/>
      <c r="E6" s="445"/>
      <c r="F6" s="445"/>
      <c r="G6" s="445"/>
      <c r="H6" s="445"/>
    </row>
    <row r="7" spans="1:8" ht="15.75">
      <c r="A7" s="329"/>
      <c r="B7" s="329"/>
      <c r="C7" s="329"/>
      <c r="D7" s="329"/>
      <c r="E7" s="329"/>
      <c r="F7" s="329"/>
      <c r="G7" s="329"/>
      <c r="H7" s="329"/>
    </row>
    <row r="8" spans="1:8" ht="15.75" thickBot="1">
      <c r="H8" s="73" t="s">
        <v>256</v>
      </c>
    </row>
    <row r="9" spans="1:8" ht="15.75" customHeight="1">
      <c r="A9" s="446" t="s">
        <v>116</v>
      </c>
      <c r="B9" s="446" t="s">
        <v>0</v>
      </c>
      <c r="C9" s="446" t="s">
        <v>1</v>
      </c>
      <c r="D9" s="446" t="s">
        <v>2</v>
      </c>
      <c r="E9" s="446" t="s">
        <v>3</v>
      </c>
      <c r="F9" s="446" t="s">
        <v>4</v>
      </c>
      <c r="G9" s="446" t="s">
        <v>587</v>
      </c>
      <c r="H9" s="446" t="s">
        <v>697</v>
      </c>
    </row>
    <row r="10" spans="1:8" ht="13.5" thickBot="1">
      <c r="A10" s="448"/>
      <c r="B10" s="447"/>
      <c r="C10" s="447"/>
      <c r="D10" s="447"/>
      <c r="E10" s="447"/>
      <c r="F10" s="447"/>
      <c r="G10" s="447"/>
      <c r="H10" s="447"/>
    </row>
    <row r="11" spans="1:8" ht="16.5" thickBot="1">
      <c r="A11" s="332">
        <v>1</v>
      </c>
      <c r="B11" s="1">
        <v>2</v>
      </c>
      <c r="C11" s="1">
        <v>3</v>
      </c>
      <c r="D11" s="1">
        <v>4</v>
      </c>
      <c r="E11" s="1">
        <v>5</v>
      </c>
      <c r="F11" s="1">
        <v>6</v>
      </c>
      <c r="G11" s="1">
        <v>7</v>
      </c>
      <c r="H11" s="1">
        <v>8</v>
      </c>
    </row>
    <row r="12" spans="1:8" ht="32.25" thickBot="1">
      <c r="A12" s="156" t="s">
        <v>417</v>
      </c>
      <c r="B12" s="157" t="s">
        <v>114</v>
      </c>
      <c r="C12" s="158"/>
      <c r="D12" s="158"/>
      <c r="E12" s="158"/>
      <c r="F12" s="158"/>
      <c r="G12" s="301">
        <f>SUM(G13+G54+G58+G67+G73+G91+G103+G107+G110+G113)</f>
        <v>140094.37998999999</v>
      </c>
      <c r="H12" s="301">
        <f>SUM(H13+H54+H58+H67+H73+H91+H103+H107+H110+H113+H89)</f>
        <v>139654.09999000002</v>
      </c>
    </row>
    <row r="13" spans="1:8" ht="32.25" thickBot="1">
      <c r="A13" s="160" t="s">
        <v>6</v>
      </c>
      <c r="B13" s="157" t="s">
        <v>114</v>
      </c>
      <c r="C13" s="157" t="s">
        <v>74</v>
      </c>
      <c r="D13" s="161"/>
      <c r="E13" s="158"/>
      <c r="F13" s="158"/>
      <c r="G13" s="162">
        <f>SUM(G14+G18+G30+G34+G40+G42)</f>
        <v>26610</v>
      </c>
      <c r="H13" s="162">
        <f>SUM(H14+H18+H30+H34+H40+H42)</f>
        <v>26837.200000000001</v>
      </c>
    </row>
    <row r="14" spans="1:8" ht="48" thickBot="1">
      <c r="A14" s="163" t="s">
        <v>7</v>
      </c>
      <c r="B14" s="157" t="s">
        <v>114</v>
      </c>
      <c r="C14" s="157" t="s">
        <v>74</v>
      </c>
      <c r="D14" s="164" t="s">
        <v>115</v>
      </c>
      <c r="E14" s="165"/>
      <c r="F14" s="165"/>
      <c r="G14" s="166">
        <f>SUM(G15)</f>
        <v>1249</v>
      </c>
      <c r="H14" s="166">
        <f>SUM(H15)</f>
        <v>1249</v>
      </c>
    </row>
    <row r="15" spans="1:8" ht="16.5" thickBot="1">
      <c r="A15" s="163" t="s">
        <v>8</v>
      </c>
      <c r="B15" s="157" t="s">
        <v>114</v>
      </c>
      <c r="C15" s="157" t="s">
        <v>74</v>
      </c>
      <c r="D15" s="164" t="s">
        <v>115</v>
      </c>
      <c r="E15" s="166">
        <v>8820020000</v>
      </c>
      <c r="F15" s="166"/>
      <c r="G15" s="166">
        <f>SUM(G16:G17)</f>
        <v>1249</v>
      </c>
      <c r="H15" s="166">
        <f>SUM(H16:H17)</f>
        <v>1249</v>
      </c>
    </row>
    <row r="16" spans="1:8" ht="48" thickBot="1">
      <c r="A16" s="335" t="s">
        <v>9</v>
      </c>
      <c r="B16" s="19" t="s">
        <v>114</v>
      </c>
      <c r="C16" s="19" t="s">
        <v>74</v>
      </c>
      <c r="D16" s="7" t="s">
        <v>115</v>
      </c>
      <c r="E16" s="3">
        <v>8820020000</v>
      </c>
      <c r="F16" s="3">
        <v>121</v>
      </c>
      <c r="G16" s="3">
        <v>960</v>
      </c>
      <c r="H16" s="3">
        <v>960</v>
      </c>
    </row>
    <row r="17" spans="1:8" ht="63.75" thickBot="1">
      <c r="A17" s="38" t="s">
        <v>10</v>
      </c>
      <c r="B17" s="19" t="s">
        <v>114</v>
      </c>
      <c r="C17" s="19" t="s">
        <v>74</v>
      </c>
      <c r="D17" s="7" t="s">
        <v>115</v>
      </c>
      <c r="E17" s="3">
        <v>8820020000</v>
      </c>
      <c r="F17" s="3">
        <v>129</v>
      </c>
      <c r="G17" s="3">
        <v>289</v>
      </c>
      <c r="H17" s="3">
        <v>289</v>
      </c>
    </row>
    <row r="18" spans="1:8" ht="32.25" thickBot="1">
      <c r="A18" s="160" t="s">
        <v>11</v>
      </c>
      <c r="B18" s="157" t="s">
        <v>114</v>
      </c>
      <c r="C18" s="157" t="s">
        <v>74</v>
      </c>
      <c r="D18" s="157" t="s">
        <v>71</v>
      </c>
      <c r="E18" s="158"/>
      <c r="F18" s="158"/>
      <c r="G18" s="162">
        <f>SUM(G19+G26)</f>
        <v>16123</v>
      </c>
      <c r="H18" s="162">
        <f>SUM(H19+H26)</f>
        <v>16123</v>
      </c>
    </row>
    <row r="19" spans="1:8" ht="16.5" thickBot="1">
      <c r="A19" s="160" t="s">
        <v>12</v>
      </c>
      <c r="B19" s="157" t="s">
        <v>114</v>
      </c>
      <c r="C19" s="157" t="s">
        <v>74</v>
      </c>
      <c r="D19" s="157" t="s">
        <v>71</v>
      </c>
      <c r="E19" s="162">
        <v>8830020000</v>
      </c>
      <c r="F19" s="158"/>
      <c r="G19" s="162">
        <f>SUM(G20:G25)</f>
        <v>15546</v>
      </c>
      <c r="H19" s="162">
        <f>SUM(H20:H25)</f>
        <v>15546</v>
      </c>
    </row>
    <row r="20" spans="1:8" ht="48" thickBot="1">
      <c r="A20" s="80" t="s">
        <v>9</v>
      </c>
      <c r="B20" s="19" t="s">
        <v>114</v>
      </c>
      <c r="C20" s="19" t="s">
        <v>74</v>
      </c>
      <c r="D20" s="7" t="s">
        <v>71</v>
      </c>
      <c r="E20" s="3">
        <v>8830020000</v>
      </c>
      <c r="F20" s="3">
        <v>121</v>
      </c>
      <c r="G20" s="3">
        <v>9000</v>
      </c>
      <c r="H20" s="3">
        <v>9000</v>
      </c>
    </row>
    <row r="21" spans="1:8" ht="32.25" thickBot="1">
      <c r="A21" s="80" t="s">
        <v>45</v>
      </c>
      <c r="B21" s="19" t="s">
        <v>114</v>
      </c>
      <c r="C21" s="19" t="s">
        <v>74</v>
      </c>
      <c r="D21" s="7" t="s">
        <v>71</v>
      </c>
      <c r="E21" s="3">
        <v>8830020000</v>
      </c>
      <c r="F21" s="3">
        <v>122</v>
      </c>
      <c r="G21" s="3">
        <v>200</v>
      </c>
      <c r="H21" s="3">
        <v>200</v>
      </c>
    </row>
    <row r="22" spans="1:8" ht="63.75" thickBot="1">
      <c r="A22" s="80" t="s">
        <v>10</v>
      </c>
      <c r="B22" s="19" t="s">
        <v>114</v>
      </c>
      <c r="C22" s="19" t="s">
        <v>74</v>
      </c>
      <c r="D22" s="7" t="s">
        <v>71</v>
      </c>
      <c r="E22" s="3">
        <v>8830020000</v>
      </c>
      <c r="F22" s="3">
        <v>129</v>
      </c>
      <c r="G22" s="3">
        <v>2718</v>
      </c>
      <c r="H22" s="3">
        <v>2718</v>
      </c>
    </row>
    <row r="23" spans="1:8" ht="32.25" thickBot="1">
      <c r="A23" s="38" t="s">
        <v>13</v>
      </c>
      <c r="B23" s="19" t="s">
        <v>114</v>
      </c>
      <c r="C23" s="19" t="s">
        <v>74</v>
      </c>
      <c r="D23" s="7" t="s">
        <v>71</v>
      </c>
      <c r="E23" s="3">
        <v>8830020000</v>
      </c>
      <c r="F23" s="3">
        <v>244</v>
      </c>
      <c r="G23" s="3">
        <v>3087</v>
      </c>
      <c r="H23" s="3">
        <v>3087</v>
      </c>
    </row>
    <row r="24" spans="1:8" ht="16.5" thickBot="1">
      <c r="A24" s="38" t="s">
        <v>523</v>
      </c>
      <c r="B24" s="19" t="s">
        <v>114</v>
      </c>
      <c r="C24" s="19" t="s">
        <v>74</v>
      </c>
      <c r="D24" s="7" t="s">
        <v>71</v>
      </c>
      <c r="E24" s="3">
        <v>8830020000</v>
      </c>
      <c r="F24" s="3">
        <v>247</v>
      </c>
      <c r="G24" s="3">
        <v>227</v>
      </c>
      <c r="H24" s="3">
        <v>227</v>
      </c>
    </row>
    <row r="25" spans="1:8" ht="16.5" thickBot="1">
      <c r="A25" s="5" t="s">
        <v>46</v>
      </c>
      <c r="B25" s="19" t="s">
        <v>114</v>
      </c>
      <c r="C25" s="19" t="s">
        <v>74</v>
      </c>
      <c r="D25" s="7" t="s">
        <v>71</v>
      </c>
      <c r="E25" s="3">
        <v>8830020000</v>
      </c>
      <c r="F25" s="3">
        <v>850</v>
      </c>
      <c r="G25" s="3">
        <v>314</v>
      </c>
      <c r="H25" s="3">
        <v>314</v>
      </c>
    </row>
    <row r="26" spans="1:8" ht="79.5" thickBot="1">
      <c r="A26" s="160" t="s">
        <v>14</v>
      </c>
      <c r="B26" s="157" t="s">
        <v>114</v>
      </c>
      <c r="C26" s="157" t="s">
        <v>74</v>
      </c>
      <c r="D26" s="157" t="s">
        <v>71</v>
      </c>
      <c r="E26" s="162">
        <v>9980077710</v>
      </c>
      <c r="F26" s="158"/>
      <c r="G26" s="162">
        <f>SUM(G27:G29)</f>
        <v>577</v>
      </c>
      <c r="H26" s="162">
        <f>SUM(H27:H29)</f>
        <v>577</v>
      </c>
    </row>
    <row r="27" spans="1:8" ht="48" thickBot="1">
      <c r="A27" s="38" t="s">
        <v>15</v>
      </c>
      <c r="B27" s="19" t="s">
        <v>114</v>
      </c>
      <c r="C27" s="19" t="s">
        <v>74</v>
      </c>
      <c r="D27" s="7" t="s">
        <v>71</v>
      </c>
      <c r="E27" s="3">
        <v>9980077710</v>
      </c>
      <c r="F27" s="3">
        <v>121</v>
      </c>
      <c r="G27" s="3">
        <v>432</v>
      </c>
      <c r="H27" s="3">
        <v>432</v>
      </c>
    </row>
    <row r="28" spans="1:8" ht="63.75" thickBot="1">
      <c r="A28" s="38" t="s">
        <v>10</v>
      </c>
      <c r="B28" s="19" t="s">
        <v>114</v>
      </c>
      <c r="C28" s="19" t="s">
        <v>74</v>
      </c>
      <c r="D28" s="7" t="s">
        <v>71</v>
      </c>
      <c r="E28" s="3">
        <v>9980077710</v>
      </c>
      <c r="F28" s="3">
        <v>129</v>
      </c>
      <c r="G28" s="3">
        <v>130</v>
      </c>
      <c r="H28" s="3">
        <v>130</v>
      </c>
    </row>
    <row r="29" spans="1:8" ht="32.25" thickBot="1">
      <c r="A29" s="38" t="s">
        <v>13</v>
      </c>
      <c r="B29" s="19" t="s">
        <v>114</v>
      </c>
      <c r="C29" s="19" t="s">
        <v>74</v>
      </c>
      <c r="D29" s="7" t="s">
        <v>71</v>
      </c>
      <c r="E29" s="3">
        <v>9980077710</v>
      </c>
      <c r="F29" s="3">
        <v>244</v>
      </c>
      <c r="G29" s="3">
        <v>15</v>
      </c>
      <c r="H29" s="3">
        <v>15</v>
      </c>
    </row>
    <row r="30" spans="1:8" ht="16.5" thickBot="1">
      <c r="A30" s="169" t="s">
        <v>357</v>
      </c>
      <c r="B30" s="157" t="s">
        <v>114</v>
      </c>
      <c r="C30" s="157" t="s">
        <v>74</v>
      </c>
      <c r="D30" s="157" t="s">
        <v>72</v>
      </c>
      <c r="E30" s="170"/>
      <c r="F30" s="170"/>
      <c r="G30" s="170">
        <v>76.5</v>
      </c>
      <c r="H30" s="170">
        <v>3.7</v>
      </c>
    </row>
    <row r="31" spans="1:8" ht="48" thickBot="1">
      <c r="A31" s="48" t="s">
        <v>192</v>
      </c>
      <c r="B31" s="19" t="s">
        <v>114</v>
      </c>
      <c r="C31" s="19" t="s">
        <v>74</v>
      </c>
      <c r="D31" s="7" t="s">
        <v>72</v>
      </c>
      <c r="E31" s="3">
        <v>99</v>
      </c>
      <c r="F31" s="3"/>
      <c r="G31" s="3">
        <v>76.5</v>
      </c>
      <c r="H31" s="3">
        <v>3.7</v>
      </c>
    </row>
    <row r="32" spans="1:8" ht="79.5" thickBot="1">
      <c r="A32" s="84" t="s">
        <v>358</v>
      </c>
      <c r="B32" s="19" t="s">
        <v>114</v>
      </c>
      <c r="C32" s="19" t="s">
        <v>74</v>
      </c>
      <c r="D32" s="7" t="s">
        <v>72</v>
      </c>
      <c r="E32" s="331" t="s">
        <v>359</v>
      </c>
      <c r="F32" s="3"/>
      <c r="G32" s="3">
        <v>76.5</v>
      </c>
      <c r="H32" s="3">
        <v>3.7</v>
      </c>
    </row>
    <row r="33" spans="1:8" ht="32.25" thickBot="1">
      <c r="A33" s="48" t="s">
        <v>13</v>
      </c>
      <c r="B33" s="19" t="s">
        <v>114</v>
      </c>
      <c r="C33" s="19" t="s">
        <v>74</v>
      </c>
      <c r="D33" s="7" t="s">
        <v>72</v>
      </c>
      <c r="E33" s="331" t="s">
        <v>359</v>
      </c>
      <c r="F33" s="3">
        <v>244</v>
      </c>
      <c r="G33" s="3">
        <v>76.5</v>
      </c>
      <c r="H33" s="3">
        <v>3.7</v>
      </c>
    </row>
    <row r="34" spans="1:8" ht="32.25" thickBot="1">
      <c r="A34" s="160" t="s">
        <v>16</v>
      </c>
      <c r="B34" s="157" t="s">
        <v>114</v>
      </c>
      <c r="C34" s="157" t="s">
        <v>74</v>
      </c>
      <c r="D34" s="157" t="s">
        <v>112</v>
      </c>
      <c r="E34" s="158"/>
      <c r="F34" s="158"/>
      <c r="G34" s="162">
        <f>SUM(G35)</f>
        <v>677</v>
      </c>
      <c r="H34" s="162">
        <f>SUM(H35)</f>
        <v>677</v>
      </c>
    </row>
    <row r="35" spans="1:8" ht="32.25" thickBot="1">
      <c r="A35" s="154" t="s">
        <v>17</v>
      </c>
      <c r="B35" s="19" t="s">
        <v>114</v>
      </c>
      <c r="C35" s="19" t="s">
        <v>74</v>
      </c>
      <c r="D35" s="19" t="s">
        <v>112</v>
      </c>
      <c r="E35" s="3">
        <v>9370020000</v>
      </c>
      <c r="F35" s="2"/>
      <c r="G35" s="3">
        <f>SUM(G36:G39)</f>
        <v>677</v>
      </c>
      <c r="H35" s="3">
        <f>SUM(H36:H39)</f>
        <v>677</v>
      </c>
    </row>
    <row r="36" spans="1:8" ht="48" thickBot="1">
      <c r="A36" s="5" t="s">
        <v>9</v>
      </c>
      <c r="B36" s="19" t="s">
        <v>114</v>
      </c>
      <c r="C36" s="19" t="s">
        <v>74</v>
      </c>
      <c r="D36" s="19" t="s">
        <v>112</v>
      </c>
      <c r="E36" s="3">
        <v>9370020000</v>
      </c>
      <c r="F36" s="3">
        <v>121</v>
      </c>
      <c r="G36" s="3">
        <v>460</v>
      </c>
      <c r="H36" s="3">
        <v>460</v>
      </c>
    </row>
    <row r="37" spans="1:8" ht="32.25" thickBot="1">
      <c r="A37" s="5" t="s">
        <v>203</v>
      </c>
      <c r="B37" s="19" t="s">
        <v>114</v>
      </c>
      <c r="C37" s="19" t="s">
        <v>74</v>
      </c>
      <c r="D37" s="19" t="s">
        <v>112</v>
      </c>
      <c r="E37" s="3"/>
      <c r="F37" s="3">
        <v>122</v>
      </c>
      <c r="G37" s="3">
        <v>29</v>
      </c>
      <c r="H37" s="3">
        <v>29</v>
      </c>
    </row>
    <row r="38" spans="1:8" ht="63.75" thickBot="1">
      <c r="A38" s="38" t="s">
        <v>10</v>
      </c>
      <c r="B38" s="19" t="s">
        <v>114</v>
      </c>
      <c r="C38" s="19" t="s">
        <v>74</v>
      </c>
      <c r="D38" s="19" t="s">
        <v>112</v>
      </c>
      <c r="E38" s="3">
        <v>9370020000</v>
      </c>
      <c r="F38" s="3">
        <v>129</v>
      </c>
      <c r="G38" s="3">
        <v>138</v>
      </c>
      <c r="H38" s="3">
        <v>138</v>
      </c>
    </row>
    <row r="39" spans="1:8" ht="32.25" thickBot="1">
      <c r="A39" s="48" t="s">
        <v>13</v>
      </c>
      <c r="B39" s="19" t="s">
        <v>114</v>
      </c>
      <c r="C39" s="19" t="s">
        <v>74</v>
      </c>
      <c r="D39" s="19" t="s">
        <v>112</v>
      </c>
      <c r="E39" s="3">
        <v>9370020000</v>
      </c>
      <c r="F39" s="3">
        <v>244</v>
      </c>
      <c r="G39" s="3">
        <v>50</v>
      </c>
      <c r="H39" s="3">
        <v>50</v>
      </c>
    </row>
    <row r="40" spans="1:8" ht="16.5" thickBot="1">
      <c r="A40" s="79" t="s">
        <v>343</v>
      </c>
      <c r="B40" s="15" t="s">
        <v>114</v>
      </c>
      <c r="C40" s="15" t="s">
        <v>74</v>
      </c>
      <c r="D40" s="15" t="s">
        <v>414</v>
      </c>
      <c r="E40" s="1"/>
      <c r="F40" s="1"/>
      <c r="G40" s="1">
        <v>7000</v>
      </c>
      <c r="H40" s="1">
        <v>7000</v>
      </c>
    </row>
    <row r="41" spans="1:8" ht="16.5" thickBot="1">
      <c r="A41" s="38" t="s">
        <v>416</v>
      </c>
      <c r="B41" s="19" t="s">
        <v>114</v>
      </c>
      <c r="C41" s="19" t="s">
        <v>74</v>
      </c>
      <c r="D41" s="19" t="s">
        <v>414</v>
      </c>
      <c r="E41" s="3">
        <v>9990020690</v>
      </c>
      <c r="F41" s="3">
        <v>870</v>
      </c>
      <c r="G41" s="3">
        <v>7000</v>
      </c>
      <c r="H41" s="3">
        <v>7000</v>
      </c>
    </row>
    <row r="42" spans="1:8" ht="16.5" thickBot="1">
      <c r="A42" s="160" t="s">
        <v>18</v>
      </c>
      <c r="B42" s="157" t="s">
        <v>114</v>
      </c>
      <c r="C42" s="157" t="s">
        <v>74</v>
      </c>
      <c r="D42" s="157">
        <v>13</v>
      </c>
      <c r="E42" s="158"/>
      <c r="F42" s="158"/>
      <c r="G42" s="162">
        <f>SUM(G45+G49+G51+G43)</f>
        <v>1484.5</v>
      </c>
      <c r="H42" s="162">
        <f>SUM(H45+H49+H51+H43)</f>
        <v>1784.5</v>
      </c>
    </row>
    <row r="43" spans="1:8" ht="16.5" thickBot="1">
      <c r="A43" s="160" t="s">
        <v>495</v>
      </c>
      <c r="B43" s="157" t="s">
        <v>114</v>
      </c>
      <c r="C43" s="157" t="s">
        <v>74</v>
      </c>
      <c r="D43" s="157" t="s">
        <v>420</v>
      </c>
      <c r="E43" s="212" t="s">
        <v>494</v>
      </c>
      <c r="F43" s="158"/>
      <c r="G43" s="162">
        <v>1000</v>
      </c>
      <c r="H43" s="162">
        <v>1300</v>
      </c>
    </row>
    <row r="44" spans="1:8" ht="32.25" thickBot="1">
      <c r="A44" s="18" t="s">
        <v>41</v>
      </c>
      <c r="B44" s="19" t="s">
        <v>114</v>
      </c>
      <c r="C44" s="19" t="s">
        <v>74</v>
      </c>
      <c r="D44" s="19" t="s">
        <v>420</v>
      </c>
      <c r="E44" s="183" t="s">
        <v>494</v>
      </c>
      <c r="F44" s="20">
        <v>611</v>
      </c>
      <c r="G44" s="16">
        <v>1000</v>
      </c>
      <c r="H44" s="16">
        <v>1300</v>
      </c>
    </row>
    <row r="45" spans="1:8" ht="63.75" thickBot="1">
      <c r="A45" s="160" t="s">
        <v>485</v>
      </c>
      <c r="B45" s="157" t="s">
        <v>114</v>
      </c>
      <c r="C45" s="157" t="s">
        <v>74</v>
      </c>
      <c r="D45" s="157" t="s">
        <v>420</v>
      </c>
      <c r="E45" s="162">
        <v>42</v>
      </c>
      <c r="F45" s="170"/>
      <c r="G45" s="162">
        <v>150</v>
      </c>
      <c r="H45" s="162">
        <v>150</v>
      </c>
    </row>
    <row r="46" spans="1:8" ht="32.25" thickBot="1">
      <c r="A46" s="50" t="s">
        <v>418</v>
      </c>
      <c r="B46" s="19" t="s">
        <v>114</v>
      </c>
      <c r="C46" s="19" t="s">
        <v>74</v>
      </c>
      <c r="D46" s="19" t="s">
        <v>420</v>
      </c>
      <c r="E46" s="20">
        <v>42001</v>
      </c>
      <c r="F46" s="20"/>
      <c r="G46" s="20">
        <v>150</v>
      </c>
      <c r="H46" s="20">
        <v>150</v>
      </c>
    </row>
    <row r="47" spans="1:8" ht="48" thickBot="1">
      <c r="A47" s="50" t="s">
        <v>419</v>
      </c>
      <c r="B47" s="19" t="s">
        <v>114</v>
      </c>
      <c r="C47" s="19" t="s">
        <v>74</v>
      </c>
      <c r="D47" s="19" t="s">
        <v>420</v>
      </c>
      <c r="E47" s="20">
        <v>4200199900</v>
      </c>
      <c r="F47" s="20"/>
      <c r="G47" s="20">
        <v>150</v>
      </c>
      <c r="H47" s="20">
        <v>150</v>
      </c>
    </row>
    <row r="48" spans="1:8" ht="32.25" thickBot="1">
      <c r="A48" s="50" t="s">
        <v>13</v>
      </c>
      <c r="B48" s="19" t="s">
        <v>114</v>
      </c>
      <c r="C48" s="19" t="s">
        <v>74</v>
      </c>
      <c r="D48" s="19" t="s">
        <v>420</v>
      </c>
      <c r="E48" s="20">
        <v>4200199900</v>
      </c>
      <c r="F48" s="20">
        <v>244</v>
      </c>
      <c r="G48" s="20">
        <v>150</v>
      </c>
      <c r="H48" s="20">
        <v>150</v>
      </c>
    </row>
    <row r="49" spans="1:8" ht="16.5" thickBot="1">
      <c r="A49" s="156" t="s">
        <v>478</v>
      </c>
      <c r="B49" s="157" t="s">
        <v>114</v>
      </c>
      <c r="C49" s="157" t="s">
        <v>74</v>
      </c>
      <c r="D49" s="157" t="s">
        <v>420</v>
      </c>
      <c r="E49" s="162">
        <v>8830020000</v>
      </c>
      <c r="F49" s="162"/>
      <c r="G49" s="162">
        <v>100</v>
      </c>
      <c r="H49" s="162">
        <v>100</v>
      </c>
    </row>
    <row r="50" spans="1:8" ht="32.25" thickBot="1">
      <c r="A50" s="38" t="s">
        <v>204</v>
      </c>
      <c r="B50" s="19" t="s">
        <v>114</v>
      </c>
      <c r="C50" s="19" t="s">
        <v>74</v>
      </c>
      <c r="D50" s="19" t="s">
        <v>420</v>
      </c>
      <c r="E50" s="3">
        <v>8830020000</v>
      </c>
      <c r="F50" s="20">
        <v>244</v>
      </c>
      <c r="G50" s="20">
        <v>100</v>
      </c>
      <c r="H50" s="20">
        <v>100</v>
      </c>
    </row>
    <row r="51" spans="1:8" ht="16.5" thickBot="1">
      <c r="A51" s="160" t="s">
        <v>19</v>
      </c>
      <c r="B51" s="157" t="s">
        <v>114</v>
      </c>
      <c r="C51" s="157" t="s">
        <v>74</v>
      </c>
      <c r="D51" s="157">
        <v>13</v>
      </c>
      <c r="E51" s="162">
        <v>99</v>
      </c>
      <c r="F51" s="158"/>
      <c r="G51" s="162">
        <v>234.5</v>
      </c>
      <c r="H51" s="162">
        <v>234.5</v>
      </c>
    </row>
    <row r="52" spans="1:8" ht="142.5" thickBot="1">
      <c r="A52" s="154" t="s">
        <v>20</v>
      </c>
      <c r="B52" s="19" t="s">
        <v>114</v>
      </c>
      <c r="C52" s="19" t="s">
        <v>74</v>
      </c>
      <c r="D52" s="7">
        <v>13</v>
      </c>
      <c r="E52" s="3">
        <v>9980077730</v>
      </c>
      <c r="F52" s="2"/>
      <c r="G52" s="3">
        <v>234.5</v>
      </c>
      <c r="H52" s="3">
        <v>234.5</v>
      </c>
    </row>
    <row r="53" spans="1:8" ht="32.25" thickBot="1">
      <c r="A53" s="38" t="s">
        <v>13</v>
      </c>
      <c r="B53" s="19" t="s">
        <v>114</v>
      </c>
      <c r="C53" s="19" t="s">
        <v>74</v>
      </c>
      <c r="D53" s="7">
        <v>13</v>
      </c>
      <c r="E53" s="3">
        <v>9980077730</v>
      </c>
      <c r="F53" s="3">
        <v>244</v>
      </c>
      <c r="G53" s="3">
        <v>234.5</v>
      </c>
      <c r="H53" s="3">
        <v>234.5</v>
      </c>
    </row>
    <row r="54" spans="1:8" ht="16.5" thickBot="1">
      <c r="A54" s="160" t="s">
        <v>352</v>
      </c>
      <c r="B54" s="157" t="s">
        <v>114</v>
      </c>
      <c r="C54" s="157" t="s">
        <v>115</v>
      </c>
      <c r="D54" s="171"/>
      <c r="E54" s="170"/>
      <c r="F54" s="170"/>
      <c r="G54" s="172">
        <v>3307.8</v>
      </c>
      <c r="H54" s="172">
        <v>3418.2</v>
      </c>
    </row>
    <row r="55" spans="1:8" ht="32.25" thickBot="1">
      <c r="A55" s="38" t="s">
        <v>353</v>
      </c>
      <c r="B55" s="19" t="s">
        <v>114</v>
      </c>
      <c r="C55" s="19" t="s">
        <v>115</v>
      </c>
      <c r="D55" s="7" t="s">
        <v>109</v>
      </c>
      <c r="E55" s="3"/>
      <c r="F55" s="3"/>
      <c r="G55" s="3">
        <v>3307.8</v>
      </c>
      <c r="H55" s="3">
        <v>3418.2</v>
      </c>
    </row>
    <row r="56" spans="1:8" ht="48" thickBot="1">
      <c r="A56" s="38" t="s">
        <v>67</v>
      </c>
      <c r="B56" s="19" t="s">
        <v>114</v>
      </c>
      <c r="C56" s="19" t="s">
        <v>115</v>
      </c>
      <c r="D56" s="7" t="s">
        <v>109</v>
      </c>
      <c r="E56" s="20">
        <v>9980051180</v>
      </c>
      <c r="F56" s="3"/>
      <c r="G56" s="3">
        <v>3307.8</v>
      </c>
      <c r="H56" s="3">
        <v>3418.2</v>
      </c>
    </row>
    <row r="57" spans="1:8" ht="16.5" thickBot="1">
      <c r="A57" s="38" t="s">
        <v>350</v>
      </c>
      <c r="B57" s="19" t="s">
        <v>114</v>
      </c>
      <c r="C57" s="19" t="s">
        <v>115</v>
      </c>
      <c r="D57" s="7" t="s">
        <v>109</v>
      </c>
      <c r="E57" s="20">
        <v>9980051180</v>
      </c>
      <c r="F57" s="3">
        <v>530</v>
      </c>
      <c r="G57" s="3">
        <v>3307.8</v>
      </c>
      <c r="H57" s="3">
        <v>3418.2</v>
      </c>
    </row>
    <row r="58" spans="1:8" ht="16.5" thickBot="1">
      <c r="A58" s="160" t="s">
        <v>22</v>
      </c>
      <c r="B58" s="157" t="s">
        <v>114</v>
      </c>
      <c r="C58" s="173" t="s">
        <v>71</v>
      </c>
      <c r="D58" s="157"/>
      <c r="E58" s="170"/>
      <c r="F58" s="170"/>
      <c r="G58" s="170">
        <f>SUM(G59+G65)</f>
        <v>40272.67899</v>
      </c>
      <c r="H58" s="170">
        <f>SUM(H59+H65)</f>
        <v>43930.899990000005</v>
      </c>
    </row>
    <row r="59" spans="1:8" ht="16.5" thickBot="1">
      <c r="A59" s="160" t="s">
        <v>349</v>
      </c>
      <c r="B59" s="171" t="s">
        <v>114</v>
      </c>
      <c r="C59" s="177" t="s">
        <v>71</v>
      </c>
      <c r="D59" s="171" t="s">
        <v>110</v>
      </c>
      <c r="E59" s="170"/>
      <c r="F59" s="170"/>
      <c r="G59" s="170">
        <f>SUM(G60+G62)</f>
        <v>39338.790999999997</v>
      </c>
      <c r="H59" s="170">
        <f>SUM(H60+H62)</f>
        <v>42940.285000000003</v>
      </c>
    </row>
    <row r="60" spans="1:8" ht="16.5" thickBot="1">
      <c r="A60" s="334" t="s">
        <v>350</v>
      </c>
      <c r="B60" s="19" t="s">
        <v>114</v>
      </c>
      <c r="C60" s="83" t="s">
        <v>71</v>
      </c>
      <c r="D60" s="19" t="s">
        <v>110</v>
      </c>
      <c r="E60" s="331">
        <v>1530022260</v>
      </c>
      <c r="F60" s="3"/>
      <c r="G60" s="3">
        <v>18063.900000000001</v>
      </c>
      <c r="H60" s="3">
        <v>19035.900000000001</v>
      </c>
    </row>
    <row r="61" spans="1:8" ht="16.5" thickBot="1">
      <c r="A61" s="334" t="s">
        <v>441</v>
      </c>
      <c r="B61" s="19" t="s">
        <v>114</v>
      </c>
      <c r="C61" s="83" t="s">
        <v>71</v>
      </c>
      <c r="D61" s="19" t="s">
        <v>110</v>
      </c>
      <c r="E61" s="331">
        <v>1530022260</v>
      </c>
      <c r="F61" s="3">
        <v>540</v>
      </c>
      <c r="G61" s="3">
        <v>18063.900000000001</v>
      </c>
      <c r="H61" s="3">
        <v>19035.900000000001</v>
      </c>
    </row>
    <row r="62" spans="1:8" ht="63.75" thickBot="1">
      <c r="A62" s="354" t="s">
        <v>675</v>
      </c>
      <c r="B62" s="171" t="s">
        <v>114</v>
      </c>
      <c r="C62" s="177" t="s">
        <v>71</v>
      </c>
      <c r="D62" s="171" t="s">
        <v>110</v>
      </c>
      <c r="E62" s="180" t="s">
        <v>674</v>
      </c>
      <c r="F62" s="170"/>
      <c r="G62" s="170">
        <v>21274.891</v>
      </c>
      <c r="H62" s="170">
        <v>23904.384999999998</v>
      </c>
    </row>
    <row r="63" spans="1:8" ht="63.75" thickBot="1">
      <c r="A63" s="363" t="s">
        <v>673</v>
      </c>
      <c r="B63" s="19" t="s">
        <v>114</v>
      </c>
      <c r="C63" s="83" t="s">
        <v>71</v>
      </c>
      <c r="D63" s="19" t="s">
        <v>110</v>
      </c>
      <c r="E63" s="183">
        <v>1540520760</v>
      </c>
      <c r="F63" s="20"/>
      <c r="G63" s="20">
        <v>21274.891</v>
      </c>
      <c r="H63" s="20">
        <v>23904.384999999998</v>
      </c>
    </row>
    <row r="64" spans="1:8" ht="16.5" thickBot="1">
      <c r="A64" s="334" t="s">
        <v>441</v>
      </c>
      <c r="B64" s="19" t="s">
        <v>114</v>
      </c>
      <c r="C64" s="83" t="s">
        <v>71</v>
      </c>
      <c r="D64" s="19" t="s">
        <v>110</v>
      </c>
      <c r="E64" s="183">
        <v>1540520760</v>
      </c>
      <c r="F64" s="3">
        <v>540</v>
      </c>
      <c r="G64" s="3">
        <v>21274.891</v>
      </c>
      <c r="H64" s="3">
        <v>23904.384999999998</v>
      </c>
    </row>
    <row r="65" spans="1:8" ht="32.25" thickBot="1">
      <c r="A65" s="156" t="s">
        <v>479</v>
      </c>
      <c r="B65" s="157" t="s">
        <v>114</v>
      </c>
      <c r="C65" s="173" t="s">
        <v>71</v>
      </c>
      <c r="D65" s="157" t="s">
        <v>480</v>
      </c>
      <c r="E65" s="212"/>
      <c r="F65" s="162"/>
      <c r="G65" s="162">
        <v>933.88798999999995</v>
      </c>
      <c r="H65" s="162">
        <v>990.61499000000003</v>
      </c>
    </row>
    <row r="66" spans="1:8" ht="79.5" thickBot="1">
      <c r="A66" s="334" t="s">
        <v>481</v>
      </c>
      <c r="B66" s="19" t="s">
        <v>114</v>
      </c>
      <c r="C66" s="83" t="s">
        <v>71</v>
      </c>
      <c r="D66" s="19" t="s">
        <v>480</v>
      </c>
      <c r="E66" s="331">
        <v>9980040002</v>
      </c>
      <c r="F66" s="3">
        <v>245</v>
      </c>
      <c r="G66" s="3">
        <v>933.88798999999995</v>
      </c>
      <c r="H66" s="3">
        <v>990.61499000000003</v>
      </c>
    </row>
    <row r="67" spans="1:8" ht="32.25" thickBot="1">
      <c r="A67" s="160" t="s">
        <v>23</v>
      </c>
      <c r="B67" s="157" t="s">
        <v>114</v>
      </c>
      <c r="C67" s="157" t="s">
        <v>72</v>
      </c>
      <c r="D67" s="157"/>
      <c r="E67" s="158"/>
      <c r="F67" s="158"/>
      <c r="G67" s="162">
        <f>SUM(G68+G70)</f>
        <v>9727.9009999999998</v>
      </c>
      <c r="H67" s="162">
        <f>SUM(H68+H70)</f>
        <v>4494.8</v>
      </c>
    </row>
    <row r="68" spans="1:8" ht="38.25" customHeight="1" thickBot="1">
      <c r="A68" s="178" t="s">
        <v>482</v>
      </c>
      <c r="B68" s="175" t="s">
        <v>114</v>
      </c>
      <c r="C68" s="175" t="s">
        <v>72</v>
      </c>
      <c r="D68" s="175" t="s">
        <v>109</v>
      </c>
      <c r="E68" s="181" t="s">
        <v>483</v>
      </c>
      <c r="F68" s="182"/>
      <c r="G68" s="181">
        <v>4717.9009999999998</v>
      </c>
      <c r="H68" s="181">
        <v>4494.8</v>
      </c>
    </row>
    <row r="69" spans="1:8" ht="53.25" customHeight="1" thickBot="1">
      <c r="A69" s="334" t="s">
        <v>442</v>
      </c>
      <c r="B69" s="15" t="s">
        <v>114</v>
      </c>
      <c r="C69" s="15" t="s">
        <v>72</v>
      </c>
      <c r="D69" s="15" t="s">
        <v>109</v>
      </c>
      <c r="E69" s="20" t="s">
        <v>483</v>
      </c>
      <c r="F69" s="20">
        <v>244</v>
      </c>
      <c r="G69" s="20">
        <v>4717.9009999999998</v>
      </c>
      <c r="H69" s="20">
        <v>4494.8</v>
      </c>
    </row>
    <row r="70" spans="1:8" ht="16.5" thickBot="1">
      <c r="A70" s="144" t="s">
        <v>354</v>
      </c>
      <c r="B70" s="15" t="s">
        <v>114</v>
      </c>
      <c r="C70" s="8" t="s">
        <v>72</v>
      </c>
      <c r="D70" s="8" t="s">
        <v>109</v>
      </c>
      <c r="E70" s="1"/>
      <c r="F70" s="1"/>
      <c r="G70" s="1">
        <v>5010</v>
      </c>
      <c r="H70" s="1"/>
    </row>
    <row r="71" spans="1:8" ht="16.5" thickBot="1">
      <c r="A71" s="334" t="s">
        <v>350</v>
      </c>
      <c r="B71" s="19" t="s">
        <v>114</v>
      </c>
      <c r="C71" s="7" t="s">
        <v>72</v>
      </c>
      <c r="D71" s="7" t="s">
        <v>109</v>
      </c>
      <c r="E71" s="3">
        <v>1640115200</v>
      </c>
      <c r="F71" s="3"/>
      <c r="G71" s="3">
        <v>5010</v>
      </c>
      <c r="H71" s="3"/>
    </row>
    <row r="72" spans="1:8" ht="16.5" thickBot="1">
      <c r="A72" s="334" t="s">
        <v>351</v>
      </c>
      <c r="B72" s="19" t="s">
        <v>114</v>
      </c>
      <c r="C72" s="7" t="s">
        <v>72</v>
      </c>
      <c r="D72" s="7" t="s">
        <v>109</v>
      </c>
      <c r="E72" s="3">
        <v>1640115200</v>
      </c>
      <c r="F72" s="3">
        <v>540</v>
      </c>
      <c r="G72" s="3">
        <v>5010</v>
      </c>
      <c r="H72" s="3"/>
    </row>
    <row r="73" spans="1:8" ht="16.5" thickBot="1">
      <c r="A73" s="160" t="s">
        <v>24</v>
      </c>
      <c r="B73" s="157" t="s">
        <v>114</v>
      </c>
      <c r="C73" s="173" t="s">
        <v>73</v>
      </c>
      <c r="D73" s="161"/>
      <c r="E73" s="158"/>
      <c r="F73" s="158"/>
      <c r="G73" s="172">
        <f>SUM(G81+G84+G74)</f>
        <v>6271</v>
      </c>
      <c r="H73" s="172">
        <f>SUM(H81+H84+H74)</f>
        <v>6271</v>
      </c>
    </row>
    <row r="74" spans="1:8" ht="32.25" thickBot="1">
      <c r="A74" s="160" t="s">
        <v>64</v>
      </c>
      <c r="B74" s="157" t="s">
        <v>114</v>
      </c>
      <c r="C74" s="173" t="s">
        <v>73</v>
      </c>
      <c r="D74" s="171" t="s">
        <v>109</v>
      </c>
      <c r="E74" s="158"/>
      <c r="F74" s="158"/>
      <c r="G74" s="172">
        <f>SUM(G75:G80)</f>
        <v>5644</v>
      </c>
      <c r="H74" s="172">
        <f>SUM(H75:H80)</f>
        <v>5644</v>
      </c>
    </row>
    <row r="75" spans="1:8" ht="16.5" thickBot="1">
      <c r="A75" s="50" t="s">
        <v>504</v>
      </c>
      <c r="B75" s="19" t="s">
        <v>114</v>
      </c>
      <c r="C75" s="19" t="s">
        <v>73</v>
      </c>
      <c r="D75" s="19" t="s">
        <v>109</v>
      </c>
      <c r="E75" s="331">
        <v>1940300593</v>
      </c>
      <c r="F75" s="331">
        <v>614</v>
      </c>
      <c r="G75" s="3">
        <v>2800</v>
      </c>
      <c r="H75" s="3">
        <v>2800</v>
      </c>
    </row>
    <row r="76" spans="1:8" ht="32.25" thickBot="1">
      <c r="A76" s="50" t="s">
        <v>503</v>
      </c>
      <c r="B76" s="19" t="s">
        <v>114</v>
      </c>
      <c r="C76" s="19" t="s">
        <v>73</v>
      </c>
      <c r="D76" s="19" t="s">
        <v>109</v>
      </c>
      <c r="E76" s="331" t="s">
        <v>678</v>
      </c>
      <c r="F76" s="331">
        <v>614</v>
      </c>
      <c r="G76" s="3">
        <v>2770</v>
      </c>
      <c r="H76" s="3">
        <v>2770</v>
      </c>
    </row>
    <row r="77" spans="1:8" ht="32.25" thickBot="1">
      <c r="A77" s="50" t="s">
        <v>503</v>
      </c>
      <c r="B77" s="19" t="s">
        <v>114</v>
      </c>
      <c r="C77" s="19" t="s">
        <v>73</v>
      </c>
      <c r="D77" s="19" t="s">
        <v>109</v>
      </c>
      <c r="E77" s="331" t="s">
        <v>678</v>
      </c>
      <c r="F77" s="331">
        <v>615</v>
      </c>
      <c r="G77" s="3">
        <v>21</v>
      </c>
      <c r="H77" s="3">
        <v>21</v>
      </c>
    </row>
    <row r="78" spans="1:8" ht="32.25" thickBot="1">
      <c r="A78" s="50" t="s">
        <v>503</v>
      </c>
      <c r="B78" s="19" t="s">
        <v>114</v>
      </c>
      <c r="C78" s="19" t="s">
        <v>73</v>
      </c>
      <c r="D78" s="19" t="s">
        <v>109</v>
      </c>
      <c r="E78" s="331" t="s">
        <v>678</v>
      </c>
      <c r="F78" s="331">
        <v>625</v>
      </c>
      <c r="G78" s="3">
        <v>21</v>
      </c>
      <c r="H78" s="3">
        <v>21</v>
      </c>
    </row>
    <row r="79" spans="1:8" ht="32.25" thickBot="1">
      <c r="A79" s="50" t="s">
        <v>503</v>
      </c>
      <c r="B79" s="19" t="s">
        <v>114</v>
      </c>
      <c r="C79" s="19" t="s">
        <v>73</v>
      </c>
      <c r="D79" s="19" t="s">
        <v>109</v>
      </c>
      <c r="E79" s="331" t="s">
        <v>678</v>
      </c>
      <c r="F79" s="331">
        <v>635</v>
      </c>
      <c r="G79" s="3">
        <v>21</v>
      </c>
      <c r="H79" s="3">
        <v>21</v>
      </c>
    </row>
    <row r="80" spans="1:8" ht="32.25" thickBot="1">
      <c r="A80" s="50" t="s">
        <v>503</v>
      </c>
      <c r="B80" s="19" t="s">
        <v>114</v>
      </c>
      <c r="C80" s="19" t="s">
        <v>73</v>
      </c>
      <c r="D80" s="19" t="s">
        <v>109</v>
      </c>
      <c r="E80" s="331" t="s">
        <v>678</v>
      </c>
      <c r="F80" s="331">
        <v>816</v>
      </c>
      <c r="G80" s="3">
        <v>11</v>
      </c>
      <c r="H80" s="3">
        <v>11</v>
      </c>
    </row>
    <row r="81" spans="1:8" ht="32.25" thickBot="1">
      <c r="A81" s="160" t="s">
        <v>25</v>
      </c>
      <c r="B81" s="157" t="s">
        <v>114</v>
      </c>
      <c r="C81" s="157" t="s">
        <v>73</v>
      </c>
      <c r="D81" s="157" t="s">
        <v>73</v>
      </c>
      <c r="E81" s="158"/>
      <c r="F81" s="158"/>
      <c r="G81" s="162">
        <v>50</v>
      </c>
      <c r="H81" s="162">
        <v>50</v>
      </c>
    </row>
    <row r="82" spans="1:8" ht="32.25" thickBot="1">
      <c r="A82" s="5" t="s">
        <v>26</v>
      </c>
      <c r="B82" s="19" t="s">
        <v>114</v>
      </c>
      <c r="C82" s="7" t="s">
        <v>73</v>
      </c>
      <c r="D82" s="7" t="s">
        <v>73</v>
      </c>
      <c r="E82" s="3">
        <v>3310199000</v>
      </c>
      <c r="F82" s="2"/>
      <c r="G82" s="3">
        <v>50</v>
      </c>
      <c r="H82" s="3">
        <v>50</v>
      </c>
    </row>
    <row r="83" spans="1:8" ht="32.25" thickBot="1">
      <c r="A83" s="38" t="s">
        <v>13</v>
      </c>
      <c r="B83" s="19" t="s">
        <v>114</v>
      </c>
      <c r="C83" s="7" t="s">
        <v>73</v>
      </c>
      <c r="D83" s="7" t="s">
        <v>73</v>
      </c>
      <c r="E83" s="3">
        <v>3310199000</v>
      </c>
      <c r="F83" s="3">
        <v>244</v>
      </c>
      <c r="G83" s="3">
        <v>50</v>
      </c>
      <c r="H83" s="3">
        <v>50</v>
      </c>
    </row>
    <row r="84" spans="1:8" ht="16.5" thickBot="1">
      <c r="A84" s="160" t="s">
        <v>27</v>
      </c>
      <c r="B84" s="157" t="s">
        <v>114</v>
      </c>
      <c r="C84" s="157" t="s">
        <v>73</v>
      </c>
      <c r="D84" s="157" t="s">
        <v>110</v>
      </c>
      <c r="E84" s="158"/>
      <c r="F84" s="158"/>
      <c r="G84" s="162">
        <f>SUM(G85:G85)</f>
        <v>577</v>
      </c>
      <c r="H84" s="162">
        <f>SUM(H85:H85)</f>
        <v>577</v>
      </c>
    </row>
    <row r="85" spans="1:8" ht="79.5" thickBot="1">
      <c r="A85" s="154" t="s">
        <v>720</v>
      </c>
      <c r="B85" s="15" t="s">
        <v>114</v>
      </c>
      <c r="C85" s="8" t="s">
        <v>73</v>
      </c>
      <c r="D85" s="8" t="s">
        <v>110</v>
      </c>
      <c r="E85" s="1">
        <v>1940977720</v>
      </c>
      <c r="F85" s="2"/>
      <c r="G85" s="1">
        <f>SUM(G86:G88)</f>
        <v>577</v>
      </c>
      <c r="H85" s="1">
        <f>SUM(H86:H88)</f>
        <v>577</v>
      </c>
    </row>
    <row r="86" spans="1:8" ht="48" thickBot="1">
      <c r="A86" s="5" t="s">
        <v>9</v>
      </c>
      <c r="B86" s="19" t="s">
        <v>114</v>
      </c>
      <c r="C86" s="7" t="s">
        <v>73</v>
      </c>
      <c r="D86" s="7" t="s">
        <v>110</v>
      </c>
      <c r="E86" s="3">
        <v>1940977720</v>
      </c>
      <c r="F86" s="3">
        <v>121</v>
      </c>
      <c r="G86" s="3">
        <v>432</v>
      </c>
      <c r="H86" s="3">
        <v>432</v>
      </c>
    </row>
    <row r="87" spans="1:8" ht="63.75" thickBot="1">
      <c r="A87" s="38" t="s">
        <v>10</v>
      </c>
      <c r="B87" s="19" t="s">
        <v>114</v>
      </c>
      <c r="C87" s="7" t="s">
        <v>73</v>
      </c>
      <c r="D87" s="7" t="s">
        <v>110</v>
      </c>
      <c r="E87" s="3">
        <v>1940977720</v>
      </c>
      <c r="F87" s="3">
        <v>129</v>
      </c>
      <c r="G87" s="3">
        <v>130</v>
      </c>
      <c r="H87" s="3">
        <v>130</v>
      </c>
    </row>
    <row r="88" spans="1:8" ht="38.25" customHeight="1" thickBot="1">
      <c r="A88" s="38" t="s">
        <v>13</v>
      </c>
      <c r="B88" s="19" t="s">
        <v>114</v>
      </c>
      <c r="C88" s="7" t="s">
        <v>73</v>
      </c>
      <c r="D88" s="7" t="s">
        <v>110</v>
      </c>
      <c r="E88" s="3">
        <v>1940977720</v>
      </c>
      <c r="F88" s="3">
        <v>244</v>
      </c>
      <c r="G88" s="3">
        <v>15</v>
      </c>
      <c r="H88" s="3">
        <v>15</v>
      </c>
    </row>
    <row r="89" spans="1:8" ht="63.75" hidden="1" thickBot="1">
      <c r="A89" s="160" t="s">
        <v>565</v>
      </c>
      <c r="B89" s="157" t="s">
        <v>114</v>
      </c>
      <c r="C89" s="157" t="s">
        <v>170</v>
      </c>
      <c r="D89" s="157" t="s">
        <v>74</v>
      </c>
      <c r="E89" s="212" t="s">
        <v>566</v>
      </c>
      <c r="F89" s="162"/>
      <c r="G89" s="162"/>
      <c r="H89" s="162"/>
    </row>
    <row r="90" spans="1:8" ht="48" hidden="1" thickBot="1">
      <c r="A90" s="299" t="s">
        <v>567</v>
      </c>
      <c r="B90" s="19" t="s">
        <v>114</v>
      </c>
      <c r="C90" s="7" t="s">
        <v>170</v>
      </c>
      <c r="D90" s="7" t="s">
        <v>74</v>
      </c>
      <c r="E90" s="183" t="s">
        <v>566</v>
      </c>
      <c r="F90" s="3">
        <v>414</v>
      </c>
      <c r="G90" s="3"/>
      <c r="H90" s="3"/>
    </row>
    <row r="91" spans="1:8" ht="16.5" thickBot="1">
      <c r="A91" s="160" t="s">
        <v>29</v>
      </c>
      <c r="B91" s="157" t="s">
        <v>114</v>
      </c>
      <c r="C91" s="157">
        <v>10</v>
      </c>
      <c r="D91" s="161"/>
      <c r="E91" s="158"/>
      <c r="F91" s="158"/>
      <c r="G91" s="184">
        <f>SUM(G92+G95)</f>
        <v>10046</v>
      </c>
      <c r="H91" s="184">
        <f>SUM(H92+H95)</f>
        <v>10346</v>
      </c>
    </row>
    <row r="92" spans="1:8" ht="16.5" thickBot="1">
      <c r="A92" s="160" t="s">
        <v>30</v>
      </c>
      <c r="B92" s="157" t="s">
        <v>114</v>
      </c>
      <c r="C92" s="157">
        <v>10</v>
      </c>
      <c r="D92" s="157" t="s">
        <v>74</v>
      </c>
      <c r="E92" s="158"/>
      <c r="F92" s="158"/>
      <c r="G92" s="162">
        <v>300</v>
      </c>
      <c r="H92" s="162">
        <v>600</v>
      </c>
    </row>
    <row r="93" spans="1:8" ht="32.25" thickBot="1">
      <c r="A93" s="154" t="s">
        <v>31</v>
      </c>
      <c r="B93" s="15" t="s">
        <v>114</v>
      </c>
      <c r="C93" s="8">
        <v>10</v>
      </c>
      <c r="D93" s="8" t="s">
        <v>74</v>
      </c>
      <c r="E93" s="1">
        <v>2210728960</v>
      </c>
      <c r="F93" s="2"/>
      <c r="G93" s="1">
        <v>300</v>
      </c>
      <c r="H93" s="1">
        <v>600</v>
      </c>
    </row>
    <row r="94" spans="1:8" ht="32.25" thickBot="1">
      <c r="A94" s="5" t="s">
        <v>32</v>
      </c>
      <c r="B94" s="19" t="s">
        <v>114</v>
      </c>
      <c r="C94" s="7">
        <v>10</v>
      </c>
      <c r="D94" s="7" t="s">
        <v>74</v>
      </c>
      <c r="E94" s="3">
        <v>2210728960</v>
      </c>
      <c r="F94" s="3">
        <v>312</v>
      </c>
      <c r="G94" s="3">
        <v>300</v>
      </c>
      <c r="H94" s="3">
        <v>600</v>
      </c>
    </row>
    <row r="95" spans="1:8" ht="16.5" thickBot="1">
      <c r="A95" s="160" t="s">
        <v>33</v>
      </c>
      <c r="B95" s="157" t="s">
        <v>114</v>
      </c>
      <c r="C95" s="157">
        <v>10</v>
      </c>
      <c r="D95" s="157" t="s">
        <v>71</v>
      </c>
      <c r="E95" s="158"/>
      <c r="F95" s="158"/>
      <c r="G95" s="162">
        <f>SUM(G96+G100+G98)</f>
        <v>9746</v>
      </c>
      <c r="H95" s="162">
        <f>SUM(H96+H100+H98)</f>
        <v>9746</v>
      </c>
    </row>
    <row r="96" spans="1:8" ht="48" thickBot="1">
      <c r="A96" s="160" t="s">
        <v>34</v>
      </c>
      <c r="B96" s="157" t="s">
        <v>114</v>
      </c>
      <c r="C96" s="157">
        <v>10</v>
      </c>
      <c r="D96" s="157" t="s">
        <v>71</v>
      </c>
      <c r="E96" s="162">
        <v>2230781520</v>
      </c>
      <c r="F96" s="158"/>
      <c r="G96" s="162">
        <v>2572</v>
      </c>
      <c r="H96" s="162">
        <v>2572</v>
      </c>
    </row>
    <row r="97" spans="1:8" ht="32.25" thickBot="1">
      <c r="A97" s="5" t="s">
        <v>32</v>
      </c>
      <c r="B97" s="19" t="s">
        <v>114</v>
      </c>
      <c r="C97" s="7">
        <v>10</v>
      </c>
      <c r="D97" s="7" t="s">
        <v>71</v>
      </c>
      <c r="E97" s="3">
        <v>2230781520</v>
      </c>
      <c r="F97" s="3">
        <v>313</v>
      </c>
      <c r="G97" s="3">
        <v>2572</v>
      </c>
      <c r="H97" s="3">
        <v>2572</v>
      </c>
    </row>
    <row r="98" spans="1:8" ht="63.75" thickBot="1">
      <c r="A98" s="222" t="s">
        <v>560</v>
      </c>
      <c r="B98" s="171" t="s">
        <v>114</v>
      </c>
      <c r="C98" s="171" t="s">
        <v>250</v>
      </c>
      <c r="D98" s="171" t="s">
        <v>71</v>
      </c>
      <c r="E98" s="170">
        <v>2230781530</v>
      </c>
      <c r="F98" s="170"/>
      <c r="G98" s="170">
        <v>100</v>
      </c>
      <c r="H98" s="170">
        <v>100</v>
      </c>
    </row>
    <row r="99" spans="1:8" ht="32.25" thickBot="1">
      <c r="A99" s="335" t="s">
        <v>32</v>
      </c>
      <c r="B99" s="19" t="s">
        <v>114</v>
      </c>
      <c r="C99" s="7" t="s">
        <v>250</v>
      </c>
      <c r="D99" s="7" t="s">
        <v>71</v>
      </c>
      <c r="E99" s="20">
        <v>2230781530</v>
      </c>
      <c r="F99" s="3">
        <v>313</v>
      </c>
      <c r="G99" s="3">
        <v>100</v>
      </c>
      <c r="H99" s="3">
        <v>100</v>
      </c>
    </row>
    <row r="100" spans="1:8" ht="79.5" thickBot="1">
      <c r="A100" s="160" t="s">
        <v>35</v>
      </c>
      <c r="B100" s="157" t="s">
        <v>114</v>
      </c>
      <c r="C100" s="157">
        <v>10</v>
      </c>
      <c r="D100" s="157" t="s">
        <v>71</v>
      </c>
      <c r="E100" s="162"/>
      <c r="F100" s="158"/>
      <c r="G100" s="162">
        <f>SUM(G101:G102)</f>
        <v>7074</v>
      </c>
      <c r="H100" s="162">
        <f>SUM(H101:H102)</f>
        <v>7074</v>
      </c>
    </row>
    <row r="101" spans="1:8" ht="32.25" thickBot="1">
      <c r="A101" s="5" t="s">
        <v>32</v>
      </c>
      <c r="B101" s="19" t="s">
        <v>114</v>
      </c>
      <c r="C101" s="7">
        <v>10</v>
      </c>
      <c r="D101" s="7" t="s">
        <v>71</v>
      </c>
      <c r="E101" s="3" t="s">
        <v>476</v>
      </c>
      <c r="F101" s="3">
        <v>412</v>
      </c>
      <c r="G101" s="16">
        <v>7074</v>
      </c>
      <c r="H101" s="16">
        <v>7074</v>
      </c>
    </row>
    <row r="102" spans="1:8" ht="32.25" thickBot="1">
      <c r="A102" s="5" t="s">
        <v>32</v>
      </c>
      <c r="B102" s="19" t="s">
        <v>114</v>
      </c>
      <c r="C102" s="7">
        <v>10</v>
      </c>
      <c r="D102" s="7" t="s">
        <v>71</v>
      </c>
      <c r="E102" s="3">
        <v>2250040820</v>
      </c>
      <c r="F102" s="3">
        <v>412</v>
      </c>
      <c r="G102" s="3"/>
      <c r="H102" s="3"/>
    </row>
    <row r="103" spans="1:8" ht="16.5" thickBot="1">
      <c r="A103" s="160" t="s">
        <v>36</v>
      </c>
      <c r="B103" s="157" t="s">
        <v>114</v>
      </c>
      <c r="C103" s="157">
        <v>11</v>
      </c>
      <c r="D103" s="161"/>
      <c r="E103" s="158"/>
      <c r="F103" s="158"/>
      <c r="G103" s="162">
        <v>200</v>
      </c>
      <c r="H103" s="162">
        <v>600</v>
      </c>
    </row>
    <row r="104" spans="1:8" ht="16.5" thickBot="1">
      <c r="A104" s="14" t="s">
        <v>37</v>
      </c>
      <c r="B104" s="19" t="s">
        <v>114</v>
      </c>
      <c r="C104" s="19">
        <v>11</v>
      </c>
      <c r="D104" s="19" t="s">
        <v>72</v>
      </c>
      <c r="E104" s="17"/>
      <c r="F104" s="17"/>
      <c r="G104" s="20">
        <v>200</v>
      </c>
      <c r="H104" s="20">
        <v>600</v>
      </c>
    </row>
    <row r="105" spans="1:8" ht="32.25" thickBot="1">
      <c r="A105" s="14" t="s">
        <v>38</v>
      </c>
      <c r="B105" s="19" t="s">
        <v>114</v>
      </c>
      <c r="C105" s="19">
        <v>11</v>
      </c>
      <c r="D105" s="19" t="s">
        <v>72</v>
      </c>
      <c r="E105" s="20">
        <v>2460120000</v>
      </c>
      <c r="F105" s="17"/>
      <c r="G105" s="20">
        <v>200</v>
      </c>
      <c r="H105" s="20">
        <v>600</v>
      </c>
    </row>
    <row r="106" spans="1:8" ht="32.25" thickBot="1">
      <c r="A106" s="21" t="s">
        <v>13</v>
      </c>
      <c r="B106" s="19" t="s">
        <v>114</v>
      </c>
      <c r="C106" s="19">
        <v>11</v>
      </c>
      <c r="D106" s="19" t="s">
        <v>72</v>
      </c>
      <c r="E106" s="20">
        <v>2460120000</v>
      </c>
      <c r="F106" s="20">
        <v>244</v>
      </c>
      <c r="G106" s="20">
        <v>200</v>
      </c>
      <c r="H106" s="20">
        <v>600</v>
      </c>
    </row>
    <row r="107" spans="1:8" ht="32.25" thickBot="1">
      <c r="A107" s="160" t="s">
        <v>39</v>
      </c>
      <c r="B107" s="157" t="s">
        <v>114</v>
      </c>
      <c r="C107" s="173">
        <v>12</v>
      </c>
      <c r="D107" s="161"/>
      <c r="E107" s="158"/>
      <c r="F107" s="158"/>
      <c r="G107" s="172">
        <v>3900</v>
      </c>
      <c r="H107" s="172">
        <v>4000</v>
      </c>
    </row>
    <row r="108" spans="1:8" ht="16.5" thickBot="1">
      <c r="A108" s="14" t="s">
        <v>40</v>
      </c>
      <c r="B108" s="15" t="s">
        <v>114</v>
      </c>
      <c r="C108" s="15">
        <v>12</v>
      </c>
      <c r="D108" s="15" t="s">
        <v>115</v>
      </c>
      <c r="E108" s="16">
        <v>2520200190</v>
      </c>
      <c r="F108" s="185"/>
      <c r="G108" s="16">
        <v>3900</v>
      </c>
      <c r="H108" s="16">
        <v>4000</v>
      </c>
    </row>
    <row r="109" spans="1:8" ht="32.25" thickBot="1">
      <c r="A109" s="18" t="s">
        <v>41</v>
      </c>
      <c r="B109" s="19" t="s">
        <v>114</v>
      </c>
      <c r="C109" s="19">
        <v>12</v>
      </c>
      <c r="D109" s="19" t="s">
        <v>115</v>
      </c>
      <c r="E109" s="20">
        <v>2520200190</v>
      </c>
      <c r="F109" s="20">
        <v>611</v>
      </c>
      <c r="G109" s="20">
        <v>3900</v>
      </c>
      <c r="H109" s="20">
        <v>4000</v>
      </c>
    </row>
    <row r="110" spans="1:8" ht="48" thickBot="1">
      <c r="A110" s="160" t="s">
        <v>42</v>
      </c>
      <c r="B110" s="157" t="s">
        <v>114</v>
      </c>
      <c r="C110" s="157">
        <v>13</v>
      </c>
      <c r="D110" s="161"/>
      <c r="E110" s="158"/>
      <c r="F110" s="158"/>
      <c r="G110" s="162">
        <v>42</v>
      </c>
      <c r="H110" s="162">
        <v>39</v>
      </c>
    </row>
    <row r="111" spans="1:8" ht="16.5" thickBot="1">
      <c r="A111" s="14" t="s">
        <v>43</v>
      </c>
      <c r="B111" s="15" t="s">
        <v>114</v>
      </c>
      <c r="C111" s="15">
        <v>13</v>
      </c>
      <c r="D111" s="15" t="s">
        <v>74</v>
      </c>
      <c r="E111" s="16">
        <v>2610227880</v>
      </c>
      <c r="F111" s="17"/>
      <c r="G111" s="16">
        <v>42</v>
      </c>
      <c r="H111" s="16">
        <v>39</v>
      </c>
    </row>
    <row r="112" spans="1:8" ht="32.25" thickBot="1">
      <c r="A112" s="18" t="s">
        <v>44</v>
      </c>
      <c r="B112" s="19" t="s">
        <v>114</v>
      </c>
      <c r="C112" s="19">
        <v>13</v>
      </c>
      <c r="D112" s="19" t="s">
        <v>74</v>
      </c>
      <c r="E112" s="20">
        <v>2610227880</v>
      </c>
      <c r="F112" s="20">
        <v>730</v>
      </c>
      <c r="G112" s="20">
        <v>42</v>
      </c>
      <c r="H112" s="20">
        <v>39</v>
      </c>
    </row>
    <row r="113" spans="1:8" ht="16.5" thickBot="1">
      <c r="A113" s="313" t="s">
        <v>521</v>
      </c>
      <c r="B113" s="157" t="s">
        <v>114</v>
      </c>
      <c r="C113" s="157" t="s">
        <v>360</v>
      </c>
      <c r="D113" s="157"/>
      <c r="E113" s="162"/>
      <c r="F113" s="162"/>
      <c r="G113" s="162">
        <v>39717</v>
      </c>
      <c r="H113" s="162">
        <v>39717</v>
      </c>
    </row>
    <row r="114" spans="1:8" ht="32.25" thickBot="1">
      <c r="A114" s="334" t="s">
        <v>522</v>
      </c>
      <c r="B114" s="7" t="s">
        <v>114</v>
      </c>
      <c r="C114" s="7">
        <v>14</v>
      </c>
      <c r="D114" s="7" t="s">
        <v>74</v>
      </c>
      <c r="E114" s="3">
        <v>2610160020</v>
      </c>
      <c r="F114" s="3">
        <v>511</v>
      </c>
      <c r="G114" s="3">
        <v>39717</v>
      </c>
      <c r="H114" s="3">
        <v>39717</v>
      </c>
    </row>
    <row r="115" spans="1:8" ht="48" thickBot="1">
      <c r="A115" s="160" t="s">
        <v>113</v>
      </c>
      <c r="B115" s="173" t="s">
        <v>111</v>
      </c>
      <c r="C115" s="173" t="s">
        <v>74</v>
      </c>
      <c r="D115" s="173" t="s">
        <v>112</v>
      </c>
      <c r="E115" s="172">
        <v>9980020000</v>
      </c>
      <c r="F115" s="158"/>
      <c r="G115" s="172">
        <f>SUM(G116:G120)</f>
        <v>4963</v>
      </c>
      <c r="H115" s="172">
        <f>SUM(H116:H120)</f>
        <v>4963</v>
      </c>
    </row>
    <row r="116" spans="1:8" ht="48" thickBot="1">
      <c r="A116" s="5" t="s">
        <v>9</v>
      </c>
      <c r="B116" s="19" t="s">
        <v>111</v>
      </c>
      <c r="C116" s="19" t="s">
        <v>74</v>
      </c>
      <c r="D116" s="19" t="s">
        <v>112</v>
      </c>
      <c r="E116" s="3">
        <v>9980020000</v>
      </c>
      <c r="F116" s="3">
        <v>121</v>
      </c>
      <c r="G116" s="3">
        <v>3200</v>
      </c>
      <c r="H116" s="3">
        <v>3200</v>
      </c>
    </row>
    <row r="117" spans="1:8" ht="63.75" thickBot="1">
      <c r="A117" s="38" t="s">
        <v>10</v>
      </c>
      <c r="B117" s="19" t="s">
        <v>111</v>
      </c>
      <c r="C117" s="19" t="s">
        <v>74</v>
      </c>
      <c r="D117" s="19" t="s">
        <v>112</v>
      </c>
      <c r="E117" s="3">
        <v>9980020000</v>
      </c>
      <c r="F117" s="3">
        <v>129</v>
      </c>
      <c r="G117" s="3">
        <v>966</v>
      </c>
      <c r="H117" s="3">
        <v>966</v>
      </c>
    </row>
    <row r="118" spans="1:8" ht="32.25" thickBot="1">
      <c r="A118" s="38" t="s">
        <v>13</v>
      </c>
      <c r="B118" s="19" t="s">
        <v>111</v>
      </c>
      <c r="C118" s="19" t="s">
        <v>74</v>
      </c>
      <c r="D118" s="19" t="s">
        <v>112</v>
      </c>
      <c r="E118" s="3">
        <v>9980020000</v>
      </c>
      <c r="F118" s="3">
        <v>244</v>
      </c>
      <c r="G118" s="3">
        <v>632</v>
      </c>
      <c r="H118" s="3">
        <v>632</v>
      </c>
    </row>
    <row r="119" spans="1:8" ht="16.5" thickBot="1">
      <c r="A119" s="38" t="s">
        <v>523</v>
      </c>
      <c r="B119" s="19" t="s">
        <v>111</v>
      </c>
      <c r="C119" s="19" t="s">
        <v>74</v>
      </c>
      <c r="D119" s="19" t="s">
        <v>112</v>
      </c>
      <c r="E119" s="3">
        <v>9980020000</v>
      </c>
      <c r="F119" s="3">
        <v>247</v>
      </c>
      <c r="G119" s="3">
        <v>155</v>
      </c>
      <c r="H119" s="3">
        <v>155</v>
      </c>
    </row>
    <row r="120" spans="1:8" ht="16.5" thickBot="1">
      <c r="A120" s="5" t="s">
        <v>46</v>
      </c>
      <c r="B120" s="19" t="s">
        <v>111</v>
      </c>
      <c r="C120" s="19" t="s">
        <v>74</v>
      </c>
      <c r="D120" s="19" t="s">
        <v>112</v>
      </c>
      <c r="E120" s="3">
        <v>9980020000</v>
      </c>
      <c r="F120" s="3">
        <v>850</v>
      </c>
      <c r="G120" s="3">
        <v>10</v>
      </c>
      <c r="H120" s="3">
        <v>10</v>
      </c>
    </row>
    <row r="121" spans="1:8" ht="48" thickBot="1">
      <c r="A121" s="160" t="s">
        <v>21</v>
      </c>
      <c r="B121" s="157" t="s">
        <v>69</v>
      </c>
      <c r="C121" s="157" t="s">
        <v>109</v>
      </c>
      <c r="D121" s="157"/>
      <c r="E121" s="170"/>
      <c r="F121" s="162"/>
      <c r="G121" s="186">
        <f>SUM(G122)</f>
        <v>4955</v>
      </c>
      <c r="H121" s="186">
        <f>SUM(H122)</f>
        <v>4955</v>
      </c>
    </row>
    <row r="122" spans="1:8" ht="63.75" thickBot="1">
      <c r="A122" s="9" t="s">
        <v>47</v>
      </c>
      <c r="B122" s="8" t="s">
        <v>69</v>
      </c>
      <c r="C122" s="8" t="s">
        <v>109</v>
      </c>
      <c r="D122" s="8" t="s">
        <v>250</v>
      </c>
      <c r="E122" s="8">
        <v>740120000</v>
      </c>
      <c r="F122" s="8"/>
      <c r="G122" s="33">
        <f>SUM(G123:G127)</f>
        <v>4955</v>
      </c>
      <c r="H122" s="33">
        <f>SUM(H123:H127)</f>
        <v>4955</v>
      </c>
    </row>
    <row r="123" spans="1:8" ht="48" thickBot="1">
      <c r="A123" s="10" t="s">
        <v>28</v>
      </c>
      <c r="B123" s="7" t="s">
        <v>69</v>
      </c>
      <c r="C123" s="7" t="s">
        <v>109</v>
      </c>
      <c r="D123" s="7" t="s">
        <v>250</v>
      </c>
      <c r="E123" s="7">
        <v>740120000</v>
      </c>
      <c r="F123" s="7">
        <v>111</v>
      </c>
      <c r="G123" s="130">
        <v>3400</v>
      </c>
      <c r="H123" s="130">
        <v>3400</v>
      </c>
    </row>
    <row r="124" spans="1:8" ht="16.5" thickBot="1">
      <c r="A124" s="38" t="s">
        <v>356</v>
      </c>
      <c r="B124" s="7" t="s">
        <v>69</v>
      </c>
      <c r="C124" s="7" t="s">
        <v>109</v>
      </c>
      <c r="D124" s="7" t="s">
        <v>250</v>
      </c>
      <c r="E124" s="7">
        <v>740120000</v>
      </c>
      <c r="F124" s="7" t="s">
        <v>120</v>
      </c>
      <c r="G124" s="130">
        <v>30</v>
      </c>
      <c r="H124" s="130">
        <v>30</v>
      </c>
    </row>
    <row r="125" spans="1:8" ht="63.75" thickBot="1">
      <c r="A125" s="335" t="s">
        <v>10</v>
      </c>
      <c r="B125" s="7" t="s">
        <v>69</v>
      </c>
      <c r="C125" s="7" t="s">
        <v>109</v>
      </c>
      <c r="D125" s="7" t="s">
        <v>250</v>
      </c>
      <c r="E125" s="3">
        <v>740120000</v>
      </c>
      <c r="F125" s="3">
        <v>119</v>
      </c>
      <c r="G125" s="3">
        <v>1026</v>
      </c>
      <c r="H125" s="3">
        <v>1026</v>
      </c>
    </row>
    <row r="126" spans="1:8" ht="32.25" thickBot="1">
      <c r="A126" s="38" t="s">
        <v>13</v>
      </c>
      <c r="B126" s="7" t="s">
        <v>69</v>
      </c>
      <c r="C126" s="7" t="s">
        <v>109</v>
      </c>
      <c r="D126" s="7" t="s">
        <v>250</v>
      </c>
      <c r="E126" s="3">
        <v>740120000</v>
      </c>
      <c r="F126" s="3">
        <v>244</v>
      </c>
      <c r="G126" s="3">
        <v>496</v>
      </c>
      <c r="H126" s="3">
        <v>496</v>
      </c>
    </row>
    <row r="127" spans="1:8" ht="16.5" thickBot="1">
      <c r="A127" s="5" t="s">
        <v>46</v>
      </c>
      <c r="B127" s="7" t="s">
        <v>69</v>
      </c>
      <c r="C127" s="7" t="s">
        <v>109</v>
      </c>
      <c r="D127" s="7" t="s">
        <v>250</v>
      </c>
      <c r="E127" s="3">
        <v>740120000</v>
      </c>
      <c r="F127" s="3">
        <v>850</v>
      </c>
      <c r="G127" s="3">
        <v>3</v>
      </c>
      <c r="H127" s="3">
        <v>3</v>
      </c>
    </row>
    <row r="128" spans="1:8" ht="16.5" thickBot="1">
      <c r="A128" s="160" t="s">
        <v>22</v>
      </c>
      <c r="B128" s="157" t="s">
        <v>70</v>
      </c>
      <c r="C128" s="157" t="s">
        <v>71</v>
      </c>
      <c r="D128" s="157"/>
      <c r="E128" s="157"/>
      <c r="F128" s="157"/>
      <c r="G128" s="186">
        <f>SUM(G130)</f>
        <v>1739</v>
      </c>
      <c r="H128" s="186">
        <f>SUM(H130)</f>
        <v>1739</v>
      </c>
    </row>
    <row r="129" spans="1:8" ht="16.5" thickBot="1">
      <c r="A129" s="154" t="s">
        <v>48</v>
      </c>
      <c r="B129" s="8" t="s">
        <v>70</v>
      </c>
      <c r="C129" s="8" t="s">
        <v>71</v>
      </c>
      <c r="D129" s="8" t="s">
        <v>72</v>
      </c>
      <c r="E129" s="8"/>
      <c r="F129" s="8"/>
      <c r="G129" s="33">
        <f>SUM(G130)</f>
        <v>1739</v>
      </c>
      <c r="H129" s="33">
        <f>SUM(H130)</f>
        <v>1739</v>
      </c>
    </row>
    <row r="130" spans="1:8" ht="16.5" thickBot="1">
      <c r="A130" s="154" t="s">
        <v>49</v>
      </c>
      <c r="B130" s="8" t="s">
        <v>70</v>
      </c>
      <c r="C130" s="8" t="s">
        <v>71</v>
      </c>
      <c r="D130" s="8" t="s">
        <v>72</v>
      </c>
      <c r="E130" s="8">
        <v>1410211000</v>
      </c>
      <c r="F130" s="8"/>
      <c r="G130" s="33">
        <f>SUM(G131+G132+G133+G134)</f>
        <v>1739</v>
      </c>
      <c r="H130" s="33">
        <f>SUM(H131+H132+H133+H134)</f>
        <v>1739</v>
      </c>
    </row>
    <row r="131" spans="1:8" ht="48" thickBot="1">
      <c r="A131" s="38" t="s">
        <v>9</v>
      </c>
      <c r="B131" s="7" t="s">
        <v>70</v>
      </c>
      <c r="C131" s="7" t="s">
        <v>71</v>
      </c>
      <c r="D131" s="7" t="s">
        <v>72</v>
      </c>
      <c r="E131" s="7">
        <v>1410211000</v>
      </c>
      <c r="F131" s="7">
        <v>121</v>
      </c>
      <c r="G131" s="130">
        <v>1016</v>
      </c>
      <c r="H131" s="130">
        <v>1016</v>
      </c>
    </row>
    <row r="132" spans="1:8" ht="63.75" thickBot="1">
      <c r="A132" s="38" t="s">
        <v>10</v>
      </c>
      <c r="B132" s="7" t="s">
        <v>70</v>
      </c>
      <c r="C132" s="7" t="s">
        <v>71</v>
      </c>
      <c r="D132" s="7" t="s">
        <v>72</v>
      </c>
      <c r="E132" s="7">
        <v>1410211000</v>
      </c>
      <c r="F132" s="7">
        <v>129</v>
      </c>
      <c r="G132" s="130">
        <v>306</v>
      </c>
      <c r="H132" s="130">
        <v>306</v>
      </c>
    </row>
    <row r="133" spans="1:8" ht="32.25" thickBot="1">
      <c r="A133" s="38" t="s">
        <v>13</v>
      </c>
      <c r="B133" s="7" t="s">
        <v>70</v>
      </c>
      <c r="C133" s="7" t="s">
        <v>71</v>
      </c>
      <c r="D133" s="7" t="s">
        <v>72</v>
      </c>
      <c r="E133" s="7">
        <v>1410211000</v>
      </c>
      <c r="F133" s="7">
        <v>244</v>
      </c>
      <c r="G133" s="130">
        <v>414</v>
      </c>
      <c r="H133" s="130">
        <v>414</v>
      </c>
    </row>
    <row r="134" spans="1:8" ht="16.5" thickBot="1">
      <c r="A134" s="5" t="s">
        <v>46</v>
      </c>
      <c r="B134" s="7" t="s">
        <v>70</v>
      </c>
      <c r="C134" s="7" t="s">
        <v>71</v>
      </c>
      <c r="D134" s="7" t="s">
        <v>72</v>
      </c>
      <c r="E134" s="7">
        <v>1410211000</v>
      </c>
      <c r="F134" s="7">
        <v>850</v>
      </c>
      <c r="G134" s="130">
        <v>3</v>
      </c>
      <c r="H134" s="130">
        <v>3</v>
      </c>
    </row>
    <row r="135" spans="1:8" ht="16.5" thickBot="1">
      <c r="A135" s="160" t="s">
        <v>24</v>
      </c>
      <c r="B135" s="157" t="s">
        <v>176</v>
      </c>
      <c r="C135" s="157" t="s">
        <v>73</v>
      </c>
      <c r="D135" s="157"/>
      <c r="E135" s="157"/>
      <c r="F135" s="157"/>
      <c r="G135" s="301">
        <f>SUM(G136+G456+G976+G983)</f>
        <v>392635.44308000006</v>
      </c>
      <c r="H135" s="301">
        <f>SUM(H136+H456+H976+H983)</f>
        <v>491562.09007999999</v>
      </c>
    </row>
    <row r="136" spans="1:8" ht="16.5" thickBot="1">
      <c r="A136" s="160" t="s">
        <v>50</v>
      </c>
      <c r="B136" s="157" t="s">
        <v>176</v>
      </c>
      <c r="C136" s="157" t="s">
        <v>73</v>
      </c>
      <c r="D136" s="157"/>
      <c r="E136" s="157"/>
      <c r="F136" s="157"/>
      <c r="G136" s="301">
        <f>SUM(G137+G156+G172+G191+G210+G226+G245+G261+G277+G293+G309+G325+G341+G357+G373+G389+G405+G421+G440)</f>
        <v>111544.40000000001</v>
      </c>
      <c r="H136" s="301">
        <f>SUM(H137+H156+H172+H191+H210+H226+H245+H261+H277+H293+H309+H325+H341+H357+H373+H389+H405+H421+H440)</f>
        <v>131644.4</v>
      </c>
    </row>
    <row r="137" spans="1:8" ht="16.5" thickBot="1">
      <c r="A137" s="187" t="s">
        <v>51</v>
      </c>
      <c r="B137" s="188" t="s">
        <v>75</v>
      </c>
      <c r="C137" s="188"/>
      <c r="D137" s="188"/>
      <c r="E137" s="188"/>
      <c r="F137" s="188"/>
      <c r="G137" s="200">
        <f>SUM(G138+G152+G149)</f>
        <v>11041.3</v>
      </c>
      <c r="H137" s="200">
        <f>SUM(H138+H152+H149)</f>
        <v>12385.3</v>
      </c>
    </row>
    <row r="138" spans="1:8" ht="16.5" thickBot="1">
      <c r="A138" s="154" t="s">
        <v>50</v>
      </c>
      <c r="B138" s="15" t="s">
        <v>75</v>
      </c>
      <c r="C138" s="15" t="s">
        <v>73</v>
      </c>
      <c r="D138" s="15" t="s">
        <v>74</v>
      </c>
      <c r="E138" s="15"/>
      <c r="F138" s="15"/>
      <c r="G138" s="201">
        <f>SUM(G139+G145)</f>
        <v>10651.9</v>
      </c>
      <c r="H138" s="201">
        <f>SUM(H139+H145)</f>
        <v>11995.9</v>
      </c>
    </row>
    <row r="139" spans="1:8" ht="48" thickBot="1">
      <c r="A139" s="154" t="s">
        <v>52</v>
      </c>
      <c r="B139" s="8" t="s">
        <v>75</v>
      </c>
      <c r="C139" s="8" t="s">
        <v>73</v>
      </c>
      <c r="D139" s="8" t="s">
        <v>74</v>
      </c>
      <c r="E139" s="381">
        <v>1940100591</v>
      </c>
      <c r="F139" s="8"/>
      <c r="G139" s="77">
        <f>SUM(G144+G142+G143+G141+G140)</f>
        <v>5312.9</v>
      </c>
      <c r="H139" s="77">
        <f>SUM(H144+H142+H143+H141+H140)</f>
        <v>5812.9</v>
      </c>
    </row>
    <row r="140" spans="1:8" ht="48" thickBot="1">
      <c r="A140" s="5" t="s">
        <v>28</v>
      </c>
      <c r="B140" s="7" t="s">
        <v>75</v>
      </c>
      <c r="C140" s="7" t="s">
        <v>73</v>
      </c>
      <c r="D140" s="7" t="s">
        <v>74</v>
      </c>
      <c r="E140" s="376">
        <v>1940100591</v>
      </c>
      <c r="F140" s="7">
        <v>111</v>
      </c>
      <c r="G140" s="7" t="s">
        <v>738</v>
      </c>
      <c r="H140" s="7" t="s">
        <v>738</v>
      </c>
    </row>
    <row r="141" spans="1:8" ht="63.75" thickBot="1">
      <c r="A141" s="335" t="s">
        <v>10</v>
      </c>
      <c r="B141" s="7" t="s">
        <v>75</v>
      </c>
      <c r="C141" s="7" t="s">
        <v>73</v>
      </c>
      <c r="D141" s="7" t="s">
        <v>74</v>
      </c>
      <c r="E141" s="376">
        <v>1940100591</v>
      </c>
      <c r="F141" s="7">
        <v>119</v>
      </c>
      <c r="G141" s="7" t="s">
        <v>739</v>
      </c>
      <c r="H141" s="7" t="s">
        <v>739</v>
      </c>
    </row>
    <row r="142" spans="1:8" ht="32.25" thickBot="1">
      <c r="A142" s="38" t="s">
        <v>13</v>
      </c>
      <c r="B142" s="7" t="s">
        <v>75</v>
      </c>
      <c r="C142" s="7" t="s">
        <v>73</v>
      </c>
      <c r="D142" s="7" t="s">
        <v>74</v>
      </c>
      <c r="E142" s="376">
        <v>1940100591</v>
      </c>
      <c r="F142" s="7">
        <v>244</v>
      </c>
      <c r="G142" s="7" t="s">
        <v>740</v>
      </c>
      <c r="H142" s="7" t="s">
        <v>741</v>
      </c>
    </row>
    <row r="143" spans="1:8" ht="16.5" thickBot="1">
      <c r="A143" s="38" t="s">
        <v>523</v>
      </c>
      <c r="B143" s="7" t="s">
        <v>75</v>
      </c>
      <c r="C143" s="7" t="s">
        <v>73</v>
      </c>
      <c r="D143" s="7" t="s">
        <v>74</v>
      </c>
      <c r="E143" s="376">
        <v>1940100591</v>
      </c>
      <c r="F143" s="7" t="s">
        <v>508</v>
      </c>
      <c r="G143" s="7" t="s">
        <v>742</v>
      </c>
      <c r="H143" s="7" t="s">
        <v>742</v>
      </c>
    </row>
    <row r="144" spans="1:8" ht="16.5" thickBot="1">
      <c r="A144" s="334" t="s">
        <v>46</v>
      </c>
      <c r="B144" s="7" t="s">
        <v>75</v>
      </c>
      <c r="C144" s="7" t="s">
        <v>73</v>
      </c>
      <c r="D144" s="7" t="s">
        <v>74</v>
      </c>
      <c r="E144" s="376">
        <v>1940100591</v>
      </c>
      <c r="F144" s="7">
        <v>850</v>
      </c>
      <c r="G144" s="7" t="s">
        <v>596</v>
      </c>
      <c r="H144" s="7" t="s">
        <v>596</v>
      </c>
    </row>
    <row r="145" spans="1:8" ht="142.5" thickBot="1">
      <c r="A145" s="154" t="s">
        <v>53</v>
      </c>
      <c r="B145" s="8" t="s">
        <v>75</v>
      </c>
      <c r="C145" s="8" t="s">
        <v>73</v>
      </c>
      <c r="D145" s="8" t="s">
        <v>74</v>
      </c>
      <c r="E145" s="381" t="s">
        <v>681</v>
      </c>
      <c r="F145" s="8"/>
      <c r="G145" s="33">
        <f>SUM(G146+G147+G148)</f>
        <v>5339</v>
      </c>
      <c r="H145" s="33">
        <f>SUM(H146+H147+H148)</f>
        <v>6183</v>
      </c>
    </row>
    <row r="146" spans="1:8" ht="48" thickBot="1">
      <c r="A146" s="334" t="s">
        <v>54</v>
      </c>
      <c r="B146" s="7" t="s">
        <v>75</v>
      </c>
      <c r="C146" s="7" t="s">
        <v>73</v>
      </c>
      <c r="D146" s="7" t="s">
        <v>74</v>
      </c>
      <c r="E146" s="376" t="s">
        <v>681</v>
      </c>
      <c r="F146" s="7">
        <v>111</v>
      </c>
      <c r="G146" s="7" t="s">
        <v>729</v>
      </c>
      <c r="H146" s="7" t="s">
        <v>731</v>
      </c>
    </row>
    <row r="147" spans="1:8" ht="63.75" thickBot="1">
      <c r="A147" s="335" t="s">
        <v>10</v>
      </c>
      <c r="B147" s="7" t="s">
        <v>75</v>
      </c>
      <c r="C147" s="7" t="s">
        <v>73</v>
      </c>
      <c r="D147" s="7" t="s">
        <v>74</v>
      </c>
      <c r="E147" s="376" t="s">
        <v>681</v>
      </c>
      <c r="F147" s="7">
        <v>119</v>
      </c>
      <c r="G147" s="7" t="s">
        <v>730</v>
      </c>
      <c r="H147" s="7" t="s">
        <v>732</v>
      </c>
    </row>
    <row r="148" spans="1:8" ht="32.25" thickBot="1">
      <c r="A148" s="38" t="s">
        <v>13</v>
      </c>
      <c r="B148" s="7" t="s">
        <v>75</v>
      </c>
      <c r="C148" s="7" t="s">
        <v>73</v>
      </c>
      <c r="D148" s="7" t="s">
        <v>74</v>
      </c>
      <c r="E148" s="376" t="s">
        <v>681</v>
      </c>
      <c r="F148" s="7">
        <v>244</v>
      </c>
      <c r="G148" s="7" t="s">
        <v>594</v>
      </c>
      <c r="H148" s="7" t="s">
        <v>733</v>
      </c>
    </row>
    <row r="149" spans="1:8" ht="16.5" thickBot="1">
      <c r="A149" s="314" t="s">
        <v>593</v>
      </c>
      <c r="B149" s="8" t="s">
        <v>75</v>
      </c>
      <c r="C149" s="8" t="s">
        <v>73</v>
      </c>
      <c r="D149" s="8" t="s">
        <v>109</v>
      </c>
      <c r="E149" s="11"/>
      <c r="F149" s="8"/>
      <c r="G149" s="33">
        <f>SUM(G150+G151)</f>
        <v>109.4</v>
      </c>
      <c r="H149" s="33">
        <f>SUM(H150+H151)</f>
        <v>109.4</v>
      </c>
    </row>
    <row r="150" spans="1:8" ht="48" thickBot="1">
      <c r="A150" s="334" t="s">
        <v>54</v>
      </c>
      <c r="B150" s="7" t="s">
        <v>75</v>
      </c>
      <c r="C150" s="7" t="s">
        <v>73</v>
      </c>
      <c r="D150" s="7" t="s">
        <v>109</v>
      </c>
      <c r="E150" s="44">
        <v>1910101590</v>
      </c>
      <c r="F150" s="7" t="s">
        <v>78</v>
      </c>
      <c r="G150" s="7" t="s">
        <v>747</v>
      </c>
      <c r="H150" s="7" t="s">
        <v>747</v>
      </c>
    </row>
    <row r="151" spans="1:8" ht="63.75" thickBot="1">
      <c r="A151" s="335" t="s">
        <v>10</v>
      </c>
      <c r="B151" s="7" t="s">
        <v>75</v>
      </c>
      <c r="C151" s="7" t="s">
        <v>73</v>
      </c>
      <c r="D151" s="7" t="s">
        <v>109</v>
      </c>
      <c r="E151" s="44">
        <v>1910101590</v>
      </c>
      <c r="F151" s="7" t="s">
        <v>493</v>
      </c>
      <c r="G151" s="7" t="s">
        <v>748</v>
      </c>
      <c r="H151" s="7" t="s">
        <v>748</v>
      </c>
    </row>
    <row r="152" spans="1:8" ht="16.5" thickBot="1">
      <c r="A152" s="154" t="s">
        <v>29</v>
      </c>
      <c r="B152" s="8" t="s">
        <v>75</v>
      </c>
      <c r="C152" s="8">
        <v>10</v>
      </c>
      <c r="D152" s="8"/>
      <c r="E152" s="8"/>
      <c r="F152" s="8"/>
      <c r="G152" s="8" t="s">
        <v>524</v>
      </c>
      <c r="H152" s="8" t="s">
        <v>524</v>
      </c>
    </row>
    <row r="153" spans="1:8" ht="16.5" thickBot="1">
      <c r="A153" s="154" t="s">
        <v>33</v>
      </c>
      <c r="B153" s="8" t="s">
        <v>75</v>
      </c>
      <c r="C153" s="8">
        <v>10</v>
      </c>
      <c r="D153" s="8" t="s">
        <v>71</v>
      </c>
      <c r="E153" s="8"/>
      <c r="F153" s="8"/>
      <c r="G153" s="8" t="s">
        <v>524</v>
      </c>
      <c r="H153" s="8" t="s">
        <v>524</v>
      </c>
    </row>
    <row r="154" spans="1:8" ht="48" thickBot="1">
      <c r="A154" s="154" t="s">
        <v>55</v>
      </c>
      <c r="B154" s="8" t="s">
        <v>75</v>
      </c>
      <c r="C154" s="8">
        <v>10</v>
      </c>
      <c r="D154" s="8" t="s">
        <v>71</v>
      </c>
      <c r="E154" s="8">
        <v>2230171540</v>
      </c>
      <c r="F154" s="8"/>
      <c r="G154" s="8" t="s">
        <v>524</v>
      </c>
      <c r="H154" s="8" t="s">
        <v>524</v>
      </c>
    </row>
    <row r="155" spans="1:8" ht="32.25" thickBot="1">
      <c r="A155" s="5" t="s">
        <v>32</v>
      </c>
      <c r="B155" s="7" t="s">
        <v>75</v>
      </c>
      <c r="C155" s="7">
        <v>10</v>
      </c>
      <c r="D155" s="7" t="s">
        <v>71</v>
      </c>
      <c r="E155" s="7">
        <v>2230171540</v>
      </c>
      <c r="F155" s="7">
        <v>313</v>
      </c>
      <c r="G155" s="7" t="s">
        <v>524</v>
      </c>
      <c r="H155" s="7" t="s">
        <v>524</v>
      </c>
    </row>
    <row r="156" spans="1:8" ht="16.5" thickBot="1">
      <c r="A156" s="187" t="s">
        <v>56</v>
      </c>
      <c r="B156" s="188" t="s">
        <v>76</v>
      </c>
      <c r="C156" s="188"/>
      <c r="D156" s="188"/>
      <c r="E156" s="188"/>
      <c r="F156" s="188"/>
      <c r="G156" s="189">
        <f>SUM(G157+G168)</f>
        <v>6612</v>
      </c>
      <c r="H156" s="189">
        <f>SUM(H157+H168)</f>
        <v>8530</v>
      </c>
    </row>
    <row r="157" spans="1:8" ht="16.5" thickBot="1">
      <c r="A157" s="154" t="s">
        <v>50</v>
      </c>
      <c r="B157" s="15" t="s">
        <v>76</v>
      </c>
      <c r="C157" s="15" t="s">
        <v>73</v>
      </c>
      <c r="D157" s="15" t="s">
        <v>74</v>
      </c>
      <c r="E157" s="15"/>
      <c r="F157" s="15"/>
      <c r="G157" s="34">
        <f>SUM(G158+G164)</f>
        <v>6472</v>
      </c>
      <c r="H157" s="34">
        <f>SUM(H158+H164)</f>
        <v>8390</v>
      </c>
    </row>
    <row r="158" spans="1:8" ht="48" thickBot="1">
      <c r="A158" s="154" t="s">
        <v>57</v>
      </c>
      <c r="B158" s="8" t="s">
        <v>76</v>
      </c>
      <c r="C158" s="8" t="s">
        <v>73</v>
      </c>
      <c r="D158" s="8" t="s">
        <v>74</v>
      </c>
      <c r="E158" s="381">
        <v>1940100591</v>
      </c>
      <c r="F158" s="8"/>
      <c r="G158" s="33">
        <f>SUM(G163+G162+G161+G160+G159)</f>
        <v>3201</v>
      </c>
      <c r="H158" s="33">
        <f>SUM(H163+H162+H161+H160+H159)</f>
        <v>3201</v>
      </c>
    </row>
    <row r="159" spans="1:8" ht="48" thickBot="1">
      <c r="A159" s="334" t="s">
        <v>28</v>
      </c>
      <c r="B159" s="7" t="s">
        <v>76</v>
      </c>
      <c r="C159" s="7" t="s">
        <v>73</v>
      </c>
      <c r="D159" s="7" t="s">
        <v>74</v>
      </c>
      <c r="E159" s="376">
        <v>1940100591</v>
      </c>
      <c r="F159" s="7">
        <v>111</v>
      </c>
      <c r="G159" s="7" t="s">
        <v>743</v>
      </c>
      <c r="H159" s="7" t="s">
        <v>743</v>
      </c>
    </row>
    <row r="160" spans="1:8" ht="63.75" thickBot="1">
      <c r="A160" s="335" t="s">
        <v>10</v>
      </c>
      <c r="B160" s="7" t="s">
        <v>76</v>
      </c>
      <c r="C160" s="7" t="s">
        <v>73</v>
      </c>
      <c r="D160" s="7" t="s">
        <v>74</v>
      </c>
      <c r="E160" s="376">
        <v>1940100591</v>
      </c>
      <c r="F160" s="7">
        <v>119</v>
      </c>
      <c r="G160" s="7" t="s">
        <v>744</v>
      </c>
      <c r="H160" s="7" t="s">
        <v>744</v>
      </c>
    </row>
    <row r="161" spans="1:8" ht="32.25" thickBot="1">
      <c r="A161" s="38" t="s">
        <v>13</v>
      </c>
      <c r="B161" s="7" t="s">
        <v>76</v>
      </c>
      <c r="C161" s="7" t="s">
        <v>73</v>
      </c>
      <c r="D161" s="7" t="s">
        <v>74</v>
      </c>
      <c r="E161" s="376">
        <v>1940100591</v>
      </c>
      <c r="F161" s="7">
        <v>244</v>
      </c>
      <c r="G161" s="7" t="s">
        <v>745</v>
      </c>
      <c r="H161" s="7" t="s">
        <v>745</v>
      </c>
    </row>
    <row r="162" spans="1:8" ht="16.5" thickBot="1">
      <c r="A162" s="38" t="s">
        <v>523</v>
      </c>
      <c r="B162" s="7" t="s">
        <v>76</v>
      </c>
      <c r="C162" s="7" t="s">
        <v>73</v>
      </c>
      <c r="D162" s="7" t="s">
        <v>74</v>
      </c>
      <c r="E162" s="376">
        <v>1940100591</v>
      </c>
      <c r="F162" s="7" t="s">
        <v>508</v>
      </c>
      <c r="G162" s="7" t="s">
        <v>746</v>
      </c>
      <c r="H162" s="7" t="s">
        <v>746</v>
      </c>
    </row>
    <row r="163" spans="1:8" ht="16.5" thickBot="1">
      <c r="A163" s="334" t="s">
        <v>46</v>
      </c>
      <c r="B163" s="7" t="s">
        <v>76</v>
      </c>
      <c r="C163" s="7" t="s">
        <v>73</v>
      </c>
      <c r="D163" s="7" t="s">
        <v>74</v>
      </c>
      <c r="E163" s="376">
        <v>1940100591</v>
      </c>
      <c r="F163" s="7">
        <v>850</v>
      </c>
      <c r="G163" s="7" t="s">
        <v>597</v>
      </c>
      <c r="H163" s="7" t="s">
        <v>597</v>
      </c>
    </row>
    <row r="164" spans="1:8" ht="142.5" thickBot="1">
      <c r="A164" s="154" t="s">
        <v>53</v>
      </c>
      <c r="B164" s="8" t="s">
        <v>76</v>
      </c>
      <c r="C164" s="8" t="s">
        <v>73</v>
      </c>
      <c r="D164" s="8" t="s">
        <v>74</v>
      </c>
      <c r="E164" s="381" t="s">
        <v>681</v>
      </c>
      <c r="F164" s="8"/>
      <c r="G164" s="33">
        <f>SUM(G165+G166+G167)</f>
        <v>3271</v>
      </c>
      <c r="H164" s="33">
        <f>SUM(H165+H166+H167)</f>
        <v>5189</v>
      </c>
    </row>
    <row r="165" spans="1:8" ht="48" thickBot="1">
      <c r="A165" s="334" t="s">
        <v>54</v>
      </c>
      <c r="B165" s="7" t="s">
        <v>76</v>
      </c>
      <c r="C165" s="7" t="s">
        <v>73</v>
      </c>
      <c r="D165" s="7" t="s">
        <v>74</v>
      </c>
      <c r="E165" s="376" t="s">
        <v>681</v>
      </c>
      <c r="F165" s="7">
        <v>111</v>
      </c>
      <c r="G165" s="7" t="s">
        <v>734</v>
      </c>
      <c r="H165" s="7" t="s">
        <v>736</v>
      </c>
    </row>
    <row r="166" spans="1:8" ht="63.75" thickBot="1">
      <c r="A166" s="335" t="s">
        <v>10</v>
      </c>
      <c r="B166" s="7" t="s">
        <v>76</v>
      </c>
      <c r="C166" s="7" t="s">
        <v>73</v>
      </c>
      <c r="D166" s="7" t="s">
        <v>74</v>
      </c>
      <c r="E166" s="376" t="s">
        <v>681</v>
      </c>
      <c r="F166" s="7">
        <v>119</v>
      </c>
      <c r="G166" s="7" t="s">
        <v>735</v>
      </c>
      <c r="H166" s="7" t="s">
        <v>737</v>
      </c>
    </row>
    <row r="167" spans="1:8" ht="32.25" thickBot="1">
      <c r="A167" s="38" t="s">
        <v>13</v>
      </c>
      <c r="B167" s="7" t="s">
        <v>76</v>
      </c>
      <c r="C167" s="7" t="s">
        <v>73</v>
      </c>
      <c r="D167" s="7" t="s">
        <v>74</v>
      </c>
      <c r="E167" s="376" t="s">
        <v>681</v>
      </c>
      <c r="F167" s="7">
        <v>244</v>
      </c>
      <c r="G167" s="7" t="s">
        <v>595</v>
      </c>
      <c r="H167" s="7" t="s">
        <v>120</v>
      </c>
    </row>
    <row r="168" spans="1:8" ht="16.5" thickBot="1">
      <c r="A168" s="154" t="s">
        <v>29</v>
      </c>
      <c r="B168" s="8" t="s">
        <v>76</v>
      </c>
      <c r="C168" s="8">
        <v>10</v>
      </c>
      <c r="D168" s="8" t="s">
        <v>71</v>
      </c>
      <c r="E168" s="8"/>
      <c r="F168" s="8"/>
      <c r="G168" s="8" t="s">
        <v>525</v>
      </c>
      <c r="H168" s="8" t="s">
        <v>525</v>
      </c>
    </row>
    <row r="169" spans="1:8" ht="16.5" thickBot="1">
      <c r="A169" s="154" t="s">
        <v>33</v>
      </c>
      <c r="B169" s="8" t="s">
        <v>76</v>
      </c>
      <c r="C169" s="8">
        <v>10</v>
      </c>
      <c r="D169" s="8" t="s">
        <v>71</v>
      </c>
      <c r="E169" s="8"/>
      <c r="F169" s="8"/>
      <c r="G169" s="8" t="s">
        <v>525</v>
      </c>
      <c r="H169" s="8" t="s">
        <v>525</v>
      </c>
    </row>
    <row r="170" spans="1:8" ht="48" thickBot="1">
      <c r="A170" s="154" t="s">
        <v>55</v>
      </c>
      <c r="B170" s="8" t="s">
        <v>76</v>
      </c>
      <c r="C170" s="8">
        <v>10</v>
      </c>
      <c r="D170" s="8" t="s">
        <v>71</v>
      </c>
      <c r="E170" s="8">
        <v>2230171540</v>
      </c>
      <c r="F170" s="8"/>
      <c r="G170" s="8" t="s">
        <v>525</v>
      </c>
      <c r="H170" s="8" t="s">
        <v>525</v>
      </c>
    </row>
    <row r="171" spans="1:8" ht="32.25" thickBot="1">
      <c r="A171" s="5" t="s">
        <v>32</v>
      </c>
      <c r="B171" s="7" t="s">
        <v>76</v>
      </c>
      <c r="C171" s="7">
        <v>10</v>
      </c>
      <c r="D171" s="7" t="s">
        <v>71</v>
      </c>
      <c r="E171" s="7">
        <v>2230171540</v>
      </c>
      <c r="F171" s="7">
        <v>313</v>
      </c>
      <c r="G171" s="7" t="s">
        <v>525</v>
      </c>
      <c r="H171" s="7" t="s">
        <v>525</v>
      </c>
    </row>
    <row r="172" spans="1:8" ht="16.5" thickBot="1">
      <c r="A172" s="187" t="s">
        <v>58</v>
      </c>
      <c r="B172" s="188" t="s">
        <v>77</v>
      </c>
      <c r="C172" s="188"/>
      <c r="D172" s="188"/>
      <c r="E172" s="188"/>
      <c r="F172" s="188"/>
      <c r="G172" s="189">
        <f>SUM(G173+G187+G184)</f>
        <v>9820.6</v>
      </c>
      <c r="H172" s="189">
        <f>SUM(H173+H187+H184)</f>
        <v>11006.6</v>
      </c>
    </row>
    <row r="173" spans="1:8" ht="16.5" thickBot="1">
      <c r="A173" s="154" t="s">
        <v>50</v>
      </c>
      <c r="B173" s="15" t="s">
        <v>77</v>
      </c>
      <c r="C173" s="15" t="s">
        <v>73</v>
      </c>
      <c r="D173" s="15" t="s">
        <v>74</v>
      </c>
      <c r="E173" s="15"/>
      <c r="F173" s="15"/>
      <c r="G173" s="34">
        <f>SUM(G174+G180)</f>
        <v>9561.2000000000007</v>
      </c>
      <c r="H173" s="34">
        <f>SUM(H174+H180)</f>
        <v>10747.2</v>
      </c>
    </row>
    <row r="174" spans="1:8" ht="48" thickBot="1">
      <c r="A174" s="154" t="s">
        <v>57</v>
      </c>
      <c r="B174" s="8" t="s">
        <v>77</v>
      </c>
      <c r="C174" s="8" t="s">
        <v>73</v>
      </c>
      <c r="D174" s="8" t="s">
        <v>74</v>
      </c>
      <c r="E174" s="381">
        <v>1940100591</v>
      </c>
      <c r="F174" s="8"/>
      <c r="G174" s="33">
        <f>SUM(G175+G176+G177+G178+G179)</f>
        <v>4376.2</v>
      </c>
      <c r="H174" s="33">
        <f>SUM(H175+H176+H177+H178+H179)</f>
        <v>4576.2</v>
      </c>
    </row>
    <row r="175" spans="1:8" ht="48" thickBot="1">
      <c r="A175" s="334" t="s">
        <v>28</v>
      </c>
      <c r="B175" s="7" t="s">
        <v>77</v>
      </c>
      <c r="C175" s="7" t="s">
        <v>73</v>
      </c>
      <c r="D175" s="7" t="s">
        <v>74</v>
      </c>
      <c r="E175" s="376">
        <v>1940100591</v>
      </c>
      <c r="F175" s="7" t="s">
        <v>78</v>
      </c>
      <c r="G175" s="7" t="s">
        <v>743</v>
      </c>
      <c r="H175" s="7" t="s">
        <v>743</v>
      </c>
    </row>
    <row r="176" spans="1:8" ht="63.75" thickBot="1">
      <c r="A176" s="335" t="s">
        <v>10</v>
      </c>
      <c r="B176" s="7" t="s">
        <v>77</v>
      </c>
      <c r="C176" s="7" t="s">
        <v>73</v>
      </c>
      <c r="D176" s="7" t="s">
        <v>74</v>
      </c>
      <c r="E176" s="376">
        <v>1940100591</v>
      </c>
      <c r="F176" s="7">
        <v>119</v>
      </c>
      <c r="G176" s="3">
        <v>392</v>
      </c>
      <c r="H176" s="3">
        <v>392</v>
      </c>
    </row>
    <row r="177" spans="1:8" ht="32.25" thickBot="1">
      <c r="A177" s="38" t="s">
        <v>13</v>
      </c>
      <c r="B177" s="7" t="s">
        <v>77</v>
      </c>
      <c r="C177" s="7" t="s">
        <v>73</v>
      </c>
      <c r="D177" s="7" t="s">
        <v>74</v>
      </c>
      <c r="E177" s="376">
        <v>1940100591</v>
      </c>
      <c r="F177" s="7">
        <v>244</v>
      </c>
      <c r="G177" s="3">
        <v>2263.1999999999998</v>
      </c>
      <c r="H177" s="3">
        <v>2463.1999999999998</v>
      </c>
    </row>
    <row r="178" spans="1:8" ht="16.5" thickBot="1">
      <c r="A178" s="38" t="s">
        <v>523</v>
      </c>
      <c r="B178" s="7" t="s">
        <v>77</v>
      </c>
      <c r="C178" s="7" t="s">
        <v>73</v>
      </c>
      <c r="D178" s="7" t="s">
        <v>74</v>
      </c>
      <c r="E178" s="376">
        <v>1940100591</v>
      </c>
      <c r="F178" s="7" t="s">
        <v>508</v>
      </c>
      <c r="G178" s="3">
        <v>395</v>
      </c>
      <c r="H178" s="3">
        <v>395</v>
      </c>
    </row>
    <row r="179" spans="1:8" ht="16.5" thickBot="1">
      <c r="A179" s="334" t="s">
        <v>46</v>
      </c>
      <c r="B179" s="7" t="s">
        <v>77</v>
      </c>
      <c r="C179" s="7" t="s">
        <v>73</v>
      </c>
      <c r="D179" s="7" t="s">
        <v>74</v>
      </c>
      <c r="E179" s="376">
        <v>1940100591</v>
      </c>
      <c r="F179" s="7">
        <v>850</v>
      </c>
      <c r="G179" s="3">
        <v>26</v>
      </c>
      <c r="H179" s="3">
        <v>26</v>
      </c>
    </row>
    <row r="180" spans="1:8" ht="142.5" thickBot="1">
      <c r="A180" s="154" t="s">
        <v>53</v>
      </c>
      <c r="B180" s="8" t="s">
        <v>77</v>
      </c>
      <c r="C180" s="8" t="s">
        <v>73</v>
      </c>
      <c r="D180" s="8" t="s">
        <v>74</v>
      </c>
      <c r="E180" s="381" t="s">
        <v>681</v>
      </c>
      <c r="F180" s="8"/>
      <c r="G180" s="33">
        <f>SUM(G181+G182+G183)</f>
        <v>5185</v>
      </c>
      <c r="H180" s="33">
        <f>SUM(H181+H182+H183)</f>
        <v>6171</v>
      </c>
    </row>
    <row r="181" spans="1:8" ht="48" thickBot="1">
      <c r="A181" s="334" t="s">
        <v>54</v>
      </c>
      <c r="B181" s="7" t="s">
        <v>77</v>
      </c>
      <c r="C181" s="7" t="s">
        <v>73</v>
      </c>
      <c r="D181" s="7" t="s">
        <v>74</v>
      </c>
      <c r="E181" s="376" t="s">
        <v>681</v>
      </c>
      <c r="F181" s="7">
        <v>111</v>
      </c>
      <c r="G181" s="3">
        <v>3880</v>
      </c>
      <c r="H181" s="3">
        <v>4626</v>
      </c>
    </row>
    <row r="182" spans="1:8" ht="63.75" thickBot="1">
      <c r="A182" s="335" t="s">
        <v>10</v>
      </c>
      <c r="B182" s="7" t="s">
        <v>77</v>
      </c>
      <c r="C182" s="7" t="s">
        <v>73</v>
      </c>
      <c r="D182" s="7" t="s">
        <v>74</v>
      </c>
      <c r="E182" s="376" t="s">
        <v>681</v>
      </c>
      <c r="F182" s="7">
        <v>119</v>
      </c>
      <c r="G182" s="3">
        <v>1170</v>
      </c>
      <c r="H182" s="3">
        <v>1397</v>
      </c>
    </row>
    <row r="183" spans="1:8" ht="32.25" thickBot="1">
      <c r="A183" s="38" t="s">
        <v>13</v>
      </c>
      <c r="B183" s="7" t="s">
        <v>77</v>
      </c>
      <c r="C183" s="7" t="s">
        <v>73</v>
      </c>
      <c r="D183" s="7" t="s">
        <v>74</v>
      </c>
      <c r="E183" s="376" t="s">
        <v>681</v>
      </c>
      <c r="F183" s="7">
        <v>244</v>
      </c>
      <c r="G183" s="3">
        <v>135</v>
      </c>
      <c r="H183" s="3">
        <v>148</v>
      </c>
    </row>
    <row r="184" spans="1:8" ht="16.5" thickBot="1">
      <c r="A184" s="314" t="s">
        <v>593</v>
      </c>
      <c r="B184" s="8" t="s">
        <v>77</v>
      </c>
      <c r="C184" s="8" t="s">
        <v>73</v>
      </c>
      <c r="D184" s="8" t="s">
        <v>109</v>
      </c>
      <c r="E184" s="11"/>
      <c r="F184" s="8"/>
      <c r="G184" s="3">
        <f>SUM(G185:G186)</f>
        <v>109.4</v>
      </c>
      <c r="H184" s="3">
        <f>SUM(H185:H186)</f>
        <v>109.4</v>
      </c>
    </row>
    <row r="185" spans="1:8" ht="48" thickBot="1">
      <c r="A185" s="334" t="s">
        <v>54</v>
      </c>
      <c r="B185" s="7" t="s">
        <v>77</v>
      </c>
      <c r="C185" s="7" t="s">
        <v>73</v>
      </c>
      <c r="D185" s="7" t="s">
        <v>109</v>
      </c>
      <c r="E185" s="44">
        <v>1910101590</v>
      </c>
      <c r="F185" s="7" t="s">
        <v>78</v>
      </c>
      <c r="G185" s="3">
        <v>84</v>
      </c>
      <c r="H185" s="3">
        <v>84</v>
      </c>
    </row>
    <row r="186" spans="1:8" ht="63.75" thickBot="1">
      <c r="A186" s="335" t="s">
        <v>10</v>
      </c>
      <c r="B186" s="7" t="s">
        <v>77</v>
      </c>
      <c r="C186" s="7" t="s">
        <v>73</v>
      </c>
      <c r="D186" s="7" t="s">
        <v>109</v>
      </c>
      <c r="E186" s="44">
        <v>1910101590</v>
      </c>
      <c r="F186" s="7" t="s">
        <v>493</v>
      </c>
      <c r="G186" s="3">
        <v>25.4</v>
      </c>
      <c r="H186" s="3">
        <v>25.4</v>
      </c>
    </row>
    <row r="187" spans="1:8" ht="16.5" thickBot="1">
      <c r="A187" s="154" t="s">
        <v>29</v>
      </c>
      <c r="B187" s="8" t="s">
        <v>77</v>
      </c>
      <c r="C187" s="8">
        <v>10</v>
      </c>
      <c r="D187" s="8" t="s">
        <v>71</v>
      </c>
      <c r="E187" s="8"/>
      <c r="F187" s="8"/>
      <c r="G187" s="1">
        <v>150</v>
      </c>
      <c r="H187" s="1">
        <v>150</v>
      </c>
    </row>
    <row r="188" spans="1:8" ht="16.5" thickBot="1">
      <c r="A188" s="154" t="s">
        <v>33</v>
      </c>
      <c r="B188" s="8" t="s">
        <v>77</v>
      </c>
      <c r="C188" s="8">
        <v>10</v>
      </c>
      <c r="D188" s="8" t="s">
        <v>71</v>
      </c>
      <c r="E188" s="8"/>
      <c r="F188" s="8"/>
      <c r="G188" s="1">
        <v>150</v>
      </c>
      <c r="H188" s="1">
        <v>150</v>
      </c>
    </row>
    <row r="189" spans="1:8" ht="48" thickBot="1">
      <c r="A189" s="154" t="s">
        <v>55</v>
      </c>
      <c r="B189" s="7" t="s">
        <v>77</v>
      </c>
      <c r="C189" s="7">
        <v>10</v>
      </c>
      <c r="D189" s="7" t="s">
        <v>71</v>
      </c>
      <c r="E189" s="7">
        <v>2230171540</v>
      </c>
      <c r="F189" s="7"/>
      <c r="G189" s="1">
        <v>150</v>
      </c>
      <c r="H189" s="1">
        <v>150</v>
      </c>
    </row>
    <row r="190" spans="1:8" ht="32.25" thickBot="1">
      <c r="A190" s="5" t="s">
        <v>32</v>
      </c>
      <c r="B190" s="7" t="s">
        <v>77</v>
      </c>
      <c r="C190" s="7">
        <v>10</v>
      </c>
      <c r="D190" s="7" t="s">
        <v>71</v>
      </c>
      <c r="E190" s="7">
        <v>2230171540</v>
      </c>
      <c r="F190" s="7">
        <v>313</v>
      </c>
      <c r="G190" s="3">
        <v>150</v>
      </c>
      <c r="H190" s="3">
        <v>150</v>
      </c>
    </row>
    <row r="191" spans="1:8" ht="16.5" thickBot="1">
      <c r="A191" s="187" t="s">
        <v>79</v>
      </c>
      <c r="B191" s="188" t="s">
        <v>80</v>
      </c>
      <c r="C191" s="188"/>
      <c r="D191" s="188"/>
      <c r="E191" s="188"/>
      <c r="F191" s="188"/>
      <c r="G191" s="190">
        <f>SUM(G192+G206+G203)</f>
        <v>7232.9</v>
      </c>
      <c r="H191" s="190">
        <f>SUM(H192+H206+H203)</f>
        <v>8756.9</v>
      </c>
    </row>
    <row r="192" spans="1:8" ht="16.5" thickBot="1">
      <c r="A192" s="154" t="s">
        <v>50</v>
      </c>
      <c r="B192" s="8" t="s">
        <v>80</v>
      </c>
      <c r="C192" s="8" t="s">
        <v>73</v>
      </c>
      <c r="D192" s="8" t="s">
        <v>74</v>
      </c>
      <c r="E192" s="8"/>
      <c r="F192" s="8"/>
      <c r="G192" s="191">
        <f>SUM(G193+G199)</f>
        <v>6943.5</v>
      </c>
      <c r="H192" s="191">
        <f>SUM(H193+H199)</f>
        <v>8467.5</v>
      </c>
    </row>
    <row r="193" spans="1:8" ht="48" thickBot="1">
      <c r="A193" s="154" t="s">
        <v>57</v>
      </c>
      <c r="B193" s="8" t="s">
        <v>80</v>
      </c>
      <c r="C193" s="8" t="s">
        <v>73</v>
      </c>
      <c r="D193" s="8" t="s">
        <v>74</v>
      </c>
      <c r="E193" s="381">
        <v>1940100591</v>
      </c>
      <c r="F193" s="8"/>
      <c r="G193" s="77">
        <f>SUM(G194:G198)</f>
        <v>3489.5</v>
      </c>
      <c r="H193" s="77">
        <f>SUM(H194:H198)</f>
        <v>3489.5</v>
      </c>
    </row>
    <row r="194" spans="1:8" ht="48" thickBot="1">
      <c r="A194" s="334" t="s">
        <v>28</v>
      </c>
      <c r="B194" s="7" t="s">
        <v>80</v>
      </c>
      <c r="C194" s="7" t="s">
        <v>73</v>
      </c>
      <c r="D194" s="7" t="s">
        <v>74</v>
      </c>
      <c r="E194" s="376">
        <v>1940100591</v>
      </c>
      <c r="F194" s="7" t="s">
        <v>78</v>
      </c>
      <c r="G194" s="3">
        <v>1200</v>
      </c>
      <c r="H194" s="3">
        <v>1200</v>
      </c>
    </row>
    <row r="195" spans="1:8" ht="63.75" thickBot="1">
      <c r="A195" s="335" t="s">
        <v>10</v>
      </c>
      <c r="B195" s="7" t="s">
        <v>80</v>
      </c>
      <c r="C195" s="7" t="s">
        <v>73</v>
      </c>
      <c r="D195" s="7" t="s">
        <v>74</v>
      </c>
      <c r="E195" s="376">
        <v>1940100591</v>
      </c>
      <c r="F195" s="7">
        <v>119</v>
      </c>
      <c r="G195" s="3">
        <v>362</v>
      </c>
      <c r="H195" s="3">
        <v>362</v>
      </c>
    </row>
    <row r="196" spans="1:8" ht="32.25" thickBot="1">
      <c r="A196" s="38" t="s">
        <v>13</v>
      </c>
      <c r="B196" s="7" t="s">
        <v>80</v>
      </c>
      <c r="C196" s="7" t="s">
        <v>73</v>
      </c>
      <c r="D196" s="7" t="s">
        <v>74</v>
      </c>
      <c r="E196" s="376">
        <v>1940100591</v>
      </c>
      <c r="F196" s="7">
        <v>244</v>
      </c>
      <c r="G196" s="3">
        <v>1662.5</v>
      </c>
      <c r="H196" s="3">
        <v>1662.5</v>
      </c>
    </row>
    <row r="197" spans="1:8" ht="16.5" thickBot="1">
      <c r="A197" s="38" t="s">
        <v>523</v>
      </c>
      <c r="B197" s="7" t="s">
        <v>80</v>
      </c>
      <c r="C197" s="7" t="s">
        <v>73</v>
      </c>
      <c r="D197" s="7" t="s">
        <v>74</v>
      </c>
      <c r="E197" s="376">
        <v>1940100591</v>
      </c>
      <c r="F197" s="7" t="s">
        <v>508</v>
      </c>
      <c r="G197" s="3">
        <v>257</v>
      </c>
      <c r="H197" s="3">
        <v>257</v>
      </c>
    </row>
    <row r="198" spans="1:8" ht="16.5" thickBot="1">
      <c r="A198" s="334" t="s">
        <v>46</v>
      </c>
      <c r="B198" s="7" t="s">
        <v>80</v>
      </c>
      <c r="C198" s="7" t="s">
        <v>73</v>
      </c>
      <c r="D198" s="7" t="s">
        <v>74</v>
      </c>
      <c r="E198" s="376">
        <v>1940100591</v>
      </c>
      <c r="F198" s="7">
        <v>850</v>
      </c>
      <c r="G198" s="3">
        <v>8</v>
      </c>
      <c r="H198" s="3">
        <v>8</v>
      </c>
    </row>
    <row r="199" spans="1:8" ht="142.5" thickBot="1">
      <c r="A199" s="154" t="s">
        <v>53</v>
      </c>
      <c r="B199" s="8" t="s">
        <v>80</v>
      </c>
      <c r="C199" s="8" t="s">
        <v>73</v>
      </c>
      <c r="D199" s="8" t="s">
        <v>74</v>
      </c>
      <c r="E199" s="381" t="s">
        <v>681</v>
      </c>
      <c r="F199" s="8"/>
      <c r="G199" s="33">
        <f>SUM(G200+G201+G202)</f>
        <v>3454</v>
      </c>
      <c r="H199" s="33">
        <f>SUM(H200+H201+H202)</f>
        <v>4978</v>
      </c>
    </row>
    <row r="200" spans="1:8" ht="48" thickBot="1">
      <c r="A200" s="334" t="s">
        <v>54</v>
      </c>
      <c r="B200" s="7" t="s">
        <v>80</v>
      </c>
      <c r="C200" s="7" t="s">
        <v>73</v>
      </c>
      <c r="D200" s="7" t="s">
        <v>74</v>
      </c>
      <c r="E200" s="376" t="s">
        <v>681</v>
      </c>
      <c r="F200" s="7">
        <v>111</v>
      </c>
      <c r="G200" s="3">
        <v>2563</v>
      </c>
      <c r="H200" s="3">
        <v>3725</v>
      </c>
    </row>
    <row r="201" spans="1:8" ht="63.75" thickBot="1">
      <c r="A201" s="335" t="s">
        <v>10</v>
      </c>
      <c r="B201" s="7" t="s">
        <v>80</v>
      </c>
      <c r="C201" s="7" t="s">
        <v>73</v>
      </c>
      <c r="D201" s="7" t="s">
        <v>74</v>
      </c>
      <c r="E201" s="376" t="s">
        <v>681</v>
      </c>
      <c r="F201" s="7">
        <v>119</v>
      </c>
      <c r="G201" s="3">
        <v>770</v>
      </c>
      <c r="H201" s="3">
        <v>1125</v>
      </c>
    </row>
    <row r="202" spans="1:8" ht="32.25" thickBot="1">
      <c r="A202" s="38" t="s">
        <v>13</v>
      </c>
      <c r="B202" s="7" t="s">
        <v>80</v>
      </c>
      <c r="C202" s="7" t="s">
        <v>73</v>
      </c>
      <c r="D202" s="7" t="s">
        <v>74</v>
      </c>
      <c r="E202" s="376" t="s">
        <v>681</v>
      </c>
      <c r="F202" s="7">
        <v>244</v>
      </c>
      <c r="G202" s="3">
        <v>121</v>
      </c>
      <c r="H202" s="3">
        <v>128</v>
      </c>
    </row>
    <row r="203" spans="1:8" ht="16.5" thickBot="1">
      <c r="A203" s="314" t="s">
        <v>593</v>
      </c>
      <c r="B203" s="8" t="s">
        <v>80</v>
      </c>
      <c r="C203" s="8" t="s">
        <v>73</v>
      </c>
      <c r="D203" s="8" t="s">
        <v>109</v>
      </c>
      <c r="E203" s="11"/>
      <c r="F203" s="8"/>
      <c r="G203" s="1">
        <f>SUM(G204:G205)</f>
        <v>109.4</v>
      </c>
      <c r="H203" s="1">
        <f>SUM(H204:H205)</f>
        <v>109.4</v>
      </c>
    </row>
    <row r="204" spans="1:8" ht="48" thickBot="1">
      <c r="A204" s="334" t="s">
        <v>54</v>
      </c>
      <c r="B204" s="7" t="s">
        <v>80</v>
      </c>
      <c r="C204" s="7" t="s">
        <v>73</v>
      </c>
      <c r="D204" s="7" t="s">
        <v>109</v>
      </c>
      <c r="E204" s="44">
        <v>1910101590</v>
      </c>
      <c r="F204" s="7" t="s">
        <v>78</v>
      </c>
      <c r="G204" s="3">
        <v>84</v>
      </c>
      <c r="H204" s="3">
        <v>84</v>
      </c>
    </row>
    <row r="205" spans="1:8" ht="63.75" thickBot="1">
      <c r="A205" s="335" t="s">
        <v>10</v>
      </c>
      <c r="B205" s="7" t="s">
        <v>80</v>
      </c>
      <c r="C205" s="7" t="s">
        <v>73</v>
      </c>
      <c r="D205" s="7" t="s">
        <v>109</v>
      </c>
      <c r="E205" s="44">
        <v>1910101590</v>
      </c>
      <c r="F205" s="7" t="s">
        <v>493</v>
      </c>
      <c r="G205" s="3">
        <v>25.4</v>
      </c>
      <c r="H205" s="3">
        <v>25.4</v>
      </c>
    </row>
    <row r="206" spans="1:8" ht="16.5" thickBot="1">
      <c r="A206" s="154" t="s">
        <v>29</v>
      </c>
      <c r="B206" s="8" t="s">
        <v>80</v>
      </c>
      <c r="C206" s="8">
        <v>10</v>
      </c>
      <c r="D206" s="8" t="s">
        <v>71</v>
      </c>
      <c r="E206" s="8"/>
      <c r="F206" s="8"/>
      <c r="G206" s="1">
        <v>180</v>
      </c>
      <c r="H206" s="1">
        <v>180</v>
      </c>
    </row>
    <row r="207" spans="1:8" ht="16.5" thickBot="1">
      <c r="A207" s="154" t="s">
        <v>33</v>
      </c>
      <c r="B207" s="8" t="s">
        <v>80</v>
      </c>
      <c r="C207" s="8">
        <v>10</v>
      </c>
      <c r="D207" s="8" t="s">
        <v>71</v>
      </c>
      <c r="E207" s="8"/>
      <c r="F207" s="8"/>
      <c r="G207" s="1">
        <v>180</v>
      </c>
      <c r="H207" s="1">
        <v>180</v>
      </c>
    </row>
    <row r="208" spans="1:8" ht="48" thickBot="1">
      <c r="A208" s="154" t="s">
        <v>55</v>
      </c>
      <c r="B208" s="8" t="s">
        <v>80</v>
      </c>
      <c r="C208" s="8">
        <v>10</v>
      </c>
      <c r="D208" s="8" t="s">
        <v>71</v>
      </c>
      <c r="E208" s="8">
        <v>2230171540</v>
      </c>
      <c r="F208" s="8"/>
      <c r="G208" s="1">
        <v>180</v>
      </c>
      <c r="H208" s="1">
        <v>180</v>
      </c>
    </row>
    <row r="209" spans="1:8" ht="32.25" thickBot="1">
      <c r="A209" s="5" t="s">
        <v>32</v>
      </c>
      <c r="B209" s="7" t="s">
        <v>80</v>
      </c>
      <c r="C209" s="7">
        <v>10</v>
      </c>
      <c r="D209" s="7" t="s">
        <v>71</v>
      </c>
      <c r="E209" s="7">
        <v>2230171540</v>
      </c>
      <c r="F209" s="7">
        <v>313</v>
      </c>
      <c r="G209" s="3">
        <v>180</v>
      </c>
      <c r="H209" s="3">
        <v>180</v>
      </c>
    </row>
    <row r="210" spans="1:8" ht="16.5" thickBot="1">
      <c r="A210" s="187" t="s">
        <v>81</v>
      </c>
      <c r="B210" s="188" t="s">
        <v>82</v>
      </c>
      <c r="C210" s="188"/>
      <c r="D210" s="188"/>
      <c r="E210" s="188"/>
      <c r="F210" s="188"/>
      <c r="G210" s="189">
        <f>SUM(G211+G222)</f>
        <v>4399.8</v>
      </c>
      <c r="H210" s="189">
        <f>SUM(H211+H222)</f>
        <v>4187.8</v>
      </c>
    </row>
    <row r="211" spans="1:8" ht="16.5" thickBot="1">
      <c r="A211" s="154" t="s">
        <v>50</v>
      </c>
      <c r="B211" s="26" t="s">
        <v>82</v>
      </c>
      <c r="C211" s="26" t="s">
        <v>73</v>
      </c>
      <c r="D211" s="26" t="s">
        <v>74</v>
      </c>
      <c r="E211" s="12"/>
      <c r="F211" s="12"/>
      <c r="G211" s="34">
        <f>SUM(G212+G218)</f>
        <v>4324.8</v>
      </c>
      <c r="H211" s="34">
        <f>SUM(H212+H218)</f>
        <v>4112.8</v>
      </c>
    </row>
    <row r="212" spans="1:8" ht="48" thickBot="1">
      <c r="A212" s="154" t="s">
        <v>57</v>
      </c>
      <c r="B212" s="26" t="s">
        <v>82</v>
      </c>
      <c r="C212" s="8" t="s">
        <v>73</v>
      </c>
      <c r="D212" s="8" t="s">
        <v>74</v>
      </c>
      <c r="E212" s="381">
        <v>1940100591</v>
      </c>
      <c r="F212" s="8"/>
      <c r="G212" s="33">
        <f>SUM(G217+G216+G215+G214+G213)</f>
        <v>2522.8000000000002</v>
      </c>
      <c r="H212" s="33">
        <f>SUM(H217+H216+H215+H214+H213)</f>
        <v>2522.8000000000002</v>
      </c>
    </row>
    <row r="213" spans="1:8" ht="48" thickBot="1">
      <c r="A213" s="334" t="s">
        <v>28</v>
      </c>
      <c r="B213" s="28" t="s">
        <v>82</v>
      </c>
      <c r="C213" s="7" t="s">
        <v>73</v>
      </c>
      <c r="D213" s="7" t="s">
        <v>74</v>
      </c>
      <c r="E213" s="376">
        <v>1940100591</v>
      </c>
      <c r="F213" s="7" t="s">
        <v>78</v>
      </c>
      <c r="G213" s="3">
        <v>1100</v>
      </c>
      <c r="H213" s="3">
        <v>1100</v>
      </c>
    </row>
    <row r="214" spans="1:8" ht="63.75" thickBot="1">
      <c r="A214" s="335" t="s">
        <v>10</v>
      </c>
      <c r="B214" s="28" t="s">
        <v>82</v>
      </c>
      <c r="C214" s="7" t="s">
        <v>73</v>
      </c>
      <c r="D214" s="7" t="s">
        <v>74</v>
      </c>
      <c r="E214" s="376">
        <v>1940100591</v>
      </c>
      <c r="F214" s="7">
        <v>119</v>
      </c>
      <c r="G214" s="3">
        <v>332</v>
      </c>
      <c r="H214" s="3">
        <v>332</v>
      </c>
    </row>
    <row r="215" spans="1:8" ht="32.25" thickBot="1">
      <c r="A215" s="38" t="s">
        <v>13</v>
      </c>
      <c r="B215" s="28" t="s">
        <v>82</v>
      </c>
      <c r="C215" s="7" t="s">
        <v>73</v>
      </c>
      <c r="D215" s="7" t="s">
        <v>74</v>
      </c>
      <c r="E215" s="376">
        <v>1940100591</v>
      </c>
      <c r="F215" s="7">
        <v>244</v>
      </c>
      <c r="G215" s="3">
        <v>757.8</v>
      </c>
      <c r="H215" s="3">
        <v>757.8</v>
      </c>
    </row>
    <row r="216" spans="1:8" ht="16.5" thickBot="1">
      <c r="A216" s="38" t="s">
        <v>523</v>
      </c>
      <c r="B216" s="28" t="s">
        <v>82</v>
      </c>
      <c r="C216" s="7" t="s">
        <v>73</v>
      </c>
      <c r="D216" s="7" t="s">
        <v>74</v>
      </c>
      <c r="E216" s="376">
        <v>1940100591</v>
      </c>
      <c r="F216" s="7" t="s">
        <v>508</v>
      </c>
      <c r="G216" s="3">
        <v>330</v>
      </c>
      <c r="H216" s="3">
        <v>330</v>
      </c>
    </row>
    <row r="217" spans="1:8" ht="16.5" thickBot="1">
      <c r="A217" s="334" t="s">
        <v>46</v>
      </c>
      <c r="B217" s="28" t="s">
        <v>82</v>
      </c>
      <c r="C217" s="7" t="s">
        <v>73</v>
      </c>
      <c r="D217" s="7" t="s">
        <v>74</v>
      </c>
      <c r="E217" s="376">
        <v>1940100591</v>
      </c>
      <c r="F217" s="7">
        <v>850</v>
      </c>
      <c r="G217" s="3">
        <v>3</v>
      </c>
      <c r="H217" s="3">
        <v>3</v>
      </c>
    </row>
    <row r="218" spans="1:8" ht="142.5" thickBot="1">
      <c r="A218" s="154" t="s">
        <v>53</v>
      </c>
      <c r="B218" s="26" t="s">
        <v>82</v>
      </c>
      <c r="C218" s="8" t="s">
        <v>73</v>
      </c>
      <c r="D218" s="8" t="s">
        <v>74</v>
      </c>
      <c r="E218" s="381" t="s">
        <v>681</v>
      </c>
      <c r="F218" s="8"/>
      <c r="G218" s="1">
        <f>SUM(G219:G221)</f>
        <v>1802</v>
      </c>
      <c r="H218" s="1">
        <f>SUM(H219:H221)</f>
        <v>1590</v>
      </c>
    </row>
    <row r="219" spans="1:8" ht="48" thickBot="1">
      <c r="A219" s="334" t="s">
        <v>54</v>
      </c>
      <c r="B219" s="28" t="s">
        <v>82</v>
      </c>
      <c r="C219" s="7" t="s">
        <v>73</v>
      </c>
      <c r="D219" s="7" t="s">
        <v>74</v>
      </c>
      <c r="E219" s="376" t="s">
        <v>681</v>
      </c>
      <c r="F219" s="7">
        <v>111</v>
      </c>
      <c r="G219" s="3">
        <v>1348</v>
      </c>
      <c r="H219" s="3">
        <v>1200</v>
      </c>
    </row>
    <row r="220" spans="1:8" ht="63.75" thickBot="1">
      <c r="A220" s="335" t="s">
        <v>10</v>
      </c>
      <c r="B220" s="28" t="s">
        <v>82</v>
      </c>
      <c r="C220" s="7" t="s">
        <v>73</v>
      </c>
      <c r="D220" s="7" t="s">
        <v>74</v>
      </c>
      <c r="E220" s="376" t="s">
        <v>681</v>
      </c>
      <c r="F220" s="7">
        <v>119</v>
      </c>
      <c r="G220" s="3">
        <v>407</v>
      </c>
      <c r="H220" s="3">
        <v>362</v>
      </c>
    </row>
    <row r="221" spans="1:8" ht="32.25" thickBot="1">
      <c r="A221" s="38" t="s">
        <v>13</v>
      </c>
      <c r="B221" s="28" t="s">
        <v>82</v>
      </c>
      <c r="C221" s="7" t="s">
        <v>73</v>
      </c>
      <c r="D221" s="7" t="s">
        <v>74</v>
      </c>
      <c r="E221" s="376" t="s">
        <v>681</v>
      </c>
      <c r="F221" s="7">
        <v>244</v>
      </c>
      <c r="G221" s="3">
        <v>47</v>
      </c>
      <c r="H221" s="3">
        <v>28</v>
      </c>
    </row>
    <row r="222" spans="1:8" ht="16.5" thickBot="1">
      <c r="A222" s="154" t="s">
        <v>29</v>
      </c>
      <c r="B222" s="26" t="s">
        <v>82</v>
      </c>
      <c r="C222" s="8">
        <v>10</v>
      </c>
      <c r="D222" s="8"/>
      <c r="E222" s="8"/>
      <c r="F222" s="8"/>
      <c r="G222" s="1">
        <v>75</v>
      </c>
      <c r="H222" s="1">
        <v>75</v>
      </c>
    </row>
    <row r="223" spans="1:8" ht="16.5" thickBot="1">
      <c r="A223" s="154" t="s">
        <v>33</v>
      </c>
      <c r="B223" s="26" t="s">
        <v>82</v>
      </c>
      <c r="C223" s="8">
        <v>10</v>
      </c>
      <c r="D223" s="8" t="s">
        <v>71</v>
      </c>
      <c r="E223" s="8"/>
      <c r="F223" s="8"/>
      <c r="G223" s="1">
        <v>75</v>
      </c>
      <c r="H223" s="1">
        <v>75</v>
      </c>
    </row>
    <row r="224" spans="1:8" ht="48" thickBot="1">
      <c r="A224" s="154" t="s">
        <v>55</v>
      </c>
      <c r="B224" s="26" t="s">
        <v>82</v>
      </c>
      <c r="C224" s="8">
        <v>10</v>
      </c>
      <c r="D224" s="8" t="s">
        <v>71</v>
      </c>
      <c r="E224" s="8">
        <v>2230171540</v>
      </c>
      <c r="F224" s="8"/>
      <c r="G224" s="1">
        <v>75</v>
      </c>
      <c r="H224" s="1">
        <v>75</v>
      </c>
    </row>
    <row r="225" spans="1:8" ht="32.25" thickBot="1">
      <c r="A225" s="5" t="s">
        <v>32</v>
      </c>
      <c r="B225" s="28" t="s">
        <v>82</v>
      </c>
      <c r="C225" s="7">
        <v>10</v>
      </c>
      <c r="D225" s="7" t="s">
        <v>71</v>
      </c>
      <c r="E225" s="7">
        <v>2230171540</v>
      </c>
      <c r="F225" s="7">
        <v>313</v>
      </c>
      <c r="G225" s="3">
        <v>75</v>
      </c>
      <c r="H225" s="3">
        <v>75</v>
      </c>
    </row>
    <row r="226" spans="1:8" ht="16.5" thickBot="1">
      <c r="A226" s="187" t="s">
        <v>83</v>
      </c>
      <c r="B226" s="188" t="s">
        <v>84</v>
      </c>
      <c r="C226" s="188"/>
      <c r="D226" s="188"/>
      <c r="E226" s="188"/>
      <c r="F226" s="188"/>
      <c r="G226" s="189">
        <f>SUM(G227+G241+G238)</f>
        <v>9444</v>
      </c>
      <c r="H226" s="189">
        <f>SUM(H227+H241+H238)</f>
        <v>10493</v>
      </c>
    </row>
    <row r="227" spans="1:8" ht="16.5" thickBot="1">
      <c r="A227" s="154" t="s">
        <v>50</v>
      </c>
      <c r="B227" s="26" t="s">
        <v>84</v>
      </c>
      <c r="C227" s="8" t="s">
        <v>73</v>
      </c>
      <c r="D227" s="8" t="s">
        <v>74</v>
      </c>
      <c r="E227" s="12"/>
      <c r="F227" s="12"/>
      <c r="G227" s="34">
        <f>SUM(G228+G234)</f>
        <v>9046.6</v>
      </c>
      <c r="H227" s="34">
        <f>SUM(H228+H234)</f>
        <v>10095.6</v>
      </c>
    </row>
    <row r="228" spans="1:8" ht="48" thickBot="1">
      <c r="A228" s="154" t="s">
        <v>57</v>
      </c>
      <c r="B228" s="26" t="s">
        <v>84</v>
      </c>
      <c r="C228" s="8" t="s">
        <v>73</v>
      </c>
      <c r="D228" s="8" t="s">
        <v>74</v>
      </c>
      <c r="E228" s="381">
        <v>1940100591</v>
      </c>
      <c r="F228" s="8"/>
      <c r="G228" s="33">
        <f>SUM(G229+G230+G231+G232+G233)</f>
        <v>4002.6</v>
      </c>
      <c r="H228" s="33">
        <f>SUM(H229+H230+H231+H232+H233)</f>
        <v>4002.6</v>
      </c>
    </row>
    <row r="229" spans="1:8" ht="48" thickBot="1">
      <c r="A229" s="334" t="s">
        <v>28</v>
      </c>
      <c r="B229" s="28" t="s">
        <v>84</v>
      </c>
      <c r="C229" s="7" t="s">
        <v>73</v>
      </c>
      <c r="D229" s="7" t="s">
        <v>74</v>
      </c>
      <c r="E229" s="376">
        <v>1940100591</v>
      </c>
      <c r="F229" s="7" t="s">
        <v>78</v>
      </c>
      <c r="G229" s="3">
        <v>1300</v>
      </c>
      <c r="H229" s="3">
        <v>1300</v>
      </c>
    </row>
    <row r="230" spans="1:8" ht="63.75" thickBot="1">
      <c r="A230" s="335" t="s">
        <v>10</v>
      </c>
      <c r="B230" s="28" t="s">
        <v>84</v>
      </c>
      <c r="C230" s="7" t="s">
        <v>73</v>
      </c>
      <c r="D230" s="7" t="s">
        <v>74</v>
      </c>
      <c r="E230" s="376">
        <v>1940100591</v>
      </c>
      <c r="F230" s="7">
        <v>119</v>
      </c>
      <c r="G230" s="3">
        <v>392</v>
      </c>
      <c r="H230" s="3">
        <v>392</v>
      </c>
    </row>
    <row r="231" spans="1:8" ht="32.25" thickBot="1">
      <c r="A231" s="38" t="s">
        <v>13</v>
      </c>
      <c r="B231" s="28" t="s">
        <v>84</v>
      </c>
      <c r="C231" s="7" t="s">
        <v>73</v>
      </c>
      <c r="D231" s="7" t="s">
        <v>74</v>
      </c>
      <c r="E231" s="376">
        <v>1940100591</v>
      </c>
      <c r="F231" s="7">
        <v>244</v>
      </c>
      <c r="G231" s="3">
        <v>1968.6</v>
      </c>
      <c r="H231" s="3">
        <v>1968.6</v>
      </c>
    </row>
    <row r="232" spans="1:8" ht="16.5" thickBot="1">
      <c r="A232" s="38" t="s">
        <v>523</v>
      </c>
      <c r="B232" s="28" t="s">
        <v>84</v>
      </c>
      <c r="C232" s="7" t="s">
        <v>73</v>
      </c>
      <c r="D232" s="7" t="s">
        <v>74</v>
      </c>
      <c r="E232" s="376">
        <v>1940100591</v>
      </c>
      <c r="F232" s="7" t="s">
        <v>508</v>
      </c>
      <c r="G232" s="3">
        <v>335</v>
      </c>
      <c r="H232" s="3">
        <v>335</v>
      </c>
    </row>
    <row r="233" spans="1:8" ht="16.5" thickBot="1">
      <c r="A233" s="334" t="s">
        <v>46</v>
      </c>
      <c r="B233" s="28" t="s">
        <v>84</v>
      </c>
      <c r="C233" s="7" t="s">
        <v>73</v>
      </c>
      <c r="D233" s="7" t="s">
        <v>74</v>
      </c>
      <c r="E233" s="376">
        <v>1940100591</v>
      </c>
      <c r="F233" s="7">
        <v>850</v>
      </c>
      <c r="G233" s="3">
        <v>7</v>
      </c>
      <c r="H233" s="3">
        <v>7</v>
      </c>
    </row>
    <row r="234" spans="1:8" ht="142.5" thickBot="1">
      <c r="A234" s="154" t="s">
        <v>53</v>
      </c>
      <c r="B234" s="26" t="s">
        <v>84</v>
      </c>
      <c r="C234" s="8" t="s">
        <v>73</v>
      </c>
      <c r="D234" s="8" t="s">
        <v>74</v>
      </c>
      <c r="E234" s="381" t="s">
        <v>681</v>
      </c>
      <c r="F234" s="8"/>
      <c r="G234" s="1">
        <f>SUM(G235:G237)</f>
        <v>5044</v>
      </c>
      <c r="H234" s="1">
        <f>SUM(H235:H237)</f>
        <v>6093</v>
      </c>
    </row>
    <row r="235" spans="1:8" ht="48" thickBot="1">
      <c r="A235" s="334" t="s">
        <v>54</v>
      </c>
      <c r="B235" s="28" t="s">
        <v>84</v>
      </c>
      <c r="C235" s="7" t="s">
        <v>73</v>
      </c>
      <c r="D235" s="7" t="s">
        <v>74</v>
      </c>
      <c r="E235" s="376" t="s">
        <v>681</v>
      </c>
      <c r="F235" s="7">
        <v>111</v>
      </c>
      <c r="G235" s="3">
        <v>3682</v>
      </c>
      <c r="H235" s="3">
        <v>4555</v>
      </c>
    </row>
    <row r="236" spans="1:8" ht="63.75" thickBot="1">
      <c r="A236" s="335" t="s">
        <v>10</v>
      </c>
      <c r="B236" s="28" t="s">
        <v>84</v>
      </c>
      <c r="C236" s="7" t="s">
        <v>73</v>
      </c>
      <c r="D236" s="7" t="s">
        <v>74</v>
      </c>
      <c r="E236" s="376" t="s">
        <v>681</v>
      </c>
      <c r="F236" s="7">
        <v>119</v>
      </c>
      <c r="G236" s="3">
        <v>1112</v>
      </c>
      <c r="H236" s="3">
        <v>1375</v>
      </c>
    </row>
    <row r="237" spans="1:8" ht="32.25" thickBot="1">
      <c r="A237" s="38" t="s">
        <v>13</v>
      </c>
      <c r="B237" s="28" t="s">
        <v>84</v>
      </c>
      <c r="C237" s="7" t="s">
        <v>73</v>
      </c>
      <c r="D237" s="7" t="s">
        <v>74</v>
      </c>
      <c r="E237" s="376" t="s">
        <v>681</v>
      </c>
      <c r="F237" s="7">
        <v>244</v>
      </c>
      <c r="G237" s="3">
        <v>250</v>
      </c>
      <c r="H237" s="3">
        <v>163</v>
      </c>
    </row>
    <row r="238" spans="1:8" ht="16.5" thickBot="1">
      <c r="A238" s="314" t="s">
        <v>593</v>
      </c>
      <c r="B238" s="8" t="s">
        <v>84</v>
      </c>
      <c r="C238" s="8" t="s">
        <v>73</v>
      </c>
      <c r="D238" s="8" t="s">
        <v>109</v>
      </c>
      <c r="E238" s="11"/>
      <c r="F238" s="8"/>
      <c r="G238" s="3">
        <f>SUM(G239:G240)</f>
        <v>109.4</v>
      </c>
      <c r="H238" s="3">
        <f>SUM(H239:H240)</f>
        <v>109.4</v>
      </c>
    </row>
    <row r="239" spans="1:8" ht="48" thickBot="1">
      <c r="A239" s="334" t="s">
        <v>54</v>
      </c>
      <c r="B239" s="7" t="s">
        <v>84</v>
      </c>
      <c r="C239" s="7" t="s">
        <v>73</v>
      </c>
      <c r="D239" s="7" t="s">
        <v>109</v>
      </c>
      <c r="E239" s="44">
        <v>1910101590</v>
      </c>
      <c r="F239" s="7" t="s">
        <v>78</v>
      </c>
      <c r="G239" s="3">
        <v>84</v>
      </c>
      <c r="H239" s="3">
        <v>84</v>
      </c>
    </row>
    <row r="240" spans="1:8" ht="63.75" thickBot="1">
      <c r="A240" s="335" t="s">
        <v>10</v>
      </c>
      <c r="B240" s="7" t="s">
        <v>84</v>
      </c>
      <c r="C240" s="7" t="s">
        <v>73</v>
      </c>
      <c r="D240" s="7" t="s">
        <v>109</v>
      </c>
      <c r="E240" s="44">
        <v>1910101590</v>
      </c>
      <c r="F240" s="7" t="s">
        <v>493</v>
      </c>
      <c r="G240" s="3">
        <v>25.4</v>
      </c>
      <c r="H240" s="3">
        <v>25.4</v>
      </c>
    </row>
    <row r="241" spans="1:8" ht="16.5" thickBot="1">
      <c r="A241" s="154" t="s">
        <v>29</v>
      </c>
      <c r="B241" s="26" t="s">
        <v>84</v>
      </c>
      <c r="C241" s="8">
        <v>10</v>
      </c>
      <c r="D241" s="8"/>
      <c r="E241" s="8"/>
      <c r="F241" s="8"/>
      <c r="G241" s="1">
        <v>288</v>
      </c>
      <c r="H241" s="1">
        <v>288</v>
      </c>
    </row>
    <row r="242" spans="1:8" ht="16.5" thickBot="1">
      <c r="A242" s="154" t="s">
        <v>33</v>
      </c>
      <c r="B242" s="26" t="s">
        <v>84</v>
      </c>
      <c r="C242" s="8">
        <v>10</v>
      </c>
      <c r="D242" s="8" t="s">
        <v>71</v>
      </c>
      <c r="E242" s="8"/>
      <c r="F242" s="8"/>
      <c r="G242" s="1">
        <v>288</v>
      </c>
      <c r="H242" s="1">
        <v>288</v>
      </c>
    </row>
    <row r="243" spans="1:8" ht="48" thickBot="1">
      <c r="A243" s="154" t="s">
        <v>55</v>
      </c>
      <c r="B243" s="26" t="s">
        <v>84</v>
      </c>
      <c r="C243" s="8">
        <v>10</v>
      </c>
      <c r="D243" s="8" t="s">
        <v>71</v>
      </c>
      <c r="E243" s="8">
        <v>2230171540</v>
      </c>
      <c r="F243" s="8"/>
      <c r="G243" s="1">
        <v>288</v>
      </c>
      <c r="H243" s="1">
        <v>288</v>
      </c>
    </row>
    <row r="244" spans="1:8" ht="32.25" thickBot="1">
      <c r="A244" s="5" t="s">
        <v>32</v>
      </c>
      <c r="B244" s="28" t="s">
        <v>84</v>
      </c>
      <c r="C244" s="7">
        <v>10</v>
      </c>
      <c r="D244" s="7" t="s">
        <v>71</v>
      </c>
      <c r="E244" s="7">
        <v>2230171540</v>
      </c>
      <c r="F244" s="7">
        <v>313</v>
      </c>
      <c r="G244" s="3">
        <v>288</v>
      </c>
      <c r="H244" s="3">
        <v>288</v>
      </c>
    </row>
    <row r="245" spans="1:8" ht="32.25" thickBot="1">
      <c r="A245" s="187" t="s">
        <v>85</v>
      </c>
      <c r="B245" s="188" t="s">
        <v>86</v>
      </c>
      <c r="C245" s="188"/>
      <c r="D245" s="188"/>
      <c r="E245" s="188"/>
      <c r="F245" s="188"/>
      <c r="G245" s="189">
        <f>SUM(G246+G257)</f>
        <v>2746</v>
      </c>
      <c r="H245" s="189">
        <f>SUM(H246+H257)</f>
        <v>3103</v>
      </c>
    </row>
    <row r="246" spans="1:8" ht="16.5" thickBot="1">
      <c r="A246" s="154" t="s">
        <v>50</v>
      </c>
      <c r="B246" s="26" t="s">
        <v>86</v>
      </c>
      <c r="C246" s="8" t="s">
        <v>73</v>
      </c>
      <c r="D246" s="8" t="s">
        <v>74</v>
      </c>
      <c r="E246" s="12"/>
      <c r="F246" s="12"/>
      <c r="G246" s="34">
        <f>SUM(G247+G253)</f>
        <v>2707</v>
      </c>
      <c r="H246" s="34">
        <f>SUM(H247+H253)</f>
        <v>3064</v>
      </c>
    </row>
    <row r="247" spans="1:8" ht="48" thickBot="1">
      <c r="A247" s="154" t="s">
        <v>57</v>
      </c>
      <c r="B247" s="26" t="s">
        <v>86</v>
      </c>
      <c r="C247" s="8" t="s">
        <v>73</v>
      </c>
      <c r="D247" s="8" t="s">
        <v>74</v>
      </c>
      <c r="E247" s="381">
        <v>1940100591</v>
      </c>
      <c r="F247" s="8"/>
      <c r="G247" s="33">
        <f>SUM(G248+G249+G250+G251+G252)</f>
        <v>1800</v>
      </c>
      <c r="H247" s="33">
        <f>SUM(H248+H249+H250+H251+H252)</f>
        <v>1800</v>
      </c>
    </row>
    <row r="248" spans="1:8" ht="48" thickBot="1">
      <c r="A248" s="334" t="s">
        <v>28</v>
      </c>
      <c r="B248" s="28" t="s">
        <v>86</v>
      </c>
      <c r="C248" s="7" t="s">
        <v>73</v>
      </c>
      <c r="D248" s="7" t="s">
        <v>74</v>
      </c>
      <c r="E248" s="376">
        <v>1940100591</v>
      </c>
      <c r="F248" s="7" t="s">
        <v>78</v>
      </c>
      <c r="G248" s="3">
        <v>760</v>
      </c>
      <c r="H248" s="3">
        <v>760</v>
      </c>
    </row>
    <row r="249" spans="1:8" ht="63.75" thickBot="1">
      <c r="A249" s="335" t="s">
        <v>10</v>
      </c>
      <c r="B249" s="28" t="s">
        <v>86</v>
      </c>
      <c r="C249" s="7" t="s">
        <v>73</v>
      </c>
      <c r="D249" s="7" t="s">
        <v>74</v>
      </c>
      <c r="E249" s="376">
        <v>1940100591</v>
      </c>
      <c r="F249" s="7">
        <v>119</v>
      </c>
      <c r="G249" s="3">
        <v>229</v>
      </c>
      <c r="H249" s="3">
        <v>229</v>
      </c>
    </row>
    <row r="250" spans="1:8" ht="32.25" thickBot="1">
      <c r="A250" s="38" t="s">
        <v>13</v>
      </c>
      <c r="B250" s="28" t="s">
        <v>86</v>
      </c>
      <c r="C250" s="7" t="s">
        <v>73</v>
      </c>
      <c r="D250" s="7" t="s">
        <v>74</v>
      </c>
      <c r="E250" s="376">
        <v>1940100591</v>
      </c>
      <c r="F250" s="7">
        <v>244</v>
      </c>
      <c r="G250" s="3">
        <v>665</v>
      </c>
      <c r="H250" s="3">
        <v>665</v>
      </c>
    </row>
    <row r="251" spans="1:8" ht="16.5" thickBot="1">
      <c r="A251" s="38" t="s">
        <v>523</v>
      </c>
      <c r="B251" s="28" t="s">
        <v>86</v>
      </c>
      <c r="C251" s="7" t="s">
        <v>73</v>
      </c>
      <c r="D251" s="7" t="s">
        <v>74</v>
      </c>
      <c r="E251" s="376">
        <v>1940100591</v>
      </c>
      <c r="F251" s="7" t="s">
        <v>508</v>
      </c>
      <c r="G251" s="3">
        <v>143</v>
      </c>
      <c r="H251" s="3">
        <v>143</v>
      </c>
    </row>
    <row r="252" spans="1:8" ht="16.5" thickBot="1">
      <c r="A252" s="334" t="s">
        <v>46</v>
      </c>
      <c r="B252" s="28" t="s">
        <v>86</v>
      </c>
      <c r="C252" s="7" t="s">
        <v>73</v>
      </c>
      <c r="D252" s="7" t="s">
        <v>74</v>
      </c>
      <c r="E252" s="376">
        <v>1940100591</v>
      </c>
      <c r="F252" s="7">
        <v>850</v>
      </c>
      <c r="G252" s="3">
        <v>3</v>
      </c>
      <c r="H252" s="3">
        <v>3</v>
      </c>
    </row>
    <row r="253" spans="1:8" ht="142.5" thickBot="1">
      <c r="A253" s="154" t="s">
        <v>53</v>
      </c>
      <c r="B253" s="26" t="s">
        <v>86</v>
      </c>
      <c r="C253" s="8" t="s">
        <v>73</v>
      </c>
      <c r="D253" s="8" t="s">
        <v>74</v>
      </c>
      <c r="E253" s="381" t="s">
        <v>681</v>
      </c>
      <c r="F253" s="8"/>
      <c r="G253" s="1">
        <f>SUM(G254:G256)</f>
        <v>907</v>
      </c>
      <c r="H253" s="1">
        <f>SUM(H254:H256)</f>
        <v>1264</v>
      </c>
    </row>
    <row r="254" spans="1:8" ht="48" thickBot="1">
      <c r="A254" s="334" t="s">
        <v>54</v>
      </c>
      <c r="B254" s="28" t="s">
        <v>86</v>
      </c>
      <c r="C254" s="7" t="s">
        <v>73</v>
      </c>
      <c r="D254" s="7" t="s">
        <v>74</v>
      </c>
      <c r="E254" s="376" t="s">
        <v>681</v>
      </c>
      <c r="F254" s="7">
        <v>111</v>
      </c>
      <c r="G254" s="3">
        <v>674</v>
      </c>
      <c r="H254" s="3">
        <v>950</v>
      </c>
    </row>
    <row r="255" spans="1:8" ht="63.75" thickBot="1">
      <c r="A255" s="335" t="s">
        <v>10</v>
      </c>
      <c r="B255" s="28" t="s">
        <v>86</v>
      </c>
      <c r="C255" s="7" t="s">
        <v>73</v>
      </c>
      <c r="D255" s="7" t="s">
        <v>74</v>
      </c>
      <c r="E255" s="376" t="s">
        <v>681</v>
      </c>
      <c r="F255" s="7">
        <v>119</v>
      </c>
      <c r="G255" s="3">
        <v>203</v>
      </c>
      <c r="H255" s="3">
        <v>287</v>
      </c>
    </row>
    <row r="256" spans="1:8" ht="32.25" thickBot="1">
      <c r="A256" s="38" t="s">
        <v>13</v>
      </c>
      <c r="B256" s="28" t="s">
        <v>86</v>
      </c>
      <c r="C256" s="7" t="s">
        <v>73</v>
      </c>
      <c r="D256" s="7" t="s">
        <v>74</v>
      </c>
      <c r="E256" s="376" t="s">
        <v>681</v>
      </c>
      <c r="F256" s="7">
        <v>244</v>
      </c>
      <c r="G256" s="3">
        <v>30</v>
      </c>
      <c r="H256" s="3">
        <v>27</v>
      </c>
    </row>
    <row r="257" spans="1:8" ht="16.5" thickBot="1">
      <c r="A257" s="154" t="s">
        <v>29</v>
      </c>
      <c r="B257" s="26" t="s">
        <v>86</v>
      </c>
      <c r="C257" s="8">
        <v>10</v>
      </c>
      <c r="D257" s="8" t="s">
        <v>71</v>
      </c>
      <c r="E257" s="8"/>
      <c r="F257" s="8"/>
      <c r="G257" s="1">
        <v>39</v>
      </c>
      <c r="H257" s="1">
        <v>39</v>
      </c>
    </row>
    <row r="258" spans="1:8" ht="16.5" thickBot="1">
      <c r="A258" s="154" t="s">
        <v>33</v>
      </c>
      <c r="B258" s="26" t="s">
        <v>86</v>
      </c>
      <c r="C258" s="8">
        <v>10</v>
      </c>
      <c r="D258" s="8" t="s">
        <v>71</v>
      </c>
      <c r="E258" s="8"/>
      <c r="F258" s="8"/>
      <c r="G258" s="1">
        <v>39</v>
      </c>
      <c r="H258" s="1">
        <v>39</v>
      </c>
    </row>
    <row r="259" spans="1:8" ht="48" thickBot="1">
      <c r="A259" s="154" t="s">
        <v>55</v>
      </c>
      <c r="B259" s="26" t="s">
        <v>86</v>
      </c>
      <c r="C259" s="8">
        <v>10</v>
      </c>
      <c r="D259" s="8" t="s">
        <v>71</v>
      </c>
      <c r="E259" s="8">
        <v>2230171540</v>
      </c>
      <c r="F259" s="8"/>
      <c r="G259" s="1">
        <v>39</v>
      </c>
      <c r="H259" s="1">
        <v>39</v>
      </c>
    </row>
    <row r="260" spans="1:8" ht="32.25" thickBot="1">
      <c r="A260" s="5" t="s">
        <v>32</v>
      </c>
      <c r="B260" s="28" t="s">
        <v>86</v>
      </c>
      <c r="C260" s="7">
        <v>10</v>
      </c>
      <c r="D260" s="7" t="s">
        <v>71</v>
      </c>
      <c r="E260" s="7">
        <v>2230171540</v>
      </c>
      <c r="F260" s="7">
        <v>313</v>
      </c>
      <c r="G260" s="3">
        <v>39</v>
      </c>
      <c r="H260" s="3">
        <v>39</v>
      </c>
    </row>
    <row r="261" spans="1:8" ht="16.5" thickBot="1">
      <c r="A261" s="187" t="s">
        <v>87</v>
      </c>
      <c r="B261" s="188" t="s">
        <v>88</v>
      </c>
      <c r="C261" s="188"/>
      <c r="D261" s="188"/>
      <c r="E261" s="188"/>
      <c r="F261" s="188"/>
      <c r="G261" s="189">
        <f>SUM(G262+G273)</f>
        <v>4214</v>
      </c>
      <c r="H261" s="189">
        <f>SUM(H262+H273)</f>
        <v>3887</v>
      </c>
    </row>
    <row r="262" spans="1:8" ht="16.5" thickBot="1">
      <c r="A262" s="154" t="s">
        <v>50</v>
      </c>
      <c r="B262" s="26" t="s">
        <v>88</v>
      </c>
      <c r="C262" s="8" t="s">
        <v>73</v>
      </c>
      <c r="D262" s="8" t="s">
        <v>74</v>
      </c>
      <c r="E262" s="12"/>
      <c r="F262" s="12"/>
      <c r="G262" s="34">
        <f>SUM(G263+G269)</f>
        <v>4176</v>
      </c>
      <c r="H262" s="34">
        <f>SUM(H263+H269)</f>
        <v>3849</v>
      </c>
    </row>
    <row r="263" spans="1:8" ht="48" thickBot="1">
      <c r="A263" s="154" t="s">
        <v>57</v>
      </c>
      <c r="B263" s="26" t="s">
        <v>88</v>
      </c>
      <c r="C263" s="8" t="s">
        <v>73</v>
      </c>
      <c r="D263" s="8" t="s">
        <v>74</v>
      </c>
      <c r="E263" s="381">
        <v>1940100591</v>
      </c>
      <c r="F263" s="8"/>
      <c r="G263" s="33">
        <f>SUM(G264+G265+G266+G267+G268)</f>
        <v>2386</v>
      </c>
      <c r="H263" s="33">
        <f>SUM(H264+H265+H266+H267+H268)</f>
        <v>2386</v>
      </c>
    </row>
    <row r="264" spans="1:8" ht="48" thickBot="1">
      <c r="A264" s="334" t="s">
        <v>28</v>
      </c>
      <c r="B264" s="28" t="s">
        <v>88</v>
      </c>
      <c r="C264" s="7" t="s">
        <v>73</v>
      </c>
      <c r="D264" s="7" t="s">
        <v>74</v>
      </c>
      <c r="E264" s="376">
        <v>1940100591</v>
      </c>
      <c r="F264" s="7" t="s">
        <v>78</v>
      </c>
      <c r="G264" s="3">
        <v>1100</v>
      </c>
      <c r="H264" s="3">
        <v>1100</v>
      </c>
    </row>
    <row r="265" spans="1:8" ht="63.75" thickBot="1">
      <c r="A265" s="335" t="s">
        <v>10</v>
      </c>
      <c r="B265" s="28" t="s">
        <v>88</v>
      </c>
      <c r="C265" s="7" t="s">
        <v>73</v>
      </c>
      <c r="D265" s="7" t="s">
        <v>74</v>
      </c>
      <c r="E265" s="376">
        <v>1940100591</v>
      </c>
      <c r="F265" s="7">
        <v>119</v>
      </c>
      <c r="G265" s="3">
        <v>332</v>
      </c>
      <c r="H265" s="3">
        <v>332</v>
      </c>
    </row>
    <row r="266" spans="1:8" ht="32.25" thickBot="1">
      <c r="A266" s="38" t="s">
        <v>13</v>
      </c>
      <c r="B266" s="28" t="s">
        <v>88</v>
      </c>
      <c r="C266" s="7" t="s">
        <v>73</v>
      </c>
      <c r="D266" s="7" t="s">
        <v>74</v>
      </c>
      <c r="E266" s="376">
        <v>1940100591</v>
      </c>
      <c r="F266" s="7">
        <v>244</v>
      </c>
      <c r="G266" s="3">
        <v>684</v>
      </c>
      <c r="H266" s="3">
        <v>684</v>
      </c>
    </row>
    <row r="267" spans="1:8" ht="16.5" thickBot="1">
      <c r="A267" s="38" t="s">
        <v>523</v>
      </c>
      <c r="B267" s="28" t="s">
        <v>88</v>
      </c>
      <c r="C267" s="7" t="s">
        <v>73</v>
      </c>
      <c r="D267" s="7" t="s">
        <v>74</v>
      </c>
      <c r="E267" s="376">
        <v>1940100591</v>
      </c>
      <c r="F267" s="7" t="s">
        <v>508</v>
      </c>
      <c r="G267" s="3">
        <v>260</v>
      </c>
      <c r="H267" s="3">
        <v>260</v>
      </c>
    </row>
    <row r="268" spans="1:8" ht="16.5" thickBot="1">
      <c r="A268" s="334" t="s">
        <v>46</v>
      </c>
      <c r="B268" s="28" t="s">
        <v>88</v>
      </c>
      <c r="C268" s="7" t="s">
        <v>73</v>
      </c>
      <c r="D268" s="7" t="s">
        <v>74</v>
      </c>
      <c r="E268" s="376">
        <v>1940100591</v>
      </c>
      <c r="F268" s="7">
        <v>850</v>
      </c>
      <c r="G268" s="3">
        <v>10</v>
      </c>
      <c r="H268" s="3">
        <v>10</v>
      </c>
    </row>
    <row r="269" spans="1:8" ht="142.5" thickBot="1">
      <c r="A269" s="154" t="s">
        <v>53</v>
      </c>
      <c r="B269" s="26" t="s">
        <v>88</v>
      </c>
      <c r="C269" s="8" t="s">
        <v>73</v>
      </c>
      <c r="D269" s="8" t="s">
        <v>74</v>
      </c>
      <c r="E269" s="381" t="s">
        <v>681</v>
      </c>
      <c r="F269" s="8"/>
      <c r="G269" s="1">
        <f>SUM(G270:G272)</f>
        <v>1790</v>
      </c>
      <c r="H269" s="1">
        <f>SUM(H270:H272)</f>
        <v>1463</v>
      </c>
    </row>
    <row r="270" spans="1:8" ht="48" thickBot="1">
      <c r="A270" s="334" t="s">
        <v>54</v>
      </c>
      <c r="B270" s="28" t="s">
        <v>88</v>
      </c>
      <c r="C270" s="7" t="s">
        <v>73</v>
      </c>
      <c r="D270" s="7" t="s">
        <v>74</v>
      </c>
      <c r="E270" s="376" t="s">
        <v>681</v>
      </c>
      <c r="F270" s="7">
        <v>111</v>
      </c>
      <c r="G270" s="3">
        <v>1348</v>
      </c>
      <c r="H270" s="3">
        <v>1100</v>
      </c>
    </row>
    <row r="271" spans="1:8" ht="63.75" thickBot="1">
      <c r="A271" s="335" t="s">
        <v>10</v>
      </c>
      <c r="B271" s="28" t="s">
        <v>88</v>
      </c>
      <c r="C271" s="7" t="s">
        <v>73</v>
      </c>
      <c r="D271" s="7" t="s">
        <v>74</v>
      </c>
      <c r="E271" s="376" t="s">
        <v>681</v>
      </c>
      <c r="F271" s="7">
        <v>119</v>
      </c>
      <c r="G271" s="3">
        <v>407</v>
      </c>
      <c r="H271" s="3">
        <v>332</v>
      </c>
    </row>
    <row r="272" spans="1:8" ht="32.25" thickBot="1">
      <c r="A272" s="38" t="s">
        <v>13</v>
      </c>
      <c r="B272" s="28" t="s">
        <v>88</v>
      </c>
      <c r="C272" s="7" t="s">
        <v>73</v>
      </c>
      <c r="D272" s="7" t="s">
        <v>74</v>
      </c>
      <c r="E272" s="376" t="s">
        <v>681</v>
      </c>
      <c r="F272" s="7">
        <v>244</v>
      </c>
      <c r="G272" s="3">
        <v>35</v>
      </c>
      <c r="H272" s="3">
        <v>31</v>
      </c>
    </row>
    <row r="273" spans="1:8" ht="16.5" thickBot="1">
      <c r="A273" s="154" t="s">
        <v>29</v>
      </c>
      <c r="B273" s="26" t="s">
        <v>88</v>
      </c>
      <c r="C273" s="8">
        <v>10</v>
      </c>
      <c r="D273" s="8" t="s">
        <v>71</v>
      </c>
      <c r="E273" s="8"/>
      <c r="F273" s="8"/>
      <c r="G273" s="1">
        <v>38</v>
      </c>
      <c r="H273" s="1">
        <v>38</v>
      </c>
    </row>
    <row r="274" spans="1:8" ht="16.5" thickBot="1">
      <c r="A274" s="154" t="s">
        <v>33</v>
      </c>
      <c r="B274" s="26" t="s">
        <v>88</v>
      </c>
      <c r="C274" s="8">
        <v>10</v>
      </c>
      <c r="D274" s="8" t="s">
        <v>71</v>
      </c>
      <c r="E274" s="8"/>
      <c r="F274" s="8"/>
      <c r="G274" s="1">
        <v>38</v>
      </c>
      <c r="H274" s="1">
        <v>38</v>
      </c>
    </row>
    <row r="275" spans="1:8" ht="48" thickBot="1">
      <c r="A275" s="154" t="s">
        <v>55</v>
      </c>
      <c r="B275" s="26" t="s">
        <v>88</v>
      </c>
      <c r="C275" s="8">
        <v>10</v>
      </c>
      <c r="D275" s="8" t="s">
        <v>71</v>
      </c>
      <c r="E275" s="8">
        <v>2230171540</v>
      </c>
      <c r="F275" s="8"/>
      <c r="G275" s="1">
        <v>38</v>
      </c>
      <c r="H275" s="1">
        <v>38</v>
      </c>
    </row>
    <row r="276" spans="1:8" ht="32.25" thickBot="1">
      <c r="A276" s="5" t="s">
        <v>32</v>
      </c>
      <c r="B276" s="28" t="s">
        <v>88</v>
      </c>
      <c r="C276" s="7">
        <v>10</v>
      </c>
      <c r="D276" s="7" t="s">
        <v>71</v>
      </c>
      <c r="E276" s="7">
        <v>2230171540</v>
      </c>
      <c r="F276" s="7">
        <v>313</v>
      </c>
      <c r="G276" s="3">
        <v>38</v>
      </c>
      <c r="H276" s="3">
        <v>38</v>
      </c>
    </row>
    <row r="277" spans="1:8" ht="16.5" thickBot="1">
      <c r="A277" s="187" t="s">
        <v>89</v>
      </c>
      <c r="B277" s="188" t="s">
        <v>90</v>
      </c>
      <c r="C277" s="188"/>
      <c r="D277" s="188"/>
      <c r="E277" s="188"/>
      <c r="F277" s="188"/>
      <c r="G277" s="189">
        <f>SUM(G278+G289)</f>
        <v>2623</v>
      </c>
      <c r="H277" s="189">
        <f>SUM(H278+H289)</f>
        <v>3323</v>
      </c>
    </row>
    <row r="278" spans="1:8" ht="16.5" thickBot="1">
      <c r="A278" s="154" t="s">
        <v>50</v>
      </c>
      <c r="B278" s="26" t="s">
        <v>90</v>
      </c>
      <c r="C278" s="8" t="s">
        <v>73</v>
      </c>
      <c r="D278" s="8" t="s">
        <v>74</v>
      </c>
      <c r="E278" s="12"/>
      <c r="F278" s="12"/>
      <c r="G278" s="34">
        <f>SUM(G279+G285)</f>
        <v>2590</v>
      </c>
      <c r="H278" s="34">
        <f>SUM(H279+H285)</f>
        <v>3290</v>
      </c>
    </row>
    <row r="279" spans="1:8" ht="48" thickBot="1">
      <c r="A279" s="154" t="s">
        <v>57</v>
      </c>
      <c r="B279" s="26" t="s">
        <v>90</v>
      </c>
      <c r="C279" s="8" t="s">
        <v>73</v>
      </c>
      <c r="D279" s="8" t="s">
        <v>74</v>
      </c>
      <c r="E279" s="381">
        <v>1940100591</v>
      </c>
      <c r="F279" s="8"/>
      <c r="G279" s="33">
        <f>SUM(G280+G281+G282+G283+G284)</f>
        <v>1704</v>
      </c>
      <c r="H279" s="33">
        <f>SUM(H280+H281+H282+H283+H284)</f>
        <v>1704</v>
      </c>
    </row>
    <row r="280" spans="1:8" ht="48" thickBot="1">
      <c r="A280" s="334" t="s">
        <v>28</v>
      </c>
      <c r="B280" s="28" t="s">
        <v>90</v>
      </c>
      <c r="C280" s="7" t="s">
        <v>73</v>
      </c>
      <c r="D280" s="7" t="s">
        <v>74</v>
      </c>
      <c r="E280" s="376">
        <v>1940100591</v>
      </c>
      <c r="F280" s="7" t="s">
        <v>78</v>
      </c>
      <c r="G280" s="3">
        <v>810</v>
      </c>
      <c r="H280" s="3">
        <v>810</v>
      </c>
    </row>
    <row r="281" spans="1:8" ht="63.75" thickBot="1">
      <c r="A281" s="335" t="s">
        <v>10</v>
      </c>
      <c r="B281" s="28" t="s">
        <v>90</v>
      </c>
      <c r="C281" s="7" t="s">
        <v>73</v>
      </c>
      <c r="D281" s="7" t="s">
        <v>74</v>
      </c>
      <c r="E281" s="376">
        <v>1940100591</v>
      </c>
      <c r="F281" s="7">
        <v>119</v>
      </c>
      <c r="G281" s="3">
        <v>244</v>
      </c>
      <c r="H281" s="3">
        <v>244</v>
      </c>
    </row>
    <row r="282" spans="1:8" ht="32.25" thickBot="1">
      <c r="A282" s="38" t="s">
        <v>13</v>
      </c>
      <c r="B282" s="28" t="s">
        <v>90</v>
      </c>
      <c r="C282" s="7" t="s">
        <v>73</v>
      </c>
      <c r="D282" s="7" t="s">
        <v>74</v>
      </c>
      <c r="E282" s="376">
        <v>1940100591</v>
      </c>
      <c r="F282" s="7">
        <v>244</v>
      </c>
      <c r="G282" s="3">
        <v>512</v>
      </c>
      <c r="H282" s="3">
        <v>512</v>
      </c>
    </row>
    <row r="283" spans="1:8" ht="16.5" thickBot="1">
      <c r="A283" s="38" t="s">
        <v>523</v>
      </c>
      <c r="B283" s="28" t="s">
        <v>90</v>
      </c>
      <c r="C283" s="7" t="s">
        <v>73</v>
      </c>
      <c r="D283" s="7" t="s">
        <v>74</v>
      </c>
      <c r="E283" s="376">
        <v>1940100591</v>
      </c>
      <c r="F283" s="7" t="s">
        <v>508</v>
      </c>
      <c r="G283" s="3">
        <v>134</v>
      </c>
      <c r="H283" s="3">
        <v>134</v>
      </c>
    </row>
    <row r="284" spans="1:8" ht="16.5" thickBot="1">
      <c r="A284" s="334" t="s">
        <v>46</v>
      </c>
      <c r="B284" s="28" t="s">
        <v>90</v>
      </c>
      <c r="C284" s="7" t="s">
        <v>73</v>
      </c>
      <c r="D284" s="7" t="s">
        <v>74</v>
      </c>
      <c r="E284" s="376">
        <v>1940100591</v>
      </c>
      <c r="F284" s="7">
        <v>850</v>
      </c>
      <c r="G284" s="3">
        <v>4</v>
      </c>
      <c r="H284" s="3">
        <v>4</v>
      </c>
    </row>
    <row r="285" spans="1:8" ht="142.5" thickBot="1">
      <c r="A285" s="154" t="s">
        <v>53</v>
      </c>
      <c r="B285" s="26" t="s">
        <v>90</v>
      </c>
      <c r="C285" s="8" t="s">
        <v>73</v>
      </c>
      <c r="D285" s="8" t="s">
        <v>74</v>
      </c>
      <c r="E285" s="381" t="s">
        <v>681</v>
      </c>
      <c r="F285" s="8"/>
      <c r="G285" s="1">
        <f>SUM(G286:G288)</f>
        <v>886</v>
      </c>
      <c r="H285" s="1">
        <f>SUM(H286:H288)</f>
        <v>1586</v>
      </c>
    </row>
    <row r="286" spans="1:8" ht="48" thickBot="1">
      <c r="A286" s="334" t="s">
        <v>54</v>
      </c>
      <c r="B286" s="28" t="s">
        <v>90</v>
      </c>
      <c r="C286" s="7" t="s">
        <v>73</v>
      </c>
      <c r="D286" s="7" t="s">
        <v>74</v>
      </c>
      <c r="E286" s="376" t="s">
        <v>681</v>
      </c>
      <c r="F286" s="7">
        <v>111</v>
      </c>
      <c r="G286" s="3">
        <v>661</v>
      </c>
      <c r="H286" s="3">
        <v>1200</v>
      </c>
    </row>
    <row r="287" spans="1:8" ht="63.75" thickBot="1">
      <c r="A287" s="335" t="s">
        <v>10</v>
      </c>
      <c r="B287" s="28" t="s">
        <v>90</v>
      </c>
      <c r="C287" s="7" t="s">
        <v>73</v>
      </c>
      <c r="D287" s="7" t="s">
        <v>74</v>
      </c>
      <c r="E287" s="376" t="s">
        <v>681</v>
      </c>
      <c r="F287" s="7">
        <v>119</v>
      </c>
      <c r="G287" s="3">
        <v>199</v>
      </c>
      <c r="H287" s="3">
        <v>362</v>
      </c>
    </row>
    <row r="288" spans="1:8" ht="32.25" thickBot="1">
      <c r="A288" s="38" t="s">
        <v>13</v>
      </c>
      <c r="B288" s="28" t="s">
        <v>90</v>
      </c>
      <c r="C288" s="7" t="s">
        <v>73</v>
      </c>
      <c r="D288" s="7" t="s">
        <v>74</v>
      </c>
      <c r="E288" s="376" t="s">
        <v>681</v>
      </c>
      <c r="F288" s="7">
        <v>244</v>
      </c>
      <c r="G288" s="3">
        <v>26</v>
      </c>
      <c r="H288" s="3">
        <v>24</v>
      </c>
    </row>
    <row r="289" spans="1:8" ht="16.5" thickBot="1">
      <c r="A289" s="154" t="s">
        <v>29</v>
      </c>
      <c r="B289" s="26" t="s">
        <v>90</v>
      </c>
      <c r="C289" s="8">
        <v>10</v>
      </c>
      <c r="D289" s="8" t="s">
        <v>71</v>
      </c>
      <c r="E289" s="8"/>
      <c r="F289" s="8"/>
      <c r="G289" s="1">
        <v>33</v>
      </c>
      <c r="H289" s="1">
        <v>33</v>
      </c>
    </row>
    <row r="290" spans="1:8" ht="16.5" thickBot="1">
      <c r="A290" s="154" t="s">
        <v>33</v>
      </c>
      <c r="B290" s="26" t="s">
        <v>90</v>
      </c>
      <c r="C290" s="8">
        <v>10</v>
      </c>
      <c r="D290" s="8" t="s">
        <v>71</v>
      </c>
      <c r="E290" s="8"/>
      <c r="F290" s="8"/>
      <c r="G290" s="1">
        <v>33</v>
      </c>
      <c r="H290" s="1">
        <v>33</v>
      </c>
    </row>
    <row r="291" spans="1:8" ht="48" thickBot="1">
      <c r="A291" s="154" t="s">
        <v>55</v>
      </c>
      <c r="B291" s="26" t="s">
        <v>90</v>
      </c>
      <c r="C291" s="8">
        <v>10</v>
      </c>
      <c r="D291" s="8" t="s">
        <v>71</v>
      </c>
      <c r="E291" s="8">
        <v>2230171540</v>
      </c>
      <c r="F291" s="8"/>
      <c r="G291" s="1">
        <v>33</v>
      </c>
      <c r="H291" s="1">
        <v>33</v>
      </c>
    </row>
    <row r="292" spans="1:8" ht="32.25" thickBot="1">
      <c r="A292" s="5" t="s">
        <v>32</v>
      </c>
      <c r="B292" s="28" t="s">
        <v>90</v>
      </c>
      <c r="C292" s="7">
        <v>10</v>
      </c>
      <c r="D292" s="7" t="s">
        <v>71</v>
      </c>
      <c r="E292" s="7">
        <v>2230171540</v>
      </c>
      <c r="F292" s="7">
        <v>313</v>
      </c>
      <c r="G292" s="3">
        <v>33</v>
      </c>
      <c r="H292" s="3">
        <v>33</v>
      </c>
    </row>
    <row r="293" spans="1:8" ht="32.25" thickBot="1">
      <c r="A293" s="187" t="s">
        <v>91</v>
      </c>
      <c r="B293" s="188" t="s">
        <v>92</v>
      </c>
      <c r="C293" s="188"/>
      <c r="D293" s="188"/>
      <c r="E293" s="188"/>
      <c r="F293" s="188"/>
      <c r="G293" s="189">
        <f>SUM(G294+G305)</f>
        <v>3916</v>
      </c>
      <c r="H293" s="189">
        <f>SUM(H294+H305)</f>
        <v>4735</v>
      </c>
    </row>
    <row r="294" spans="1:8" ht="16.5" thickBot="1">
      <c r="A294" s="154" t="s">
        <v>50</v>
      </c>
      <c r="B294" s="26" t="s">
        <v>92</v>
      </c>
      <c r="C294" s="8" t="s">
        <v>73</v>
      </c>
      <c r="D294" s="8" t="s">
        <v>74</v>
      </c>
      <c r="E294" s="12"/>
      <c r="F294" s="12"/>
      <c r="G294" s="34">
        <f>SUM(G295+G301)</f>
        <v>3866</v>
      </c>
      <c r="H294" s="34">
        <f>SUM(H295+H301)</f>
        <v>4685</v>
      </c>
    </row>
    <row r="295" spans="1:8" ht="48" thickBot="1">
      <c r="A295" s="154" t="s">
        <v>57</v>
      </c>
      <c r="B295" s="26" t="s">
        <v>92</v>
      </c>
      <c r="C295" s="8" t="s">
        <v>73</v>
      </c>
      <c r="D295" s="8" t="s">
        <v>74</v>
      </c>
      <c r="E295" s="381">
        <v>1940100591</v>
      </c>
      <c r="F295" s="8"/>
      <c r="G295" s="33">
        <f>SUM(G296+G297+G298+G299+G300)</f>
        <v>2176</v>
      </c>
      <c r="H295" s="33">
        <f>SUM(H296+H297+H298+H299+H300)</f>
        <v>2176</v>
      </c>
    </row>
    <row r="296" spans="1:8" ht="48" thickBot="1">
      <c r="A296" s="334" t="s">
        <v>28</v>
      </c>
      <c r="B296" s="28" t="s">
        <v>92</v>
      </c>
      <c r="C296" s="7" t="s">
        <v>73</v>
      </c>
      <c r="D296" s="7" t="s">
        <v>74</v>
      </c>
      <c r="E296" s="376">
        <v>1940100591</v>
      </c>
      <c r="F296" s="7" t="s">
        <v>78</v>
      </c>
      <c r="G296" s="3">
        <v>1028</v>
      </c>
      <c r="H296" s="3">
        <v>1028</v>
      </c>
    </row>
    <row r="297" spans="1:8" ht="63.75" thickBot="1">
      <c r="A297" s="335" t="s">
        <v>10</v>
      </c>
      <c r="B297" s="28" t="s">
        <v>92</v>
      </c>
      <c r="C297" s="7" t="s">
        <v>73</v>
      </c>
      <c r="D297" s="7" t="s">
        <v>74</v>
      </c>
      <c r="E297" s="376">
        <v>1940100591</v>
      </c>
      <c r="F297" s="7">
        <v>119</v>
      </c>
      <c r="G297" s="3">
        <v>310</v>
      </c>
      <c r="H297" s="3">
        <v>310</v>
      </c>
    </row>
    <row r="298" spans="1:8" ht="32.25" thickBot="1">
      <c r="A298" s="38" t="s">
        <v>13</v>
      </c>
      <c r="B298" s="28" t="s">
        <v>92</v>
      </c>
      <c r="C298" s="7" t="s">
        <v>73</v>
      </c>
      <c r="D298" s="7" t="s">
        <v>74</v>
      </c>
      <c r="E298" s="376">
        <v>1940100591</v>
      </c>
      <c r="F298" s="7">
        <v>244</v>
      </c>
      <c r="G298" s="3">
        <v>612</v>
      </c>
      <c r="H298" s="3">
        <v>612</v>
      </c>
    </row>
    <row r="299" spans="1:8" ht="16.5" thickBot="1">
      <c r="A299" s="38" t="s">
        <v>523</v>
      </c>
      <c r="B299" s="28" t="s">
        <v>92</v>
      </c>
      <c r="C299" s="7" t="s">
        <v>73</v>
      </c>
      <c r="D299" s="7" t="s">
        <v>74</v>
      </c>
      <c r="E299" s="376">
        <v>1940100591</v>
      </c>
      <c r="F299" s="7" t="s">
        <v>508</v>
      </c>
      <c r="G299" s="3">
        <v>222</v>
      </c>
      <c r="H299" s="3">
        <v>222</v>
      </c>
    </row>
    <row r="300" spans="1:8" ht="16.5" thickBot="1">
      <c r="A300" s="334" t="s">
        <v>46</v>
      </c>
      <c r="B300" s="28" t="s">
        <v>92</v>
      </c>
      <c r="C300" s="7" t="s">
        <v>73</v>
      </c>
      <c r="D300" s="7" t="s">
        <v>74</v>
      </c>
      <c r="E300" s="376">
        <v>1940100591</v>
      </c>
      <c r="F300" s="7">
        <v>850</v>
      </c>
      <c r="G300" s="3">
        <v>4</v>
      </c>
      <c r="H300" s="3">
        <v>4</v>
      </c>
    </row>
    <row r="301" spans="1:8" ht="142.5" thickBot="1">
      <c r="A301" s="154" t="s">
        <v>53</v>
      </c>
      <c r="B301" s="26" t="s">
        <v>92</v>
      </c>
      <c r="C301" s="8" t="s">
        <v>73</v>
      </c>
      <c r="D301" s="8" t="s">
        <v>74</v>
      </c>
      <c r="E301" s="381" t="s">
        <v>681</v>
      </c>
      <c r="F301" s="8"/>
      <c r="G301" s="1">
        <f>SUM(G302:G304)</f>
        <v>1690</v>
      </c>
      <c r="H301" s="1">
        <f>SUM(H302:H304)</f>
        <v>2509</v>
      </c>
    </row>
    <row r="302" spans="1:8" ht="48" thickBot="1">
      <c r="A302" s="334" t="s">
        <v>54</v>
      </c>
      <c r="B302" s="28" t="s">
        <v>92</v>
      </c>
      <c r="C302" s="7" t="s">
        <v>73</v>
      </c>
      <c r="D302" s="7" t="s">
        <v>74</v>
      </c>
      <c r="E302" s="376" t="s">
        <v>681</v>
      </c>
      <c r="F302" s="7">
        <v>111</v>
      </c>
      <c r="G302" s="3">
        <v>1272</v>
      </c>
      <c r="H302" s="3">
        <v>1900</v>
      </c>
    </row>
    <row r="303" spans="1:8" ht="63.75" thickBot="1">
      <c r="A303" s="335" t="s">
        <v>10</v>
      </c>
      <c r="B303" s="28" t="s">
        <v>92</v>
      </c>
      <c r="C303" s="7" t="s">
        <v>73</v>
      </c>
      <c r="D303" s="7" t="s">
        <v>74</v>
      </c>
      <c r="E303" s="376" t="s">
        <v>681</v>
      </c>
      <c r="F303" s="7">
        <v>119</v>
      </c>
      <c r="G303" s="3">
        <v>384</v>
      </c>
      <c r="H303" s="3">
        <v>573</v>
      </c>
    </row>
    <row r="304" spans="1:8" ht="32.25" thickBot="1">
      <c r="A304" s="38" t="s">
        <v>13</v>
      </c>
      <c r="B304" s="28" t="s">
        <v>92</v>
      </c>
      <c r="C304" s="7" t="s">
        <v>73</v>
      </c>
      <c r="D304" s="7" t="s">
        <v>74</v>
      </c>
      <c r="E304" s="376" t="s">
        <v>681</v>
      </c>
      <c r="F304" s="7">
        <v>244</v>
      </c>
      <c r="G304" s="3">
        <v>34</v>
      </c>
      <c r="H304" s="3">
        <v>36</v>
      </c>
    </row>
    <row r="305" spans="1:8" ht="16.5" thickBot="1">
      <c r="A305" s="154" t="s">
        <v>29</v>
      </c>
      <c r="B305" s="26" t="s">
        <v>92</v>
      </c>
      <c r="C305" s="8">
        <v>10</v>
      </c>
      <c r="D305" s="8" t="s">
        <v>71</v>
      </c>
      <c r="E305" s="8"/>
      <c r="F305" s="8"/>
      <c r="G305" s="1">
        <v>50</v>
      </c>
      <c r="H305" s="1">
        <v>50</v>
      </c>
    </row>
    <row r="306" spans="1:8" ht="16.5" thickBot="1">
      <c r="A306" s="154" t="s">
        <v>33</v>
      </c>
      <c r="B306" s="26" t="s">
        <v>92</v>
      </c>
      <c r="C306" s="8">
        <v>10</v>
      </c>
      <c r="D306" s="8" t="s">
        <v>71</v>
      </c>
      <c r="E306" s="8"/>
      <c r="F306" s="8"/>
      <c r="G306" s="1">
        <v>50</v>
      </c>
      <c r="H306" s="1">
        <v>50</v>
      </c>
    </row>
    <row r="307" spans="1:8" ht="48" thickBot="1">
      <c r="A307" s="154" t="s">
        <v>55</v>
      </c>
      <c r="B307" s="26" t="s">
        <v>92</v>
      </c>
      <c r="C307" s="8">
        <v>10</v>
      </c>
      <c r="D307" s="8" t="s">
        <v>71</v>
      </c>
      <c r="E307" s="8">
        <v>2230171540</v>
      </c>
      <c r="F307" s="8"/>
      <c r="G307" s="1">
        <v>50</v>
      </c>
      <c r="H307" s="1">
        <v>50</v>
      </c>
    </row>
    <row r="308" spans="1:8" ht="32.25" thickBot="1">
      <c r="A308" s="5" t="s">
        <v>32</v>
      </c>
      <c r="B308" s="28" t="s">
        <v>92</v>
      </c>
      <c r="C308" s="7">
        <v>10</v>
      </c>
      <c r="D308" s="7" t="s">
        <v>71</v>
      </c>
      <c r="E308" s="7">
        <v>2230171540</v>
      </c>
      <c r="F308" s="7">
        <v>313</v>
      </c>
      <c r="G308" s="3">
        <v>50</v>
      </c>
      <c r="H308" s="3">
        <v>50</v>
      </c>
    </row>
    <row r="309" spans="1:8" ht="16.5" thickBot="1">
      <c r="A309" s="187" t="s">
        <v>94</v>
      </c>
      <c r="B309" s="188" t="s">
        <v>93</v>
      </c>
      <c r="C309" s="188"/>
      <c r="D309" s="188"/>
      <c r="E309" s="188"/>
      <c r="F309" s="188"/>
      <c r="G309" s="189">
        <f>SUM(G310+G321)</f>
        <v>3476</v>
      </c>
      <c r="H309" s="189">
        <f>SUM(H310+H321)</f>
        <v>4725</v>
      </c>
    </row>
    <row r="310" spans="1:8" ht="16.5" thickBot="1">
      <c r="A310" s="154" t="s">
        <v>50</v>
      </c>
      <c r="B310" s="26" t="s">
        <v>93</v>
      </c>
      <c r="C310" s="8" t="s">
        <v>73</v>
      </c>
      <c r="D310" s="8" t="s">
        <v>74</v>
      </c>
      <c r="E310" s="12"/>
      <c r="F310" s="12"/>
      <c r="G310" s="34">
        <f>SUM(G311+G317)</f>
        <v>3411</v>
      </c>
      <c r="H310" s="34">
        <f>SUM(H311+H317)</f>
        <v>4660</v>
      </c>
    </row>
    <row r="311" spans="1:8" ht="48" thickBot="1">
      <c r="A311" s="154" t="s">
        <v>57</v>
      </c>
      <c r="B311" s="26" t="s">
        <v>93</v>
      </c>
      <c r="C311" s="8" t="s">
        <v>73</v>
      </c>
      <c r="D311" s="8" t="s">
        <v>74</v>
      </c>
      <c r="E311" s="381">
        <v>1940100591</v>
      </c>
      <c r="F311" s="8"/>
      <c r="G311" s="33">
        <f>SUM(G316+G315+G314+G313+G312)</f>
        <v>1883</v>
      </c>
      <c r="H311" s="33">
        <f>SUM(H316+H315+H314+H313+H312)</f>
        <v>1883</v>
      </c>
    </row>
    <row r="312" spans="1:8" ht="48" thickBot="1">
      <c r="A312" s="334" t="s">
        <v>28</v>
      </c>
      <c r="B312" s="28" t="s">
        <v>93</v>
      </c>
      <c r="C312" s="7" t="s">
        <v>73</v>
      </c>
      <c r="D312" s="7" t="s">
        <v>74</v>
      </c>
      <c r="E312" s="376">
        <v>1940100591</v>
      </c>
      <c r="F312" s="7" t="s">
        <v>78</v>
      </c>
      <c r="G312" s="3">
        <v>980</v>
      </c>
      <c r="H312" s="3">
        <v>980</v>
      </c>
    </row>
    <row r="313" spans="1:8" ht="63.75" thickBot="1">
      <c r="A313" s="335" t="s">
        <v>10</v>
      </c>
      <c r="B313" s="28" t="s">
        <v>93</v>
      </c>
      <c r="C313" s="7" t="s">
        <v>73</v>
      </c>
      <c r="D313" s="7" t="s">
        <v>74</v>
      </c>
      <c r="E313" s="376">
        <v>1940100591</v>
      </c>
      <c r="F313" s="7">
        <v>119</v>
      </c>
      <c r="G313" s="3">
        <v>296</v>
      </c>
      <c r="H313" s="3">
        <v>296</v>
      </c>
    </row>
    <row r="314" spans="1:8" ht="32.25" thickBot="1">
      <c r="A314" s="38" t="s">
        <v>13</v>
      </c>
      <c r="B314" s="28" t="s">
        <v>93</v>
      </c>
      <c r="C314" s="7" t="s">
        <v>73</v>
      </c>
      <c r="D314" s="7" t="s">
        <v>74</v>
      </c>
      <c r="E314" s="376">
        <v>1940100591</v>
      </c>
      <c r="F314" s="7">
        <v>244</v>
      </c>
      <c r="G314" s="3">
        <v>464</v>
      </c>
      <c r="H314" s="3">
        <v>464</v>
      </c>
    </row>
    <row r="315" spans="1:8" ht="16.5" thickBot="1">
      <c r="A315" s="38" t="s">
        <v>523</v>
      </c>
      <c r="B315" s="28" t="s">
        <v>93</v>
      </c>
      <c r="C315" s="7" t="s">
        <v>73</v>
      </c>
      <c r="D315" s="7" t="s">
        <v>74</v>
      </c>
      <c r="E315" s="376">
        <v>1940100591</v>
      </c>
      <c r="F315" s="7" t="s">
        <v>508</v>
      </c>
      <c r="G315" s="3">
        <v>134</v>
      </c>
      <c r="H315" s="3">
        <v>134</v>
      </c>
    </row>
    <row r="316" spans="1:8" ht="16.5" thickBot="1">
      <c r="A316" s="334" t="s">
        <v>46</v>
      </c>
      <c r="B316" s="28" t="s">
        <v>93</v>
      </c>
      <c r="C316" s="7" t="s">
        <v>73</v>
      </c>
      <c r="D316" s="7" t="s">
        <v>74</v>
      </c>
      <c r="E316" s="376">
        <v>1940100591</v>
      </c>
      <c r="F316" s="7">
        <v>850</v>
      </c>
      <c r="G316" s="3">
        <v>9</v>
      </c>
      <c r="H316" s="3">
        <v>9</v>
      </c>
    </row>
    <row r="317" spans="1:8" ht="142.5" thickBot="1">
      <c r="A317" s="154" t="s">
        <v>53</v>
      </c>
      <c r="B317" s="26" t="s">
        <v>93</v>
      </c>
      <c r="C317" s="8" t="s">
        <v>73</v>
      </c>
      <c r="D317" s="8" t="s">
        <v>74</v>
      </c>
      <c r="E317" s="381" t="s">
        <v>681</v>
      </c>
      <c r="F317" s="8"/>
      <c r="G317" s="1">
        <f>SUM(G318:G320)</f>
        <v>1528</v>
      </c>
      <c r="H317" s="1">
        <f>SUM(H318:H320)</f>
        <v>2777</v>
      </c>
    </row>
    <row r="318" spans="1:8" ht="48" thickBot="1">
      <c r="A318" s="334" t="s">
        <v>54</v>
      </c>
      <c r="B318" s="28" t="s">
        <v>93</v>
      </c>
      <c r="C318" s="7" t="s">
        <v>73</v>
      </c>
      <c r="D318" s="7" t="s">
        <v>74</v>
      </c>
      <c r="E318" s="376" t="s">
        <v>681</v>
      </c>
      <c r="F318" s="7">
        <v>111</v>
      </c>
      <c r="G318" s="3">
        <v>1144</v>
      </c>
      <c r="H318" s="3">
        <v>2100</v>
      </c>
    </row>
    <row r="319" spans="1:8" ht="63.75" thickBot="1">
      <c r="A319" s="335" t="s">
        <v>10</v>
      </c>
      <c r="B319" s="28" t="s">
        <v>93</v>
      </c>
      <c r="C319" s="7" t="s">
        <v>73</v>
      </c>
      <c r="D319" s="7" t="s">
        <v>74</v>
      </c>
      <c r="E319" s="376" t="s">
        <v>681</v>
      </c>
      <c r="F319" s="7">
        <v>119</v>
      </c>
      <c r="G319" s="3">
        <v>345</v>
      </c>
      <c r="H319" s="3">
        <v>634</v>
      </c>
    </row>
    <row r="320" spans="1:8" ht="32.25" thickBot="1">
      <c r="A320" s="38" t="s">
        <v>13</v>
      </c>
      <c r="B320" s="28" t="s">
        <v>93</v>
      </c>
      <c r="C320" s="7" t="s">
        <v>73</v>
      </c>
      <c r="D320" s="7" t="s">
        <v>74</v>
      </c>
      <c r="E320" s="376" t="s">
        <v>681</v>
      </c>
      <c r="F320" s="7">
        <v>244</v>
      </c>
      <c r="G320" s="3">
        <v>39</v>
      </c>
      <c r="H320" s="3">
        <v>43</v>
      </c>
    </row>
    <row r="321" spans="1:8" ht="16.5" thickBot="1">
      <c r="A321" s="154" t="s">
        <v>29</v>
      </c>
      <c r="B321" s="26" t="s">
        <v>93</v>
      </c>
      <c r="C321" s="8">
        <v>10</v>
      </c>
      <c r="D321" s="8" t="s">
        <v>71</v>
      </c>
      <c r="E321" s="8"/>
      <c r="F321" s="8"/>
      <c r="G321" s="1">
        <v>65</v>
      </c>
      <c r="H321" s="1">
        <v>65</v>
      </c>
    </row>
    <row r="322" spans="1:8" ht="16.5" thickBot="1">
      <c r="A322" s="154" t="s">
        <v>33</v>
      </c>
      <c r="B322" s="26" t="s">
        <v>93</v>
      </c>
      <c r="C322" s="8">
        <v>10</v>
      </c>
      <c r="D322" s="8" t="s">
        <v>71</v>
      </c>
      <c r="E322" s="8"/>
      <c r="F322" s="8"/>
      <c r="G322" s="1">
        <v>65</v>
      </c>
      <c r="H322" s="1">
        <v>65</v>
      </c>
    </row>
    <row r="323" spans="1:8" ht="48" thickBot="1">
      <c r="A323" s="154" t="s">
        <v>55</v>
      </c>
      <c r="B323" s="26" t="s">
        <v>93</v>
      </c>
      <c r="C323" s="8">
        <v>10</v>
      </c>
      <c r="D323" s="8" t="s">
        <v>71</v>
      </c>
      <c r="E323" s="8">
        <v>2230171540</v>
      </c>
      <c r="F323" s="8"/>
      <c r="G323" s="1">
        <v>65</v>
      </c>
      <c r="H323" s="1">
        <v>65</v>
      </c>
    </row>
    <row r="324" spans="1:8" ht="32.25" thickBot="1">
      <c r="A324" s="5" t="s">
        <v>32</v>
      </c>
      <c r="B324" s="28" t="s">
        <v>93</v>
      </c>
      <c r="C324" s="7">
        <v>10</v>
      </c>
      <c r="D324" s="7" t="s">
        <v>71</v>
      </c>
      <c r="E324" s="7">
        <v>2230171540</v>
      </c>
      <c r="F324" s="7">
        <v>313</v>
      </c>
      <c r="G324" s="3">
        <v>65</v>
      </c>
      <c r="H324" s="3">
        <v>65</v>
      </c>
    </row>
    <row r="325" spans="1:8" ht="16.5" thickBot="1">
      <c r="A325" s="187" t="s">
        <v>95</v>
      </c>
      <c r="B325" s="188" t="s">
        <v>96</v>
      </c>
      <c r="C325" s="188"/>
      <c r="D325" s="188"/>
      <c r="E325" s="188"/>
      <c r="F325" s="188"/>
      <c r="G325" s="189">
        <f>SUM(G326+G337)</f>
        <v>2608</v>
      </c>
      <c r="H325" s="189">
        <f>SUM(H326+H337)</f>
        <v>3252</v>
      </c>
    </row>
    <row r="326" spans="1:8" ht="16.5" thickBot="1">
      <c r="A326" s="154" t="s">
        <v>50</v>
      </c>
      <c r="B326" s="26" t="s">
        <v>96</v>
      </c>
      <c r="C326" s="8" t="s">
        <v>73</v>
      </c>
      <c r="D326" s="8" t="s">
        <v>74</v>
      </c>
      <c r="E326" s="12"/>
      <c r="F326" s="12"/>
      <c r="G326" s="34">
        <f>SUM(G327+G333)</f>
        <v>2550</v>
      </c>
      <c r="H326" s="34">
        <f>SUM(H327+H333)</f>
        <v>3194</v>
      </c>
    </row>
    <row r="327" spans="1:8" ht="48" thickBot="1">
      <c r="A327" s="154" t="s">
        <v>57</v>
      </c>
      <c r="B327" s="26" t="s">
        <v>96</v>
      </c>
      <c r="C327" s="8" t="s">
        <v>73</v>
      </c>
      <c r="D327" s="8" t="s">
        <v>74</v>
      </c>
      <c r="E327" s="381">
        <v>1940100591</v>
      </c>
      <c r="F327" s="8"/>
      <c r="G327" s="33">
        <f>SUM(G328+G329+G330+G331+G332)</f>
        <v>1602</v>
      </c>
      <c r="H327" s="33">
        <f>SUM(H328+H329+H330+H331+H332)</f>
        <v>1602</v>
      </c>
    </row>
    <row r="328" spans="1:8" ht="48" thickBot="1">
      <c r="A328" s="334" t="s">
        <v>28</v>
      </c>
      <c r="B328" s="28" t="s">
        <v>96</v>
      </c>
      <c r="C328" s="7" t="s">
        <v>73</v>
      </c>
      <c r="D328" s="7" t="s">
        <v>74</v>
      </c>
      <c r="E328" s="376">
        <v>1940100591</v>
      </c>
      <c r="F328" s="7" t="s">
        <v>78</v>
      </c>
      <c r="G328" s="3">
        <v>812</v>
      </c>
      <c r="H328" s="3">
        <v>812</v>
      </c>
    </row>
    <row r="329" spans="1:8" ht="63.75" thickBot="1">
      <c r="A329" s="335" t="s">
        <v>10</v>
      </c>
      <c r="B329" s="28" t="s">
        <v>96</v>
      </c>
      <c r="C329" s="7" t="s">
        <v>73</v>
      </c>
      <c r="D329" s="7" t="s">
        <v>74</v>
      </c>
      <c r="E329" s="376">
        <v>1940100591</v>
      </c>
      <c r="F329" s="7">
        <v>119</v>
      </c>
      <c r="G329" s="3">
        <v>245</v>
      </c>
      <c r="H329" s="3">
        <v>245</v>
      </c>
    </row>
    <row r="330" spans="1:8" ht="32.25" thickBot="1">
      <c r="A330" s="38" t="s">
        <v>13</v>
      </c>
      <c r="B330" s="28" t="s">
        <v>96</v>
      </c>
      <c r="C330" s="7" t="s">
        <v>73</v>
      </c>
      <c r="D330" s="7" t="s">
        <v>74</v>
      </c>
      <c r="E330" s="376">
        <v>1940100591</v>
      </c>
      <c r="F330" s="7">
        <v>244</v>
      </c>
      <c r="G330" s="3">
        <v>464</v>
      </c>
      <c r="H330" s="3">
        <v>464</v>
      </c>
    </row>
    <row r="331" spans="1:8" ht="16.5" thickBot="1">
      <c r="A331" s="38" t="s">
        <v>523</v>
      </c>
      <c r="B331" s="28" t="s">
        <v>96</v>
      </c>
      <c r="C331" s="7" t="s">
        <v>73</v>
      </c>
      <c r="D331" s="7" t="s">
        <v>74</v>
      </c>
      <c r="E331" s="376">
        <v>1940100591</v>
      </c>
      <c r="F331" s="7" t="s">
        <v>508</v>
      </c>
      <c r="G331" s="3">
        <v>78</v>
      </c>
      <c r="H331" s="3">
        <v>78</v>
      </c>
    </row>
    <row r="332" spans="1:8" ht="16.5" thickBot="1">
      <c r="A332" s="334" t="s">
        <v>46</v>
      </c>
      <c r="B332" s="28" t="s">
        <v>96</v>
      </c>
      <c r="C332" s="7" t="s">
        <v>73</v>
      </c>
      <c r="D332" s="7" t="s">
        <v>74</v>
      </c>
      <c r="E332" s="376">
        <v>1940100591</v>
      </c>
      <c r="F332" s="7">
        <v>850</v>
      </c>
      <c r="G332" s="3">
        <v>3</v>
      </c>
      <c r="H332" s="3">
        <v>3</v>
      </c>
    </row>
    <row r="333" spans="1:8" ht="142.5" thickBot="1">
      <c r="A333" s="154" t="s">
        <v>53</v>
      </c>
      <c r="B333" s="26" t="s">
        <v>96</v>
      </c>
      <c r="C333" s="8" t="s">
        <v>73</v>
      </c>
      <c r="D333" s="8" t="s">
        <v>74</v>
      </c>
      <c r="E333" s="381" t="s">
        <v>681</v>
      </c>
      <c r="F333" s="8"/>
      <c r="G333" s="1">
        <f>SUM(G334:G336)</f>
        <v>948</v>
      </c>
      <c r="H333" s="1">
        <f>SUM(H334:H336)</f>
        <v>1592</v>
      </c>
    </row>
    <row r="334" spans="1:8" ht="48" thickBot="1">
      <c r="A334" s="334" t="s">
        <v>54</v>
      </c>
      <c r="B334" s="28" t="s">
        <v>96</v>
      </c>
      <c r="C334" s="7" t="s">
        <v>73</v>
      </c>
      <c r="D334" s="7" t="s">
        <v>74</v>
      </c>
      <c r="E334" s="376" t="s">
        <v>681</v>
      </c>
      <c r="F334" s="7">
        <v>111</v>
      </c>
      <c r="G334" s="3">
        <v>706</v>
      </c>
      <c r="H334" s="3">
        <v>1200</v>
      </c>
    </row>
    <row r="335" spans="1:8" ht="63.75" thickBot="1">
      <c r="A335" s="335" t="s">
        <v>10</v>
      </c>
      <c r="B335" s="28" t="s">
        <v>96</v>
      </c>
      <c r="C335" s="7" t="s">
        <v>73</v>
      </c>
      <c r="D335" s="7" t="s">
        <v>74</v>
      </c>
      <c r="E335" s="376" t="s">
        <v>681</v>
      </c>
      <c r="F335" s="7">
        <v>119</v>
      </c>
      <c r="G335" s="3">
        <v>213</v>
      </c>
      <c r="H335" s="3">
        <v>362</v>
      </c>
    </row>
    <row r="336" spans="1:8" ht="32.25" thickBot="1">
      <c r="A336" s="38" t="s">
        <v>13</v>
      </c>
      <c r="B336" s="28" t="s">
        <v>96</v>
      </c>
      <c r="C336" s="7" t="s">
        <v>73</v>
      </c>
      <c r="D336" s="7" t="s">
        <v>74</v>
      </c>
      <c r="E336" s="376" t="s">
        <v>681</v>
      </c>
      <c r="F336" s="7">
        <v>244</v>
      </c>
      <c r="G336" s="3">
        <v>29</v>
      </c>
      <c r="H336" s="3">
        <v>30</v>
      </c>
    </row>
    <row r="337" spans="1:8" ht="16.5" thickBot="1">
      <c r="A337" s="154" t="s">
        <v>29</v>
      </c>
      <c r="B337" s="26" t="s">
        <v>96</v>
      </c>
      <c r="C337" s="8">
        <v>10</v>
      </c>
      <c r="D337" s="8" t="s">
        <v>71</v>
      </c>
      <c r="E337" s="8"/>
      <c r="F337" s="8"/>
      <c r="G337" s="1">
        <v>58</v>
      </c>
      <c r="H337" s="1">
        <v>58</v>
      </c>
    </row>
    <row r="338" spans="1:8" ht="16.5" thickBot="1">
      <c r="A338" s="154" t="s">
        <v>33</v>
      </c>
      <c r="B338" s="26" t="s">
        <v>96</v>
      </c>
      <c r="C338" s="8">
        <v>10</v>
      </c>
      <c r="D338" s="8" t="s">
        <v>71</v>
      </c>
      <c r="E338" s="8"/>
      <c r="F338" s="8"/>
      <c r="G338" s="1">
        <v>58</v>
      </c>
      <c r="H338" s="1">
        <v>58</v>
      </c>
    </row>
    <row r="339" spans="1:8" ht="48" thickBot="1">
      <c r="A339" s="154" t="s">
        <v>55</v>
      </c>
      <c r="B339" s="26" t="s">
        <v>96</v>
      </c>
      <c r="C339" s="8">
        <v>10</v>
      </c>
      <c r="D339" s="8" t="s">
        <v>71</v>
      </c>
      <c r="E339" s="8">
        <v>2230171540</v>
      </c>
      <c r="F339" s="8"/>
      <c r="G339" s="1">
        <v>58</v>
      </c>
      <c r="H339" s="1">
        <v>58</v>
      </c>
    </row>
    <row r="340" spans="1:8" ht="32.25" thickBot="1">
      <c r="A340" s="5" t="s">
        <v>32</v>
      </c>
      <c r="B340" s="28" t="s">
        <v>96</v>
      </c>
      <c r="C340" s="7">
        <v>10</v>
      </c>
      <c r="D340" s="7" t="s">
        <v>71</v>
      </c>
      <c r="E340" s="7">
        <v>2230171540</v>
      </c>
      <c r="F340" s="7">
        <v>313</v>
      </c>
      <c r="G340" s="3">
        <v>58</v>
      </c>
      <c r="H340" s="3">
        <v>58</v>
      </c>
    </row>
    <row r="341" spans="1:8" ht="16.5" thickBot="1">
      <c r="A341" s="187" t="s">
        <v>97</v>
      </c>
      <c r="B341" s="188" t="s">
        <v>98</v>
      </c>
      <c r="C341" s="188"/>
      <c r="D341" s="188"/>
      <c r="E341" s="188"/>
      <c r="F341" s="188"/>
      <c r="G341" s="189">
        <f>SUM(G342+G353)</f>
        <v>4878</v>
      </c>
      <c r="H341" s="189">
        <f>SUM(H342+H353)</f>
        <v>6683</v>
      </c>
    </row>
    <row r="342" spans="1:8" ht="16.5" thickBot="1">
      <c r="A342" s="154" t="s">
        <v>50</v>
      </c>
      <c r="B342" s="26" t="s">
        <v>98</v>
      </c>
      <c r="C342" s="8" t="s">
        <v>73</v>
      </c>
      <c r="D342" s="8" t="s">
        <v>74</v>
      </c>
      <c r="E342" s="12"/>
      <c r="F342" s="12"/>
      <c r="G342" s="34">
        <f>SUM(G343+G349)</f>
        <v>4777</v>
      </c>
      <c r="H342" s="34">
        <f>SUM(H343+H349)</f>
        <v>6582</v>
      </c>
    </row>
    <row r="343" spans="1:8" ht="48" thickBot="1">
      <c r="A343" s="154" t="s">
        <v>57</v>
      </c>
      <c r="B343" s="26" t="s">
        <v>98</v>
      </c>
      <c r="C343" s="8" t="s">
        <v>73</v>
      </c>
      <c r="D343" s="8" t="s">
        <v>74</v>
      </c>
      <c r="E343" s="381">
        <v>1940100591</v>
      </c>
      <c r="F343" s="8"/>
      <c r="G343" s="33">
        <f>SUM(G344+G345+G346+G347+G348)</f>
        <v>2574</v>
      </c>
      <c r="H343" s="33">
        <f>SUM(H344+H345+H346+H347+H348)</f>
        <v>2674</v>
      </c>
    </row>
    <row r="344" spans="1:8" ht="48" thickBot="1">
      <c r="A344" s="334" t="s">
        <v>28</v>
      </c>
      <c r="B344" s="28" t="s">
        <v>98</v>
      </c>
      <c r="C344" s="7" t="s">
        <v>73</v>
      </c>
      <c r="D344" s="7" t="s">
        <v>74</v>
      </c>
      <c r="E344" s="376">
        <v>1940100591</v>
      </c>
      <c r="F344" s="7" t="s">
        <v>78</v>
      </c>
      <c r="G344" s="3">
        <v>890</v>
      </c>
      <c r="H344" s="3">
        <v>890</v>
      </c>
    </row>
    <row r="345" spans="1:8" ht="63.75" thickBot="1">
      <c r="A345" s="335" t="s">
        <v>10</v>
      </c>
      <c r="B345" s="28" t="s">
        <v>98</v>
      </c>
      <c r="C345" s="7" t="s">
        <v>73</v>
      </c>
      <c r="D345" s="7" t="s">
        <v>74</v>
      </c>
      <c r="E345" s="376">
        <v>1940100591</v>
      </c>
      <c r="F345" s="7">
        <v>119</v>
      </c>
      <c r="G345" s="3">
        <v>268</v>
      </c>
      <c r="H345" s="3">
        <v>268</v>
      </c>
    </row>
    <row r="346" spans="1:8" ht="32.25" thickBot="1">
      <c r="A346" s="38" t="s">
        <v>13</v>
      </c>
      <c r="B346" s="28" t="s">
        <v>98</v>
      </c>
      <c r="C346" s="7" t="s">
        <v>73</v>
      </c>
      <c r="D346" s="7" t="s">
        <v>74</v>
      </c>
      <c r="E346" s="376">
        <v>1940100591</v>
      </c>
      <c r="F346" s="7">
        <v>244</v>
      </c>
      <c r="G346" s="3">
        <v>1263</v>
      </c>
      <c r="H346" s="3">
        <v>1363</v>
      </c>
    </row>
    <row r="347" spans="1:8" ht="16.5" thickBot="1">
      <c r="A347" s="38" t="s">
        <v>523</v>
      </c>
      <c r="B347" s="28" t="s">
        <v>98</v>
      </c>
      <c r="C347" s="7" t="s">
        <v>73</v>
      </c>
      <c r="D347" s="7" t="s">
        <v>74</v>
      </c>
      <c r="E347" s="376">
        <v>1940100591</v>
      </c>
      <c r="F347" s="7" t="s">
        <v>508</v>
      </c>
      <c r="G347" s="3">
        <v>150</v>
      </c>
      <c r="H347" s="3">
        <v>150</v>
      </c>
    </row>
    <row r="348" spans="1:8" ht="16.5" thickBot="1">
      <c r="A348" s="334" t="s">
        <v>46</v>
      </c>
      <c r="B348" s="28" t="s">
        <v>98</v>
      </c>
      <c r="C348" s="7" t="s">
        <v>73</v>
      </c>
      <c r="D348" s="7" t="s">
        <v>74</v>
      </c>
      <c r="E348" s="376">
        <v>1940100591</v>
      </c>
      <c r="F348" s="7">
        <v>850</v>
      </c>
      <c r="G348" s="3">
        <v>3</v>
      </c>
      <c r="H348" s="3">
        <v>3</v>
      </c>
    </row>
    <row r="349" spans="1:8" ht="142.5" thickBot="1">
      <c r="A349" s="154" t="s">
        <v>53</v>
      </c>
      <c r="B349" s="26" t="s">
        <v>98</v>
      </c>
      <c r="C349" s="8" t="s">
        <v>73</v>
      </c>
      <c r="D349" s="8" t="s">
        <v>74</v>
      </c>
      <c r="E349" s="381" t="s">
        <v>681</v>
      </c>
      <c r="F349" s="8"/>
      <c r="G349" s="1">
        <f>SUM(G350:G352)</f>
        <v>2203</v>
      </c>
      <c r="H349" s="1">
        <f>SUM(H350:H352)</f>
        <v>3908</v>
      </c>
    </row>
    <row r="350" spans="1:8" ht="48" thickBot="1">
      <c r="A350" s="334" t="s">
        <v>54</v>
      </c>
      <c r="B350" s="28" t="s">
        <v>98</v>
      </c>
      <c r="C350" s="7" t="s">
        <v>73</v>
      </c>
      <c r="D350" s="7" t="s">
        <v>74</v>
      </c>
      <c r="E350" s="376" t="s">
        <v>681</v>
      </c>
      <c r="F350" s="7">
        <v>111</v>
      </c>
      <c r="G350" s="3">
        <v>1628</v>
      </c>
      <c r="H350" s="3">
        <v>2950</v>
      </c>
    </row>
    <row r="351" spans="1:8" ht="63.75" thickBot="1">
      <c r="A351" s="335" t="s">
        <v>10</v>
      </c>
      <c r="B351" s="28" t="s">
        <v>98</v>
      </c>
      <c r="C351" s="7" t="s">
        <v>73</v>
      </c>
      <c r="D351" s="7" t="s">
        <v>74</v>
      </c>
      <c r="E351" s="376" t="s">
        <v>681</v>
      </c>
      <c r="F351" s="7">
        <v>119</v>
      </c>
      <c r="G351" s="3">
        <v>492</v>
      </c>
      <c r="H351" s="3">
        <v>890</v>
      </c>
    </row>
    <row r="352" spans="1:8" ht="32.25" thickBot="1">
      <c r="A352" s="38" t="s">
        <v>13</v>
      </c>
      <c r="B352" s="28" t="s">
        <v>98</v>
      </c>
      <c r="C352" s="7" t="s">
        <v>73</v>
      </c>
      <c r="D352" s="7" t="s">
        <v>74</v>
      </c>
      <c r="E352" s="376" t="s">
        <v>681</v>
      </c>
      <c r="F352" s="7">
        <v>244</v>
      </c>
      <c r="G352" s="3">
        <v>83</v>
      </c>
      <c r="H352" s="3">
        <v>68</v>
      </c>
    </row>
    <row r="353" spans="1:8" ht="16.5" thickBot="1">
      <c r="A353" s="154" t="s">
        <v>29</v>
      </c>
      <c r="B353" s="26" t="s">
        <v>98</v>
      </c>
      <c r="C353" s="8">
        <v>10</v>
      </c>
      <c r="D353" s="8" t="s">
        <v>71</v>
      </c>
      <c r="E353" s="8"/>
      <c r="F353" s="8"/>
      <c r="G353" s="1">
        <v>101</v>
      </c>
      <c r="H353" s="1">
        <v>101</v>
      </c>
    </row>
    <row r="354" spans="1:8" ht="16.5" thickBot="1">
      <c r="A354" s="154" t="s">
        <v>33</v>
      </c>
      <c r="B354" s="26" t="s">
        <v>98</v>
      </c>
      <c r="C354" s="8">
        <v>10</v>
      </c>
      <c r="D354" s="8" t="s">
        <v>71</v>
      </c>
      <c r="E354" s="8"/>
      <c r="F354" s="8"/>
      <c r="G354" s="1">
        <v>101</v>
      </c>
      <c r="H354" s="1">
        <v>101</v>
      </c>
    </row>
    <row r="355" spans="1:8" ht="48" thickBot="1">
      <c r="A355" s="154" t="s">
        <v>55</v>
      </c>
      <c r="B355" s="26" t="s">
        <v>98</v>
      </c>
      <c r="C355" s="8">
        <v>10</v>
      </c>
      <c r="D355" s="8" t="s">
        <v>71</v>
      </c>
      <c r="E355" s="8">
        <v>2230171540</v>
      </c>
      <c r="F355" s="8"/>
      <c r="G355" s="1">
        <v>101</v>
      </c>
      <c r="H355" s="1">
        <v>101</v>
      </c>
    </row>
    <row r="356" spans="1:8" ht="32.25" thickBot="1">
      <c r="A356" s="5" t="s">
        <v>32</v>
      </c>
      <c r="B356" s="28" t="s">
        <v>98</v>
      </c>
      <c r="C356" s="7">
        <v>10</v>
      </c>
      <c r="D356" s="7" t="s">
        <v>71</v>
      </c>
      <c r="E356" s="7">
        <v>2230171540</v>
      </c>
      <c r="F356" s="7">
        <v>313</v>
      </c>
      <c r="G356" s="3">
        <v>101</v>
      </c>
      <c r="H356" s="3">
        <v>101</v>
      </c>
    </row>
    <row r="357" spans="1:8" ht="16.5" thickBot="1">
      <c r="A357" s="187" t="s">
        <v>99</v>
      </c>
      <c r="B357" s="188" t="s">
        <v>100</v>
      </c>
      <c r="C357" s="188" t="s">
        <v>73</v>
      </c>
      <c r="D357" s="188"/>
      <c r="E357" s="188"/>
      <c r="F357" s="188"/>
      <c r="G357" s="189">
        <f>SUM(G358+G369)</f>
        <v>2765</v>
      </c>
      <c r="H357" s="189">
        <f>SUM(H358+H369)</f>
        <v>3643</v>
      </c>
    </row>
    <row r="358" spans="1:8" ht="16.5" thickBot="1">
      <c r="A358" s="154" t="s">
        <v>50</v>
      </c>
      <c r="B358" s="26" t="s">
        <v>100</v>
      </c>
      <c r="C358" s="8" t="s">
        <v>73</v>
      </c>
      <c r="D358" s="8" t="s">
        <v>74</v>
      </c>
      <c r="E358" s="12"/>
      <c r="F358" s="12"/>
      <c r="G358" s="34">
        <f>SUM(G359+G365)</f>
        <v>2680</v>
      </c>
      <c r="H358" s="34">
        <f>SUM(H359+H365)</f>
        <v>3558</v>
      </c>
    </row>
    <row r="359" spans="1:8" ht="48" thickBot="1">
      <c r="A359" s="154" t="s">
        <v>57</v>
      </c>
      <c r="B359" s="26" t="s">
        <v>100</v>
      </c>
      <c r="C359" s="8" t="s">
        <v>73</v>
      </c>
      <c r="D359" s="8" t="s">
        <v>74</v>
      </c>
      <c r="E359" s="381">
        <v>1940100591</v>
      </c>
      <c r="F359" s="8"/>
      <c r="G359" s="33">
        <f>SUM(G360+G361+G362+G363+G364)</f>
        <v>1802</v>
      </c>
      <c r="H359" s="33">
        <f>SUM(H360+H361+H362+H363+H364)</f>
        <v>1902</v>
      </c>
    </row>
    <row r="360" spans="1:8" ht="48" thickBot="1">
      <c r="A360" s="334" t="s">
        <v>28</v>
      </c>
      <c r="B360" s="28" t="s">
        <v>100</v>
      </c>
      <c r="C360" s="7" t="s">
        <v>73</v>
      </c>
      <c r="D360" s="7" t="s">
        <v>74</v>
      </c>
      <c r="E360" s="376">
        <v>1940100591</v>
      </c>
      <c r="F360" s="7" t="s">
        <v>78</v>
      </c>
      <c r="G360" s="3">
        <v>840</v>
      </c>
      <c r="H360" s="3">
        <v>840</v>
      </c>
    </row>
    <row r="361" spans="1:8" ht="63.75" thickBot="1">
      <c r="A361" s="335" t="s">
        <v>10</v>
      </c>
      <c r="B361" s="28" t="s">
        <v>100</v>
      </c>
      <c r="C361" s="7" t="s">
        <v>73</v>
      </c>
      <c r="D361" s="7" t="s">
        <v>74</v>
      </c>
      <c r="E361" s="376">
        <v>1940100591</v>
      </c>
      <c r="F361" s="7">
        <v>119</v>
      </c>
      <c r="G361" s="3">
        <v>253</v>
      </c>
      <c r="H361" s="3">
        <v>253</v>
      </c>
    </row>
    <row r="362" spans="1:8" ht="32.25" thickBot="1">
      <c r="A362" s="38" t="s">
        <v>13</v>
      </c>
      <c r="B362" s="28" t="s">
        <v>100</v>
      </c>
      <c r="C362" s="7" t="s">
        <v>73</v>
      </c>
      <c r="D362" s="7" t="s">
        <v>74</v>
      </c>
      <c r="E362" s="376">
        <v>1940100591</v>
      </c>
      <c r="F362" s="7">
        <v>244</v>
      </c>
      <c r="G362" s="3">
        <v>669</v>
      </c>
      <c r="H362" s="3">
        <v>769</v>
      </c>
    </row>
    <row r="363" spans="1:8" ht="16.5" thickBot="1">
      <c r="A363" s="38" t="s">
        <v>523</v>
      </c>
      <c r="B363" s="28" t="s">
        <v>100</v>
      </c>
      <c r="C363" s="7" t="s">
        <v>73</v>
      </c>
      <c r="D363" s="7" t="s">
        <v>74</v>
      </c>
      <c r="E363" s="376">
        <v>1940100591</v>
      </c>
      <c r="F363" s="7" t="s">
        <v>508</v>
      </c>
      <c r="G363" s="3">
        <v>40</v>
      </c>
      <c r="H363" s="3">
        <v>40</v>
      </c>
    </row>
    <row r="364" spans="1:8" ht="16.5" thickBot="1">
      <c r="A364" s="334" t="s">
        <v>46</v>
      </c>
      <c r="B364" s="28" t="s">
        <v>100</v>
      </c>
      <c r="C364" s="7" t="s">
        <v>73</v>
      </c>
      <c r="D364" s="7" t="s">
        <v>74</v>
      </c>
      <c r="E364" s="376">
        <v>1940100591</v>
      </c>
      <c r="F364" s="7">
        <v>850</v>
      </c>
      <c r="G364" s="3"/>
      <c r="H364" s="3"/>
    </row>
    <row r="365" spans="1:8" ht="142.5" thickBot="1">
      <c r="A365" s="154" t="s">
        <v>53</v>
      </c>
      <c r="B365" s="26" t="s">
        <v>100</v>
      </c>
      <c r="C365" s="8" t="s">
        <v>73</v>
      </c>
      <c r="D365" s="8" t="s">
        <v>74</v>
      </c>
      <c r="E365" s="381" t="s">
        <v>681</v>
      </c>
      <c r="F365" s="8"/>
      <c r="G365" s="1">
        <f>SUM(G366:G368)</f>
        <v>878</v>
      </c>
      <c r="H365" s="1">
        <f>SUM(H366:H368)</f>
        <v>1656</v>
      </c>
    </row>
    <row r="366" spans="1:8" ht="48" thickBot="1">
      <c r="A366" s="334" t="s">
        <v>54</v>
      </c>
      <c r="B366" s="28" t="s">
        <v>100</v>
      </c>
      <c r="C366" s="7" t="s">
        <v>73</v>
      </c>
      <c r="D366" s="7" t="s">
        <v>74</v>
      </c>
      <c r="E366" s="376" t="s">
        <v>681</v>
      </c>
      <c r="F366" s="7">
        <v>111</v>
      </c>
      <c r="G366" s="3">
        <v>642</v>
      </c>
      <c r="H366" s="3">
        <v>1250</v>
      </c>
    </row>
    <row r="367" spans="1:8" ht="63.75" thickBot="1">
      <c r="A367" s="335" t="s">
        <v>10</v>
      </c>
      <c r="B367" s="28" t="s">
        <v>100</v>
      </c>
      <c r="C367" s="7" t="s">
        <v>73</v>
      </c>
      <c r="D367" s="7" t="s">
        <v>74</v>
      </c>
      <c r="E367" s="376" t="s">
        <v>681</v>
      </c>
      <c r="F367" s="7">
        <v>119</v>
      </c>
      <c r="G367" s="3">
        <v>193</v>
      </c>
      <c r="H367" s="3">
        <v>378</v>
      </c>
    </row>
    <row r="368" spans="1:8" ht="32.25" thickBot="1">
      <c r="A368" s="38" t="s">
        <v>13</v>
      </c>
      <c r="B368" s="28" t="s">
        <v>100</v>
      </c>
      <c r="C368" s="7" t="s">
        <v>73</v>
      </c>
      <c r="D368" s="7" t="s">
        <v>74</v>
      </c>
      <c r="E368" s="376" t="s">
        <v>681</v>
      </c>
      <c r="F368" s="7">
        <v>244</v>
      </c>
      <c r="G368" s="3">
        <v>43</v>
      </c>
      <c r="H368" s="3">
        <v>28</v>
      </c>
    </row>
    <row r="369" spans="1:8" ht="16.5" thickBot="1">
      <c r="A369" s="154" t="s">
        <v>29</v>
      </c>
      <c r="B369" s="26" t="s">
        <v>100</v>
      </c>
      <c r="C369" s="8">
        <v>10</v>
      </c>
      <c r="D369" s="8" t="s">
        <v>71</v>
      </c>
      <c r="E369" s="8"/>
      <c r="F369" s="8"/>
      <c r="G369" s="1">
        <v>85</v>
      </c>
      <c r="H369" s="1">
        <v>85</v>
      </c>
    </row>
    <row r="370" spans="1:8" ht="16.5" thickBot="1">
      <c r="A370" s="154" t="s">
        <v>33</v>
      </c>
      <c r="B370" s="26" t="s">
        <v>100</v>
      </c>
      <c r="C370" s="8">
        <v>10</v>
      </c>
      <c r="D370" s="8" t="s">
        <v>71</v>
      </c>
      <c r="E370" s="8"/>
      <c r="F370" s="8"/>
      <c r="G370" s="1">
        <v>85</v>
      </c>
      <c r="H370" s="1">
        <v>85</v>
      </c>
    </row>
    <row r="371" spans="1:8" ht="48" thickBot="1">
      <c r="A371" s="154" t="s">
        <v>55</v>
      </c>
      <c r="B371" s="26" t="s">
        <v>100</v>
      </c>
      <c r="C371" s="8">
        <v>10</v>
      </c>
      <c r="D371" s="8" t="s">
        <v>71</v>
      </c>
      <c r="E371" s="8">
        <v>2230171540</v>
      </c>
      <c r="F371" s="8"/>
      <c r="G371" s="1">
        <v>85</v>
      </c>
      <c r="H371" s="1">
        <v>85</v>
      </c>
    </row>
    <row r="372" spans="1:8" ht="32.25" thickBot="1">
      <c r="A372" s="5" t="s">
        <v>32</v>
      </c>
      <c r="B372" s="28" t="s">
        <v>100</v>
      </c>
      <c r="C372" s="7">
        <v>10</v>
      </c>
      <c r="D372" s="7" t="s">
        <v>71</v>
      </c>
      <c r="E372" s="7">
        <v>2230171540</v>
      </c>
      <c r="F372" s="7">
        <v>313</v>
      </c>
      <c r="G372" s="3">
        <v>85</v>
      </c>
      <c r="H372" s="3">
        <v>85</v>
      </c>
    </row>
    <row r="373" spans="1:8" ht="16.5" thickBot="1">
      <c r="A373" s="187" t="s">
        <v>101</v>
      </c>
      <c r="B373" s="188" t="s">
        <v>102</v>
      </c>
      <c r="C373" s="188" t="s">
        <v>73</v>
      </c>
      <c r="D373" s="188"/>
      <c r="E373" s="188"/>
      <c r="F373" s="188"/>
      <c r="G373" s="189">
        <f>SUM(G374+G385)</f>
        <v>3691.5</v>
      </c>
      <c r="H373" s="189">
        <f>SUM(H374+H385)</f>
        <v>4468.5</v>
      </c>
    </row>
    <row r="374" spans="1:8" ht="16.5" thickBot="1">
      <c r="A374" s="154" t="s">
        <v>50</v>
      </c>
      <c r="B374" s="26" t="s">
        <v>102</v>
      </c>
      <c r="C374" s="8" t="s">
        <v>73</v>
      </c>
      <c r="D374" s="8" t="s">
        <v>74</v>
      </c>
      <c r="E374" s="12"/>
      <c r="F374" s="12"/>
      <c r="G374" s="34">
        <f>SUM(G375+G381)</f>
        <v>3652</v>
      </c>
      <c r="H374" s="34">
        <f>SUM(H375+H381)</f>
        <v>4429</v>
      </c>
    </row>
    <row r="375" spans="1:8" ht="48" thickBot="1">
      <c r="A375" s="154" t="s">
        <v>57</v>
      </c>
      <c r="B375" s="26" t="s">
        <v>102</v>
      </c>
      <c r="C375" s="8" t="s">
        <v>73</v>
      </c>
      <c r="D375" s="8" t="s">
        <v>74</v>
      </c>
      <c r="E375" s="381">
        <v>1940100591</v>
      </c>
      <c r="F375" s="8"/>
      <c r="G375" s="33">
        <f>SUM(G376+G377+G378+G379+G380)</f>
        <v>1987</v>
      </c>
      <c r="H375" s="33">
        <f>SUM(H376+H377+H378+H379+H380)</f>
        <v>1987</v>
      </c>
    </row>
    <row r="376" spans="1:8" ht="48" thickBot="1">
      <c r="A376" s="334" t="s">
        <v>28</v>
      </c>
      <c r="B376" s="28" t="s">
        <v>102</v>
      </c>
      <c r="C376" s="7" t="s">
        <v>73</v>
      </c>
      <c r="D376" s="7" t="s">
        <v>74</v>
      </c>
      <c r="E376" s="376">
        <v>1940100591</v>
      </c>
      <c r="F376" s="7" t="s">
        <v>78</v>
      </c>
      <c r="G376" s="3">
        <v>1028</v>
      </c>
      <c r="H376" s="3">
        <v>1028</v>
      </c>
    </row>
    <row r="377" spans="1:8" ht="63.75" thickBot="1">
      <c r="A377" s="335" t="s">
        <v>10</v>
      </c>
      <c r="B377" s="28" t="s">
        <v>102</v>
      </c>
      <c r="C377" s="7" t="s">
        <v>73</v>
      </c>
      <c r="D377" s="7" t="s">
        <v>74</v>
      </c>
      <c r="E377" s="376">
        <v>1940100591</v>
      </c>
      <c r="F377" s="7">
        <v>119</v>
      </c>
      <c r="G377" s="3">
        <v>310</v>
      </c>
      <c r="H377" s="3">
        <v>310</v>
      </c>
    </row>
    <row r="378" spans="1:8" ht="32.25" thickBot="1">
      <c r="A378" s="38" t="s">
        <v>13</v>
      </c>
      <c r="B378" s="28" t="s">
        <v>102</v>
      </c>
      <c r="C378" s="7" t="s">
        <v>73</v>
      </c>
      <c r="D378" s="7" t="s">
        <v>74</v>
      </c>
      <c r="E378" s="376">
        <v>1940100591</v>
      </c>
      <c r="F378" s="7">
        <v>244</v>
      </c>
      <c r="G378" s="3">
        <v>514</v>
      </c>
      <c r="H378" s="3">
        <v>514</v>
      </c>
    </row>
    <row r="379" spans="1:8" ht="16.5" thickBot="1">
      <c r="A379" s="38" t="s">
        <v>523</v>
      </c>
      <c r="B379" s="28" t="s">
        <v>102</v>
      </c>
      <c r="C379" s="7" t="s">
        <v>73</v>
      </c>
      <c r="D379" s="7" t="s">
        <v>74</v>
      </c>
      <c r="E379" s="376">
        <v>1940100591</v>
      </c>
      <c r="F379" s="7" t="s">
        <v>508</v>
      </c>
      <c r="G379" s="3">
        <v>130</v>
      </c>
      <c r="H379" s="3">
        <v>130</v>
      </c>
    </row>
    <row r="380" spans="1:8" ht="16.5" thickBot="1">
      <c r="A380" s="334" t="s">
        <v>46</v>
      </c>
      <c r="B380" s="28" t="s">
        <v>102</v>
      </c>
      <c r="C380" s="7" t="s">
        <v>73</v>
      </c>
      <c r="D380" s="7" t="s">
        <v>74</v>
      </c>
      <c r="E380" s="376">
        <v>1940100591</v>
      </c>
      <c r="F380" s="7">
        <v>850</v>
      </c>
      <c r="G380" s="3">
        <v>5</v>
      </c>
      <c r="H380" s="3">
        <v>5</v>
      </c>
    </row>
    <row r="381" spans="1:8" ht="142.5" thickBot="1">
      <c r="A381" s="154" t="s">
        <v>53</v>
      </c>
      <c r="B381" s="26" t="s">
        <v>102</v>
      </c>
      <c r="C381" s="8" t="s">
        <v>73</v>
      </c>
      <c r="D381" s="8" t="s">
        <v>74</v>
      </c>
      <c r="E381" s="381" t="s">
        <v>681</v>
      </c>
      <c r="F381" s="8"/>
      <c r="G381" s="1">
        <f>SUM(G382:G384)</f>
        <v>1665</v>
      </c>
      <c r="H381" s="1">
        <f>SUM(H382:H384)</f>
        <v>2442</v>
      </c>
    </row>
    <row r="382" spans="1:8" ht="48" thickBot="1">
      <c r="A382" s="334" t="s">
        <v>54</v>
      </c>
      <c r="B382" s="28" t="s">
        <v>102</v>
      </c>
      <c r="C382" s="7" t="s">
        <v>73</v>
      </c>
      <c r="D382" s="7" t="s">
        <v>74</v>
      </c>
      <c r="E382" s="376" t="s">
        <v>681</v>
      </c>
      <c r="F382" s="7">
        <v>111</v>
      </c>
      <c r="G382" s="3">
        <v>1259</v>
      </c>
      <c r="H382" s="3">
        <v>1850</v>
      </c>
    </row>
    <row r="383" spans="1:8" ht="63.75" thickBot="1">
      <c r="A383" s="335" t="s">
        <v>10</v>
      </c>
      <c r="B383" s="28" t="s">
        <v>102</v>
      </c>
      <c r="C383" s="7" t="s">
        <v>73</v>
      </c>
      <c r="D383" s="7" t="s">
        <v>74</v>
      </c>
      <c r="E383" s="376" t="s">
        <v>681</v>
      </c>
      <c r="F383" s="7">
        <v>119</v>
      </c>
      <c r="G383" s="3">
        <v>380</v>
      </c>
      <c r="H383" s="3">
        <v>559</v>
      </c>
    </row>
    <row r="384" spans="1:8" ht="32.25" thickBot="1">
      <c r="A384" s="38" t="s">
        <v>13</v>
      </c>
      <c r="B384" s="28" t="s">
        <v>102</v>
      </c>
      <c r="C384" s="7" t="s">
        <v>73</v>
      </c>
      <c r="D384" s="7" t="s">
        <v>74</v>
      </c>
      <c r="E384" s="376" t="s">
        <v>681</v>
      </c>
      <c r="F384" s="7">
        <v>244</v>
      </c>
      <c r="G384" s="3">
        <v>26</v>
      </c>
      <c r="H384" s="3">
        <v>33</v>
      </c>
    </row>
    <row r="385" spans="1:8" ht="16.5" thickBot="1">
      <c r="A385" s="154" t="s">
        <v>29</v>
      </c>
      <c r="B385" s="26" t="s">
        <v>102</v>
      </c>
      <c r="C385" s="8">
        <v>10</v>
      </c>
      <c r="D385" s="8" t="s">
        <v>71</v>
      </c>
      <c r="E385" s="8"/>
      <c r="F385" s="8"/>
      <c r="G385" s="1">
        <v>39.5</v>
      </c>
      <c r="H385" s="1">
        <v>39.5</v>
      </c>
    </row>
    <row r="386" spans="1:8" ht="16.5" thickBot="1">
      <c r="A386" s="154" t="s">
        <v>33</v>
      </c>
      <c r="B386" s="26" t="s">
        <v>102</v>
      </c>
      <c r="C386" s="8">
        <v>10</v>
      </c>
      <c r="D386" s="8" t="s">
        <v>71</v>
      </c>
      <c r="E386" s="8"/>
      <c r="F386" s="8"/>
      <c r="G386" s="1">
        <v>39.5</v>
      </c>
      <c r="H386" s="1">
        <v>39.5</v>
      </c>
    </row>
    <row r="387" spans="1:8" ht="48" thickBot="1">
      <c r="A387" s="154" t="s">
        <v>55</v>
      </c>
      <c r="B387" s="26" t="s">
        <v>102</v>
      </c>
      <c r="C387" s="8">
        <v>10</v>
      </c>
      <c r="D387" s="8" t="s">
        <v>71</v>
      </c>
      <c r="E387" s="8">
        <v>2230171540</v>
      </c>
      <c r="F387" s="8"/>
      <c r="G387" s="1">
        <v>39.5</v>
      </c>
      <c r="H387" s="1">
        <v>39.5</v>
      </c>
    </row>
    <row r="388" spans="1:8" ht="32.25" thickBot="1">
      <c r="A388" s="5" t="s">
        <v>32</v>
      </c>
      <c r="B388" s="28" t="s">
        <v>102</v>
      </c>
      <c r="C388" s="7">
        <v>10</v>
      </c>
      <c r="D388" s="7" t="s">
        <v>71</v>
      </c>
      <c r="E388" s="7">
        <v>2230171540</v>
      </c>
      <c r="F388" s="7">
        <v>313</v>
      </c>
      <c r="G388" s="3">
        <v>39.5</v>
      </c>
      <c r="H388" s="3">
        <v>39.5</v>
      </c>
    </row>
    <row r="389" spans="1:8" ht="32.25" thickBot="1">
      <c r="A389" s="187" t="s">
        <v>103</v>
      </c>
      <c r="B389" s="188" t="s">
        <v>104</v>
      </c>
      <c r="C389" s="188" t="s">
        <v>73</v>
      </c>
      <c r="D389" s="188"/>
      <c r="E389" s="188"/>
      <c r="F389" s="188"/>
      <c r="G389" s="189">
        <f>SUM(G390+G401)</f>
        <v>3593</v>
      </c>
      <c r="H389" s="189">
        <f>SUM(H390+H401)</f>
        <v>4416</v>
      </c>
    </row>
    <row r="390" spans="1:8" ht="16.5" thickBot="1">
      <c r="A390" s="154" t="s">
        <v>50</v>
      </c>
      <c r="B390" s="26" t="s">
        <v>104</v>
      </c>
      <c r="C390" s="8" t="s">
        <v>73</v>
      </c>
      <c r="D390" s="8" t="s">
        <v>74</v>
      </c>
      <c r="E390" s="12"/>
      <c r="F390" s="12"/>
      <c r="G390" s="34">
        <f>SUM(G391+G397)</f>
        <v>3528</v>
      </c>
      <c r="H390" s="34">
        <f>SUM(H391+H397)</f>
        <v>4351</v>
      </c>
    </row>
    <row r="391" spans="1:8" ht="48" thickBot="1">
      <c r="A391" s="154" t="s">
        <v>57</v>
      </c>
      <c r="B391" s="26" t="s">
        <v>104</v>
      </c>
      <c r="C391" s="8" t="s">
        <v>73</v>
      </c>
      <c r="D391" s="8" t="s">
        <v>74</v>
      </c>
      <c r="E391" s="381">
        <v>1940100591</v>
      </c>
      <c r="F391" s="8"/>
      <c r="G391" s="33">
        <f>SUM(G392+G393+G394+G395+G396)</f>
        <v>1854</v>
      </c>
      <c r="H391" s="33">
        <f>SUM(H392+H393+H394+H395+H396)</f>
        <v>1854</v>
      </c>
    </row>
    <row r="392" spans="1:8" ht="48" thickBot="1">
      <c r="A392" s="334" t="s">
        <v>28</v>
      </c>
      <c r="B392" s="28" t="s">
        <v>104</v>
      </c>
      <c r="C392" s="7" t="s">
        <v>73</v>
      </c>
      <c r="D392" s="7" t="s">
        <v>74</v>
      </c>
      <c r="E392" s="376">
        <v>1940100591</v>
      </c>
      <c r="F392" s="7" t="s">
        <v>78</v>
      </c>
      <c r="G392" s="3">
        <v>930</v>
      </c>
      <c r="H392" s="3">
        <v>930</v>
      </c>
    </row>
    <row r="393" spans="1:8" ht="63.75" thickBot="1">
      <c r="A393" s="335" t="s">
        <v>10</v>
      </c>
      <c r="B393" s="28" t="s">
        <v>104</v>
      </c>
      <c r="C393" s="7" t="s">
        <v>73</v>
      </c>
      <c r="D393" s="7" t="s">
        <v>74</v>
      </c>
      <c r="E393" s="376">
        <v>1940100591</v>
      </c>
      <c r="F393" s="7">
        <v>119</v>
      </c>
      <c r="G393" s="3">
        <v>280</v>
      </c>
      <c r="H393" s="3">
        <v>280</v>
      </c>
    </row>
    <row r="394" spans="1:8" ht="32.25" thickBot="1">
      <c r="A394" s="38" t="s">
        <v>13</v>
      </c>
      <c r="B394" s="28" t="s">
        <v>104</v>
      </c>
      <c r="C394" s="7" t="s">
        <v>73</v>
      </c>
      <c r="D394" s="7" t="s">
        <v>74</v>
      </c>
      <c r="E394" s="376">
        <v>1940100591</v>
      </c>
      <c r="F394" s="7">
        <v>244</v>
      </c>
      <c r="G394" s="3">
        <v>519</v>
      </c>
      <c r="H394" s="3">
        <v>519</v>
      </c>
    </row>
    <row r="395" spans="1:8" ht="16.5" thickBot="1">
      <c r="A395" s="38" t="s">
        <v>523</v>
      </c>
      <c r="B395" s="28" t="s">
        <v>104</v>
      </c>
      <c r="C395" s="7" t="s">
        <v>73</v>
      </c>
      <c r="D395" s="7" t="s">
        <v>74</v>
      </c>
      <c r="E395" s="376">
        <v>1940100591</v>
      </c>
      <c r="F395" s="7" t="s">
        <v>508</v>
      </c>
      <c r="G395" s="3">
        <v>125</v>
      </c>
      <c r="H395" s="3">
        <v>125</v>
      </c>
    </row>
    <row r="396" spans="1:8" ht="16.5" thickBot="1">
      <c r="A396" s="334" t="s">
        <v>46</v>
      </c>
      <c r="B396" s="28" t="s">
        <v>104</v>
      </c>
      <c r="C396" s="7" t="s">
        <v>73</v>
      </c>
      <c r="D396" s="7" t="s">
        <v>74</v>
      </c>
      <c r="E396" s="376">
        <v>1940100591</v>
      </c>
      <c r="F396" s="7">
        <v>850</v>
      </c>
      <c r="G396" s="3"/>
      <c r="H396" s="3"/>
    </row>
    <row r="397" spans="1:8" ht="142.5" thickBot="1">
      <c r="A397" s="154" t="s">
        <v>53</v>
      </c>
      <c r="B397" s="26" t="s">
        <v>104</v>
      </c>
      <c r="C397" s="8" t="s">
        <v>73</v>
      </c>
      <c r="D397" s="8" t="s">
        <v>74</v>
      </c>
      <c r="E397" s="381" t="s">
        <v>681</v>
      </c>
      <c r="F397" s="8"/>
      <c r="G397" s="1">
        <f>SUM(G398:G400)</f>
        <v>1674</v>
      </c>
      <c r="H397" s="1">
        <f>SUM(H398:H400)</f>
        <v>2497</v>
      </c>
    </row>
    <row r="398" spans="1:8" ht="48" thickBot="1">
      <c r="A398" s="334" t="s">
        <v>54</v>
      </c>
      <c r="B398" s="28" t="s">
        <v>104</v>
      </c>
      <c r="C398" s="7" t="s">
        <v>73</v>
      </c>
      <c r="D398" s="7" t="s">
        <v>74</v>
      </c>
      <c r="E398" s="376" t="s">
        <v>681</v>
      </c>
      <c r="F398" s="7">
        <v>111</v>
      </c>
      <c r="G398" s="3">
        <v>1253</v>
      </c>
      <c r="H398" s="3">
        <v>1887</v>
      </c>
    </row>
    <row r="399" spans="1:8" ht="63.75" thickBot="1">
      <c r="A399" s="335" t="s">
        <v>10</v>
      </c>
      <c r="B399" s="28" t="s">
        <v>104</v>
      </c>
      <c r="C399" s="7" t="s">
        <v>73</v>
      </c>
      <c r="D399" s="7" t="s">
        <v>74</v>
      </c>
      <c r="E399" s="376" t="s">
        <v>681</v>
      </c>
      <c r="F399" s="7">
        <v>119</v>
      </c>
      <c r="G399" s="3">
        <v>378</v>
      </c>
      <c r="H399" s="3">
        <v>570</v>
      </c>
    </row>
    <row r="400" spans="1:8" ht="32.25" thickBot="1">
      <c r="A400" s="38" t="s">
        <v>13</v>
      </c>
      <c r="B400" s="28" t="s">
        <v>104</v>
      </c>
      <c r="C400" s="7" t="s">
        <v>73</v>
      </c>
      <c r="D400" s="7" t="s">
        <v>74</v>
      </c>
      <c r="E400" s="376" t="s">
        <v>681</v>
      </c>
      <c r="F400" s="7">
        <v>244</v>
      </c>
      <c r="G400" s="3">
        <v>43</v>
      </c>
      <c r="H400" s="3">
        <v>40</v>
      </c>
    </row>
    <row r="401" spans="1:8" ht="16.5" thickBot="1">
      <c r="A401" s="154" t="s">
        <v>29</v>
      </c>
      <c r="B401" s="26" t="s">
        <v>104</v>
      </c>
      <c r="C401" s="8">
        <v>10</v>
      </c>
      <c r="D401" s="8" t="s">
        <v>71</v>
      </c>
      <c r="E401" s="8"/>
      <c r="F401" s="8"/>
      <c r="G401" s="1">
        <v>65</v>
      </c>
      <c r="H401" s="1">
        <v>65</v>
      </c>
    </row>
    <row r="402" spans="1:8" ht="16.5" thickBot="1">
      <c r="A402" s="154" t="s">
        <v>33</v>
      </c>
      <c r="B402" s="26" t="s">
        <v>104</v>
      </c>
      <c r="C402" s="8">
        <v>10</v>
      </c>
      <c r="D402" s="8" t="s">
        <v>71</v>
      </c>
      <c r="E402" s="8"/>
      <c r="F402" s="8"/>
      <c r="G402" s="1">
        <v>65</v>
      </c>
      <c r="H402" s="1">
        <v>65</v>
      </c>
    </row>
    <row r="403" spans="1:8" ht="48" thickBot="1">
      <c r="A403" s="154" t="s">
        <v>55</v>
      </c>
      <c r="B403" s="26" t="s">
        <v>104</v>
      </c>
      <c r="C403" s="8">
        <v>10</v>
      </c>
      <c r="D403" s="8" t="s">
        <v>71</v>
      </c>
      <c r="E403" s="8">
        <v>2230171540</v>
      </c>
      <c r="F403" s="8"/>
      <c r="G403" s="1">
        <v>65</v>
      </c>
      <c r="H403" s="1">
        <v>65</v>
      </c>
    </row>
    <row r="404" spans="1:8" ht="32.25" thickBot="1">
      <c r="A404" s="5" t="s">
        <v>32</v>
      </c>
      <c r="B404" s="28" t="s">
        <v>104</v>
      </c>
      <c r="C404" s="7">
        <v>10</v>
      </c>
      <c r="D404" s="7" t="s">
        <v>71</v>
      </c>
      <c r="E404" s="7">
        <v>2230171540</v>
      </c>
      <c r="F404" s="7">
        <v>313</v>
      </c>
      <c r="G404" s="3">
        <v>65</v>
      </c>
      <c r="H404" s="3">
        <v>65</v>
      </c>
    </row>
    <row r="405" spans="1:8" ht="16.5" thickBot="1">
      <c r="A405" s="187" t="s">
        <v>105</v>
      </c>
      <c r="B405" s="188" t="s">
        <v>106</v>
      </c>
      <c r="C405" s="188" t="s">
        <v>73</v>
      </c>
      <c r="D405" s="188"/>
      <c r="E405" s="188"/>
      <c r="F405" s="188"/>
      <c r="G405" s="189">
        <f>SUM(G406+G417)</f>
        <v>3719</v>
      </c>
      <c r="H405" s="189">
        <f>SUM(H406+H417)</f>
        <v>4452</v>
      </c>
    </row>
    <row r="406" spans="1:8" ht="16.5" thickBot="1">
      <c r="A406" s="154" t="s">
        <v>50</v>
      </c>
      <c r="B406" s="26" t="s">
        <v>106</v>
      </c>
      <c r="C406" s="8" t="s">
        <v>73</v>
      </c>
      <c r="D406" s="8" t="s">
        <v>74</v>
      </c>
      <c r="E406" s="12"/>
      <c r="F406" s="12"/>
      <c r="G406" s="34">
        <f>SUM(G407+G413)</f>
        <v>3659</v>
      </c>
      <c r="H406" s="34">
        <f>SUM(H407+H413)</f>
        <v>4392</v>
      </c>
    </row>
    <row r="407" spans="1:8" ht="48" thickBot="1">
      <c r="A407" s="154" t="s">
        <v>57</v>
      </c>
      <c r="B407" s="26" t="s">
        <v>106</v>
      </c>
      <c r="C407" s="8" t="s">
        <v>73</v>
      </c>
      <c r="D407" s="8" t="s">
        <v>74</v>
      </c>
      <c r="E407" s="381">
        <v>1940100591</v>
      </c>
      <c r="F407" s="8"/>
      <c r="G407" s="33">
        <f>SUM(G408+G409+G410+G411+G412)</f>
        <v>1973</v>
      </c>
      <c r="H407" s="33">
        <f>SUM(H408+H409+H410+H411+H412)</f>
        <v>2073</v>
      </c>
    </row>
    <row r="408" spans="1:8" ht="48" thickBot="1">
      <c r="A408" s="334" t="s">
        <v>28</v>
      </c>
      <c r="B408" s="28" t="s">
        <v>106</v>
      </c>
      <c r="C408" s="7" t="s">
        <v>73</v>
      </c>
      <c r="D408" s="7" t="s">
        <v>74</v>
      </c>
      <c r="E408" s="376">
        <v>1940100591</v>
      </c>
      <c r="F408" s="7" t="s">
        <v>78</v>
      </c>
      <c r="G408" s="3">
        <v>890</v>
      </c>
      <c r="H408" s="3">
        <v>890</v>
      </c>
    </row>
    <row r="409" spans="1:8" ht="63.75" thickBot="1">
      <c r="A409" s="335" t="s">
        <v>10</v>
      </c>
      <c r="B409" s="28" t="s">
        <v>106</v>
      </c>
      <c r="C409" s="7" t="s">
        <v>73</v>
      </c>
      <c r="D409" s="7" t="s">
        <v>74</v>
      </c>
      <c r="E409" s="376">
        <v>1940100591</v>
      </c>
      <c r="F409" s="7">
        <v>119</v>
      </c>
      <c r="G409" s="3">
        <v>268</v>
      </c>
      <c r="H409" s="3">
        <v>268</v>
      </c>
    </row>
    <row r="410" spans="1:8" ht="32.25" thickBot="1">
      <c r="A410" s="38" t="s">
        <v>13</v>
      </c>
      <c r="B410" s="28" t="s">
        <v>106</v>
      </c>
      <c r="C410" s="7" t="s">
        <v>73</v>
      </c>
      <c r="D410" s="7" t="s">
        <v>74</v>
      </c>
      <c r="E410" s="376">
        <v>1940100591</v>
      </c>
      <c r="F410" s="7">
        <v>244</v>
      </c>
      <c r="G410" s="3">
        <v>772</v>
      </c>
      <c r="H410" s="3">
        <v>872</v>
      </c>
    </row>
    <row r="411" spans="1:8" ht="16.5" thickBot="1">
      <c r="A411" s="38" t="s">
        <v>523</v>
      </c>
      <c r="B411" s="28" t="s">
        <v>106</v>
      </c>
      <c r="C411" s="7" t="s">
        <v>73</v>
      </c>
      <c r="D411" s="7" t="s">
        <v>74</v>
      </c>
      <c r="E411" s="376">
        <v>1940100591</v>
      </c>
      <c r="F411" s="7" t="s">
        <v>508</v>
      </c>
      <c r="G411" s="3">
        <v>40</v>
      </c>
      <c r="H411" s="3">
        <v>40</v>
      </c>
    </row>
    <row r="412" spans="1:8" ht="16.5" thickBot="1">
      <c r="A412" s="334" t="s">
        <v>46</v>
      </c>
      <c r="B412" s="28" t="s">
        <v>106</v>
      </c>
      <c r="C412" s="7" t="s">
        <v>73</v>
      </c>
      <c r="D412" s="7" t="s">
        <v>74</v>
      </c>
      <c r="E412" s="376">
        <v>1940100591</v>
      </c>
      <c r="F412" s="7">
        <v>850</v>
      </c>
      <c r="G412" s="3">
        <v>3</v>
      </c>
      <c r="H412" s="3">
        <v>3</v>
      </c>
    </row>
    <row r="413" spans="1:8" ht="142.5" thickBot="1">
      <c r="A413" s="154" t="s">
        <v>53</v>
      </c>
      <c r="B413" s="26" t="s">
        <v>106</v>
      </c>
      <c r="C413" s="8" t="s">
        <v>73</v>
      </c>
      <c r="D413" s="8" t="s">
        <v>74</v>
      </c>
      <c r="E413" s="381" t="s">
        <v>681</v>
      </c>
      <c r="F413" s="8"/>
      <c r="G413" s="1">
        <f>SUM(G414:G416)</f>
        <v>1686</v>
      </c>
      <c r="H413" s="1">
        <f>SUM(H414:H416)</f>
        <v>2319</v>
      </c>
    </row>
    <row r="414" spans="1:8" ht="48" thickBot="1">
      <c r="A414" s="334" t="s">
        <v>54</v>
      </c>
      <c r="B414" s="28" t="s">
        <v>106</v>
      </c>
      <c r="C414" s="7" t="s">
        <v>73</v>
      </c>
      <c r="D414" s="7" t="s">
        <v>74</v>
      </c>
      <c r="E414" s="376" t="s">
        <v>681</v>
      </c>
      <c r="F414" s="7">
        <v>111</v>
      </c>
      <c r="G414" s="3">
        <v>1266</v>
      </c>
      <c r="H414" s="3">
        <v>1750</v>
      </c>
    </row>
    <row r="415" spans="1:8" ht="63.75" thickBot="1">
      <c r="A415" s="335" t="s">
        <v>10</v>
      </c>
      <c r="B415" s="28" t="s">
        <v>106</v>
      </c>
      <c r="C415" s="7" t="s">
        <v>73</v>
      </c>
      <c r="D415" s="7" t="s">
        <v>74</v>
      </c>
      <c r="E415" s="376" t="s">
        <v>681</v>
      </c>
      <c r="F415" s="7">
        <v>119</v>
      </c>
      <c r="G415" s="3">
        <v>382</v>
      </c>
      <c r="H415" s="3">
        <v>529</v>
      </c>
    </row>
    <row r="416" spans="1:8" ht="32.25" thickBot="1">
      <c r="A416" s="38" t="s">
        <v>13</v>
      </c>
      <c r="B416" s="28" t="s">
        <v>106</v>
      </c>
      <c r="C416" s="7" t="s">
        <v>73</v>
      </c>
      <c r="D416" s="7" t="s">
        <v>74</v>
      </c>
      <c r="E416" s="376" t="s">
        <v>681</v>
      </c>
      <c r="F416" s="7">
        <v>244</v>
      </c>
      <c r="G416" s="3">
        <v>38</v>
      </c>
      <c r="H416" s="3">
        <v>40</v>
      </c>
    </row>
    <row r="417" spans="1:8" ht="16.5" thickBot="1">
      <c r="A417" s="154" t="s">
        <v>29</v>
      </c>
      <c r="B417" s="26" t="s">
        <v>106</v>
      </c>
      <c r="C417" s="8">
        <v>10</v>
      </c>
      <c r="D417" s="8" t="s">
        <v>71</v>
      </c>
      <c r="E417" s="8"/>
      <c r="F417" s="8"/>
      <c r="G417" s="1">
        <v>60</v>
      </c>
      <c r="H417" s="1">
        <v>60</v>
      </c>
    </row>
    <row r="418" spans="1:8" ht="16.5" thickBot="1">
      <c r="A418" s="154" t="s">
        <v>33</v>
      </c>
      <c r="B418" s="26" t="s">
        <v>106</v>
      </c>
      <c r="C418" s="8">
        <v>10</v>
      </c>
      <c r="D418" s="8" t="s">
        <v>71</v>
      </c>
      <c r="E418" s="8"/>
      <c r="F418" s="8"/>
      <c r="G418" s="1">
        <v>60</v>
      </c>
      <c r="H418" s="1">
        <v>60</v>
      </c>
    </row>
    <row r="419" spans="1:8" ht="48" thickBot="1">
      <c r="A419" s="154" t="s">
        <v>55</v>
      </c>
      <c r="B419" s="26" t="s">
        <v>106</v>
      </c>
      <c r="C419" s="8">
        <v>10</v>
      </c>
      <c r="D419" s="8" t="s">
        <v>71</v>
      </c>
      <c r="E419" s="8">
        <v>2230171540</v>
      </c>
      <c r="F419" s="8"/>
      <c r="G419" s="1">
        <v>60</v>
      </c>
      <c r="H419" s="1">
        <v>60</v>
      </c>
    </row>
    <row r="420" spans="1:8" ht="32.25" thickBot="1">
      <c r="A420" s="5" t="s">
        <v>32</v>
      </c>
      <c r="B420" s="28" t="s">
        <v>106</v>
      </c>
      <c r="C420" s="7">
        <v>10</v>
      </c>
      <c r="D420" s="7" t="s">
        <v>71</v>
      </c>
      <c r="E420" s="7">
        <v>2230171540</v>
      </c>
      <c r="F420" s="7">
        <v>313</v>
      </c>
      <c r="G420" s="3">
        <v>60</v>
      </c>
      <c r="H420" s="3">
        <v>60</v>
      </c>
    </row>
    <row r="421" spans="1:8" ht="16.5" thickBot="1">
      <c r="A421" s="187" t="s">
        <v>107</v>
      </c>
      <c r="B421" s="188" t="s">
        <v>108</v>
      </c>
      <c r="C421" s="188" t="s">
        <v>73</v>
      </c>
      <c r="D421" s="188"/>
      <c r="E421" s="188"/>
      <c r="F421" s="188"/>
      <c r="G421" s="189">
        <f>SUM(G422+G436+G433)</f>
        <v>14634.2</v>
      </c>
      <c r="H421" s="189">
        <f>SUM(H422+H436+H433)</f>
        <v>19467.199999999997</v>
      </c>
    </row>
    <row r="422" spans="1:8" ht="16.5" thickBot="1">
      <c r="A422" s="154" t="s">
        <v>50</v>
      </c>
      <c r="B422" s="26" t="s">
        <v>108</v>
      </c>
      <c r="C422" s="8" t="s">
        <v>73</v>
      </c>
      <c r="D422" s="8" t="s">
        <v>74</v>
      </c>
      <c r="E422" s="12"/>
      <c r="F422" s="12"/>
      <c r="G422" s="34">
        <f>SUM(G423+G429)</f>
        <v>13708.1</v>
      </c>
      <c r="H422" s="34">
        <f>SUM(H423+H429)</f>
        <v>18541.099999999999</v>
      </c>
    </row>
    <row r="423" spans="1:8" ht="48" thickBot="1">
      <c r="A423" s="154" t="s">
        <v>57</v>
      </c>
      <c r="B423" s="26" t="s">
        <v>108</v>
      </c>
      <c r="C423" s="8" t="s">
        <v>73</v>
      </c>
      <c r="D423" s="8" t="s">
        <v>74</v>
      </c>
      <c r="E423" s="381">
        <v>1940100591</v>
      </c>
      <c r="F423" s="8"/>
      <c r="G423" s="33">
        <f>SUM(G424:G428)</f>
        <v>7435.1</v>
      </c>
      <c r="H423" s="33">
        <f>SUM(H424:H428)</f>
        <v>7559.1</v>
      </c>
    </row>
    <row r="424" spans="1:8" ht="48" thickBot="1">
      <c r="A424" s="334" t="s">
        <v>28</v>
      </c>
      <c r="B424" s="28" t="s">
        <v>108</v>
      </c>
      <c r="C424" s="7" t="s">
        <v>73</v>
      </c>
      <c r="D424" s="7" t="s">
        <v>74</v>
      </c>
      <c r="E424" s="376">
        <v>1940100591</v>
      </c>
      <c r="F424" s="7" t="s">
        <v>78</v>
      </c>
      <c r="G424" s="3">
        <v>2600</v>
      </c>
      <c r="H424" s="3">
        <v>2600</v>
      </c>
    </row>
    <row r="425" spans="1:8" ht="63.75" thickBot="1">
      <c r="A425" s="335" t="s">
        <v>10</v>
      </c>
      <c r="B425" s="28" t="s">
        <v>108</v>
      </c>
      <c r="C425" s="7" t="s">
        <v>73</v>
      </c>
      <c r="D425" s="7" t="s">
        <v>74</v>
      </c>
      <c r="E425" s="376">
        <v>1940100591</v>
      </c>
      <c r="F425" s="7">
        <v>119</v>
      </c>
      <c r="G425" s="3">
        <v>785</v>
      </c>
      <c r="H425" s="3">
        <v>785</v>
      </c>
    </row>
    <row r="426" spans="1:8" ht="32.25" thickBot="1">
      <c r="A426" s="38" t="s">
        <v>13</v>
      </c>
      <c r="B426" s="28" t="s">
        <v>108</v>
      </c>
      <c r="C426" s="7" t="s">
        <v>73</v>
      </c>
      <c r="D426" s="7" t="s">
        <v>74</v>
      </c>
      <c r="E426" s="376">
        <v>1940100591</v>
      </c>
      <c r="F426" s="7">
        <v>244</v>
      </c>
      <c r="G426" s="3">
        <v>3195.1</v>
      </c>
      <c r="H426" s="3">
        <v>3319.1</v>
      </c>
    </row>
    <row r="427" spans="1:8" ht="16.5" thickBot="1">
      <c r="A427" s="38" t="s">
        <v>523</v>
      </c>
      <c r="B427" s="28" t="s">
        <v>108</v>
      </c>
      <c r="C427" s="7" t="s">
        <v>73</v>
      </c>
      <c r="D427" s="7" t="s">
        <v>74</v>
      </c>
      <c r="E427" s="376">
        <v>1940100591</v>
      </c>
      <c r="F427" s="7" t="s">
        <v>508</v>
      </c>
      <c r="G427" s="3">
        <v>841</v>
      </c>
      <c r="H427" s="3">
        <v>841</v>
      </c>
    </row>
    <row r="428" spans="1:8" ht="16.5" thickBot="1">
      <c r="A428" s="334" t="s">
        <v>46</v>
      </c>
      <c r="B428" s="28" t="s">
        <v>108</v>
      </c>
      <c r="C428" s="7" t="s">
        <v>73</v>
      </c>
      <c r="D428" s="7" t="s">
        <v>74</v>
      </c>
      <c r="E428" s="376">
        <v>1940100591</v>
      </c>
      <c r="F428" s="7">
        <v>850</v>
      </c>
      <c r="G428" s="3">
        <v>14</v>
      </c>
      <c r="H428" s="3">
        <v>14</v>
      </c>
    </row>
    <row r="429" spans="1:8" ht="142.5" thickBot="1">
      <c r="A429" s="154" t="s">
        <v>53</v>
      </c>
      <c r="B429" s="26" t="s">
        <v>108</v>
      </c>
      <c r="C429" s="8" t="s">
        <v>73</v>
      </c>
      <c r="D429" s="8" t="s">
        <v>74</v>
      </c>
      <c r="E429" s="381" t="s">
        <v>681</v>
      </c>
      <c r="F429" s="8"/>
      <c r="G429" s="1">
        <f>SUM(G430:G432)</f>
        <v>6273</v>
      </c>
      <c r="H429" s="1">
        <f>SUM(H430:H432)</f>
        <v>10982</v>
      </c>
    </row>
    <row r="430" spans="1:8" ht="48" thickBot="1">
      <c r="A430" s="334" t="s">
        <v>54</v>
      </c>
      <c r="B430" s="28" t="s">
        <v>108</v>
      </c>
      <c r="C430" s="7" t="s">
        <v>73</v>
      </c>
      <c r="D430" s="7" t="s">
        <v>74</v>
      </c>
      <c r="E430" s="376" t="s">
        <v>681</v>
      </c>
      <c r="F430" s="7">
        <v>111</v>
      </c>
      <c r="G430" s="3">
        <v>4600</v>
      </c>
      <c r="H430" s="3">
        <v>8224</v>
      </c>
    </row>
    <row r="431" spans="1:8" ht="63.75" thickBot="1">
      <c r="A431" s="335" t="s">
        <v>10</v>
      </c>
      <c r="B431" s="28" t="s">
        <v>108</v>
      </c>
      <c r="C431" s="7" t="s">
        <v>73</v>
      </c>
      <c r="D431" s="7" t="s">
        <v>74</v>
      </c>
      <c r="E431" s="376" t="s">
        <v>681</v>
      </c>
      <c r="F431" s="7">
        <v>119</v>
      </c>
      <c r="G431" s="3">
        <v>1387</v>
      </c>
      <c r="H431" s="3">
        <v>2481</v>
      </c>
    </row>
    <row r="432" spans="1:8" ht="32.25" thickBot="1">
      <c r="A432" s="38" t="s">
        <v>13</v>
      </c>
      <c r="B432" s="28" t="s">
        <v>108</v>
      </c>
      <c r="C432" s="7" t="s">
        <v>73</v>
      </c>
      <c r="D432" s="7" t="s">
        <v>74</v>
      </c>
      <c r="E432" s="376" t="s">
        <v>681</v>
      </c>
      <c r="F432" s="7">
        <v>244</v>
      </c>
      <c r="G432" s="3">
        <v>286</v>
      </c>
      <c r="H432" s="3">
        <v>277</v>
      </c>
    </row>
    <row r="433" spans="1:8" ht="16.5" thickBot="1">
      <c r="A433" s="314" t="s">
        <v>593</v>
      </c>
      <c r="B433" s="8" t="s">
        <v>108</v>
      </c>
      <c r="C433" s="8" t="s">
        <v>73</v>
      </c>
      <c r="D433" s="8" t="s">
        <v>109</v>
      </c>
      <c r="E433" s="11"/>
      <c r="F433" s="8"/>
      <c r="G433" s="3">
        <f>SUM(G434:G435)</f>
        <v>437.5</v>
      </c>
      <c r="H433" s="3">
        <f>SUM(H434:H435)</f>
        <v>437.5</v>
      </c>
    </row>
    <row r="434" spans="1:8" ht="48" thickBot="1">
      <c r="A434" s="334" t="s">
        <v>54</v>
      </c>
      <c r="B434" s="7" t="s">
        <v>108</v>
      </c>
      <c r="C434" s="7" t="s">
        <v>73</v>
      </c>
      <c r="D434" s="7" t="s">
        <v>109</v>
      </c>
      <c r="E434" s="44">
        <v>1910101590</v>
      </c>
      <c r="F434" s="7" t="s">
        <v>78</v>
      </c>
      <c r="G434" s="3">
        <v>336</v>
      </c>
      <c r="H434" s="3">
        <v>336</v>
      </c>
    </row>
    <row r="435" spans="1:8" ht="63.75" thickBot="1">
      <c r="A435" s="335" t="s">
        <v>10</v>
      </c>
      <c r="B435" s="7" t="s">
        <v>108</v>
      </c>
      <c r="C435" s="7" t="s">
        <v>73</v>
      </c>
      <c r="D435" s="7" t="s">
        <v>109</v>
      </c>
      <c r="E435" s="44">
        <v>1910101590</v>
      </c>
      <c r="F435" s="7" t="s">
        <v>493</v>
      </c>
      <c r="G435" s="3">
        <v>101.5</v>
      </c>
      <c r="H435" s="3">
        <v>101.5</v>
      </c>
    </row>
    <row r="436" spans="1:8" ht="16.5" thickBot="1">
      <c r="A436" s="154" t="s">
        <v>29</v>
      </c>
      <c r="B436" s="26" t="s">
        <v>108</v>
      </c>
      <c r="C436" s="8">
        <v>10</v>
      </c>
      <c r="D436" s="8" t="s">
        <v>71</v>
      </c>
      <c r="E436" s="8"/>
      <c r="F436" s="8"/>
      <c r="G436" s="1">
        <v>488.6</v>
      </c>
      <c r="H436" s="1">
        <v>488.6</v>
      </c>
    </row>
    <row r="437" spans="1:8" ht="16.5" thickBot="1">
      <c r="A437" s="154" t="s">
        <v>33</v>
      </c>
      <c r="B437" s="26" t="s">
        <v>108</v>
      </c>
      <c r="C437" s="8">
        <v>10</v>
      </c>
      <c r="D437" s="8" t="s">
        <v>71</v>
      </c>
      <c r="E437" s="8"/>
      <c r="F437" s="8"/>
      <c r="G437" s="1">
        <v>488.6</v>
      </c>
      <c r="H437" s="1">
        <v>488.6</v>
      </c>
    </row>
    <row r="438" spans="1:8" ht="48" thickBot="1">
      <c r="A438" s="154" t="s">
        <v>55</v>
      </c>
      <c r="B438" s="26" t="s">
        <v>108</v>
      </c>
      <c r="C438" s="8">
        <v>10</v>
      </c>
      <c r="D438" s="8" t="s">
        <v>71</v>
      </c>
      <c r="E438" s="8">
        <v>2230171540</v>
      </c>
      <c r="F438" s="8"/>
      <c r="G438" s="1">
        <v>488.6</v>
      </c>
      <c r="H438" s="1">
        <v>488.6</v>
      </c>
    </row>
    <row r="439" spans="1:8" ht="32.25" thickBot="1">
      <c r="A439" s="5" t="s">
        <v>32</v>
      </c>
      <c r="B439" s="28" t="s">
        <v>108</v>
      </c>
      <c r="C439" s="7">
        <v>10</v>
      </c>
      <c r="D439" s="7" t="s">
        <v>71</v>
      </c>
      <c r="E439" s="7">
        <v>2230171540</v>
      </c>
      <c r="F439" s="7">
        <v>313</v>
      </c>
      <c r="G439" s="3">
        <v>488.6</v>
      </c>
      <c r="H439" s="3">
        <v>488.6</v>
      </c>
    </row>
    <row r="440" spans="1:8" ht="16.5" thickBot="1">
      <c r="A440" s="187" t="s">
        <v>486</v>
      </c>
      <c r="B440" s="188" t="s">
        <v>496</v>
      </c>
      <c r="C440" s="188" t="s">
        <v>73</v>
      </c>
      <c r="D440" s="188"/>
      <c r="E440" s="188"/>
      <c r="F440" s="188"/>
      <c r="G440" s="190">
        <f>SUM(G441+G452)</f>
        <v>10130.1</v>
      </c>
      <c r="H440" s="190">
        <f>SUM(H441+H452)</f>
        <v>10130.1</v>
      </c>
    </row>
    <row r="441" spans="1:8" ht="16.5" thickBot="1">
      <c r="A441" s="154" t="s">
        <v>50</v>
      </c>
      <c r="B441" s="26" t="s">
        <v>496</v>
      </c>
      <c r="C441" s="8" t="s">
        <v>73</v>
      </c>
      <c r="D441" s="8" t="s">
        <v>74</v>
      </c>
      <c r="E441" s="12"/>
      <c r="F441" s="12"/>
      <c r="G441" s="191">
        <f>SUM(G442+G448)</f>
        <v>9980.1</v>
      </c>
      <c r="H441" s="191">
        <f>SUM(H442+H448)</f>
        <v>9980.1</v>
      </c>
    </row>
    <row r="442" spans="1:8" ht="48" thickBot="1">
      <c r="A442" s="154" t="s">
        <v>57</v>
      </c>
      <c r="B442" s="26" t="s">
        <v>496</v>
      </c>
      <c r="C442" s="8" t="s">
        <v>73</v>
      </c>
      <c r="D442" s="8" t="s">
        <v>74</v>
      </c>
      <c r="E442" s="381">
        <v>1940100591</v>
      </c>
      <c r="F442" s="8"/>
      <c r="G442" s="77">
        <f>SUM(G443:G447)</f>
        <v>4665.1000000000004</v>
      </c>
      <c r="H442" s="77">
        <f>SUM(H443:H447)</f>
        <v>4665.1000000000004</v>
      </c>
    </row>
    <row r="443" spans="1:8" ht="48" thickBot="1">
      <c r="A443" s="334" t="s">
        <v>28</v>
      </c>
      <c r="B443" s="28" t="s">
        <v>496</v>
      </c>
      <c r="C443" s="7" t="s">
        <v>73</v>
      </c>
      <c r="D443" s="7" t="s">
        <v>74</v>
      </c>
      <c r="E443" s="376">
        <v>1940100591</v>
      </c>
      <c r="F443" s="7" t="s">
        <v>78</v>
      </c>
      <c r="G443" s="3">
        <v>1500</v>
      </c>
      <c r="H443" s="3">
        <v>1500</v>
      </c>
    </row>
    <row r="444" spans="1:8" ht="63.75" thickBot="1">
      <c r="A444" s="335" t="s">
        <v>10</v>
      </c>
      <c r="B444" s="28" t="s">
        <v>496</v>
      </c>
      <c r="C444" s="7" t="s">
        <v>73</v>
      </c>
      <c r="D444" s="7" t="s">
        <v>74</v>
      </c>
      <c r="E444" s="376">
        <v>1940100591</v>
      </c>
      <c r="F444" s="7">
        <v>119</v>
      </c>
      <c r="G444" s="3">
        <v>453</v>
      </c>
      <c r="H444" s="3">
        <v>453</v>
      </c>
    </row>
    <row r="445" spans="1:8" ht="32.25" thickBot="1">
      <c r="A445" s="38" t="s">
        <v>13</v>
      </c>
      <c r="B445" s="28" t="s">
        <v>496</v>
      </c>
      <c r="C445" s="7" t="s">
        <v>73</v>
      </c>
      <c r="D445" s="7" t="s">
        <v>74</v>
      </c>
      <c r="E445" s="376">
        <v>1940100591</v>
      </c>
      <c r="F445" s="7">
        <v>244</v>
      </c>
      <c r="G445" s="3">
        <v>1950.1</v>
      </c>
      <c r="H445" s="3">
        <v>1950.1</v>
      </c>
    </row>
    <row r="446" spans="1:8" ht="16.5" thickBot="1">
      <c r="A446" s="38" t="s">
        <v>523</v>
      </c>
      <c r="B446" s="28" t="s">
        <v>496</v>
      </c>
      <c r="C446" s="7" t="s">
        <v>73</v>
      </c>
      <c r="D446" s="7" t="s">
        <v>74</v>
      </c>
      <c r="E446" s="376">
        <v>1940100591</v>
      </c>
      <c r="F446" s="7" t="s">
        <v>508</v>
      </c>
      <c r="G446" s="3">
        <v>731</v>
      </c>
      <c r="H446" s="3">
        <v>731</v>
      </c>
    </row>
    <row r="447" spans="1:8" ht="16.5" thickBot="1">
      <c r="A447" s="334" t="s">
        <v>46</v>
      </c>
      <c r="B447" s="28" t="s">
        <v>496</v>
      </c>
      <c r="C447" s="7" t="s">
        <v>73</v>
      </c>
      <c r="D447" s="7" t="s">
        <v>74</v>
      </c>
      <c r="E447" s="376">
        <v>1940100591</v>
      </c>
      <c r="F447" s="7">
        <v>850</v>
      </c>
      <c r="G447" s="3">
        <v>31</v>
      </c>
      <c r="H447" s="3">
        <v>31</v>
      </c>
    </row>
    <row r="448" spans="1:8" ht="142.5" thickBot="1">
      <c r="A448" s="154" t="s">
        <v>53</v>
      </c>
      <c r="B448" s="28" t="s">
        <v>496</v>
      </c>
      <c r="C448" s="8" t="s">
        <v>73</v>
      </c>
      <c r="D448" s="8" t="s">
        <v>74</v>
      </c>
      <c r="E448" s="381" t="s">
        <v>681</v>
      </c>
      <c r="F448" s="8"/>
      <c r="G448" s="1">
        <f>SUM(G449:G451)</f>
        <v>5315</v>
      </c>
      <c r="H448" s="1">
        <f>SUM(H449:H451)</f>
        <v>5315</v>
      </c>
    </row>
    <row r="449" spans="1:9" ht="48" thickBot="1">
      <c r="A449" s="334" t="s">
        <v>54</v>
      </c>
      <c r="B449" s="28" t="s">
        <v>496</v>
      </c>
      <c r="C449" s="7" t="s">
        <v>73</v>
      </c>
      <c r="D449" s="7" t="s">
        <v>74</v>
      </c>
      <c r="E449" s="376" t="s">
        <v>681</v>
      </c>
      <c r="F449" s="7">
        <v>111</v>
      </c>
      <c r="G449" s="3">
        <v>3981</v>
      </c>
      <c r="H449" s="3">
        <v>3981</v>
      </c>
    </row>
    <row r="450" spans="1:9" ht="63.75" thickBot="1">
      <c r="A450" s="335" t="s">
        <v>10</v>
      </c>
      <c r="B450" s="28" t="s">
        <v>496</v>
      </c>
      <c r="C450" s="7" t="s">
        <v>73</v>
      </c>
      <c r="D450" s="7" t="s">
        <v>74</v>
      </c>
      <c r="E450" s="376" t="s">
        <v>681</v>
      </c>
      <c r="F450" s="7">
        <v>119</v>
      </c>
      <c r="G450" s="3">
        <v>1202</v>
      </c>
      <c r="H450" s="3">
        <v>1202</v>
      </c>
    </row>
    <row r="451" spans="1:9" ht="32.25" thickBot="1">
      <c r="A451" s="38" t="s">
        <v>13</v>
      </c>
      <c r="B451" s="28" t="s">
        <v>496</v>
      </c>
      <c r="C451" s="7" t="s">
        <v>73</v>
      </c>
      <c r="D451" s="7" t="s">
        <v>74</v>
      </c>
      <c r="E451" s="376" t="s">
        <v>681</v>
      </c>
      <c r="F451" s="7">
        <v>244</v>
      </c>
      <c r="G451" s="3">
        <v>132</v>
      </c>
      <c r="H451" s="3">
        <v>132</v>
      </c>
    </row>
    <row r="452" spans="1:9" ht="16.5" thickBot="1">
      <c r="A452" s="154" t="s">
        <v>29</v>
      </c>
      <c r="B452" s="28" t="s">
        <v>496</v>
      </c>
      <c r="C452" s="8">
        <v>10</v>
      </c>
      <c r="D452" s="8" t="s">
        <v>71</v>
      </c>
      <c r="E452" s="8"/>
      <c r="F452" s="8"/>
      <c r="G452" s="1">
        <v>150</v>
      </c>
      <c r="H452" s="1">
        <v>150</v>
      </c>
    </row>
    <row r="453" spans="1:9" ht="16.5" thickBot="1">
      <c r="A453" s="154" t="s">
        <v>33</v>
      </c>
      <c r="B453" s="28" t="s">
        <v>496</v>
      </c>
      <c r="C453" s="8">
        <v>10</v>
      </c>
      <c r="D453" s="8" t="s">
        <v>71</v>
      </c>
      <c r="E453" s="8"/>
      <c r="F453" s="8"/>
      <c r="G453" s="1">
        <v>150</v>
      </c>
      <c r="H453" s="1">
        <v>150</v>
      </c>
    </row>
    <row r="454" spans="1:9" ht="48" thickBot="1">
      <c r="A454" s="154" t="s">
        <v>55</v>
      </c>
      <c r="B454" s="28" t="s">
        <v>496</v>
      </c>
      <c r="C454" s="8">
        <v>10</v>
      </c>
      <c r="D454" s="8" t="s">
        <v>71</v>
      </c>
      <c r="E454" s="8">
        <v>2230171540</v>
      </c>
      <c r="F454" s="8"/>
      <c r="G454" s="1">
        <v>150</v>
      </c>
      <c r="H454" s="1">
        <v>150</v>
      </c>
    </row>
    <row r="455" spans="1:9" ht="32.25" thickBot="1">
      <c r="A455" s="5" t="s">
        <v>32</v>
      </c>
      <c r="B455" s="28" t="s">
        <v>496</v>
      </c>
      <c r="C455" s="7">
        <v>10</v>
      </c>
      <c r="D455" s="7" t="s">
        <v>71</v>
      </c>
      <c r="E455" s="7">
        <v>2230171540</v>
      </c>
      <c r="F455" s="7">
        <v>313</v>
      </c>
      <c r="G455" s="3">
        <v>150</v>
      </c>
      <c r="H455" s="3">
        <v>150</v>
      </c>
    </row>
    <row r="456" spans="1:9" ht="16.5" thickBot="1">
      <c r="A456" s="192" t="s">
        <v>61</v>
      </c>
      <c r="B456" s="188" t="s">
        <v>176</v>
      </c>
      <c r="C456" s="188" t="s">
        <v>73</v>
      </c>
      <c r="D456" s="188" t="s">
        <v>115</v>
      </c>
      <c r="E456" s="188"/>
      <c r="F456" s="188"/>
      <c r="G456" s="316">
        <f>SUM(G457+G488+G522+G549+G570+G589+G608+G629+G649+G678+G700+G729+G748+G783+G802+G821+G850+G871+G890+G910+G930+G957)</f>
        <v>265908.04308000003</v>
      </c>
      <c r="H456" s="316">
        <f>SUM(H457+H488+H522+H549+H570+H589+H608+H629+H649+H678+H700+H729+H748+H783+H802+H821+H850+H871+H890+H910+H930+H957)</f>
        <v>344734.69007999997</v>
      </c>
    </row>
    <row r="457" spans="1:9" ht="16.5" thickBot="1">
      <c r="A457" s="192" t="s">
        <v>444</v>
      </c>
      <c r="B457" s="188" t="s">
        <v>117</v>
      </c>
      <c r="C457" s="188" t="s">
        <v>73</v>
      </c>
      <c r="D457" s="188"/>
      <c r="E457" s="188"/>
      <c r="F457" s="188"/>
      <c r="G457" s="383">
        <f>SUM(G458+G464+G465+G469+G472+G475+G477+G479+G482+G486)</f>
        <v>26151.563759999994</v>
      </c>
      <c r="H457" s="383">
        <f>SUM(H458+H464+H465+H469+H472+H475+H477+H479+H482+H486)</f>
        <v>30717.677759999995</v>
      </c>
    </row>
    <row r="458" spans="1:9" ht="16.5" thickBot="1">
      <c r="A458" s="31"/>
      <c r="B458" s="26" t="s">
        <v>117</v>
      </c>
      <c r="C458" s="26" t="s">
        <v>73</v>
      </c>
      <c r="D458" s="26" t="s">
        <v>115</v>
      </c>
      <c r="E458" s="212" t="s">
        <v>628</v>
      </c>
      <c r="F458" s="26"/>
      <c r="G458" s="250">
        <f>SUM(G459:G463)</f>
        <v>2766.9</v>
      </c>
      <c r="H458" s="250">
        <f>SUM(H459:H463)</f>
        <v>2766.9</v>
      </c>
      <c r="I458" s="385"/>
    </row>
    <row r="459" spans="1:9" ht="48" thickBot="1">
      <c r="A459" s="5" t="s">
        <v>54</v>
      </c>
      <c r="B459" s="28" t="s">
        <v>117</v>
      </c>
      <c r="C459" s="7" t="s">
        <v>73</v>
      </c>
      <c r="D459" s="7" t="s">
        <v>115</v>
      </c>
      <c r="E459" s="376" t="s">
        <v>628</v>
      </c>
      <c r="F459" s="7" t="s">
        <v>78</v>
      </c>
      <c r="G459" s="134">
        <v>1164</v>
      </c>
      <c r="H459" s="134">
        <v>1164</v>
      </c>
    </row>
    <row r="460" spans="1:9" ht="63.75" thickBot="1">
      <c r="A460" s="38" t="s">
        <v>10</v>
      </c>
      <c r="B460" s="28" t="s">
        <v>117</v>
      </c>
      <c r="C460" s="7" t="s">
        <v>73</v>
      </c>
      <c r="D460" s="7" t="s">
        <v>115</v>
      </c>
      <c r="E460" s="376" t="s">
        <v>628</v>
      </c>
      <c r="F460" s="7" t="s">
        <v>493</v>
      </c>
      <c r="G460" s="134">
        <v>351.5</v>
      </c>
      <c r="H460" s="134">
        <v>351.5</v>
      </c>
    </row>
    <row r="461" spans="1:9" ht="32.25" thickBot="1">
      <c r="A461" s="38" t="s">
        <v>13</v>
      </c>
      <c r="B461" s="28" t="s">
        <v>117</v>
      </c>
      <c r="C461" s="7" t="s">
        <v>73</v>
      </c>
      <c r="D461" s="7" t="s">
        <v>115</v>
      </c>
      <c r="E461" s="376" t="s">
        <v>628</v>
      </c>
      <c r="F461" s="7" t="s">
        <v>119</v>
      </c>
      <c r="G461" s="3">
        <v>196.4</v>
      </c>
      <c r="H461" s="3">
        <v>196.4</v>
      </c>
    </row>
    <row r="462" spans="1:9" ht="16.5" thickBot="1">
      <c r="A462" s="38" t="s">
        <v>523</v>
      </c>
      <c r="B462" s="28" t="s">
        <v>117</v>
      </c>
      <c r="C462" s="7" t="s">
        <v>73</v>
      </c>
      <c r="D462" s="7" t="s">
        <v>115</v>
      </c>
      <c r="E462" s="376" t="s">
        <v>628</v>
      </c>
      <c r="F462" s="7" t="s">
        <v>508</v>
      </c>
      <c r="G462" s="3">
        <v>930</v>
      </c>
      <c r="H462" s="3">
        <v>930</v>
      </c>
    </row>
    <row r="463" spans="1:9" ht="16.5" thickBot="1">
      <c r="A463" s="334" t="s">
        <v>46</v>
      </c>
      <c r="B463" s="28" t="s">
        <v>117</v>
      </c>
      <c r="C463" s="7" t="s">
        <v>73</v>
      </c>
      <c r="D463" s="7" t="s">
        <v>115</v>
      </c>
      <c r="E463" s="376" t="s">
        <v>628</v>
      </c>
      <c r="F463" s="7" t="s">
        <v>118</v>
      </c>
      <c r="G463" s="3">
        <v>125</v>
      </c>
      <c r="H463" s="3">
        <v>125</v>
      </c>
    </row>
    <row r="464" spans="1:9" ht="48" thickBot="1">
      <c r="A464" s="156" t="s">
        <v>505</v>
      </c>
      <c r="B464" s="194" t="s">
        <v>117</v>
      </c>
      <c r="C464" s="171" t="s">
        <v>73</v>
      </c>
      <c r="D464" s="171" t="s">
        <v>115</v>
      </c>
      <c r="E464" s="256" t="s">
        <v>581</v>
      </c>
      <c r="F464" s="171" t="s">
        <v>506</v>
      </c>
      <c r="G464" s="170">
        <v>145.92524</v>
      </c>
      <c r="H464" s="170">
        <v>145.92524</v>
      </c>
    </row>
    <row r="465" spans="1:8" ht="126.75" thickBot="1">
      <c r="A465" s="154" t="s">
        <v>62</v>
      </c>
      <c r="B465" s="26" t="s">
        <v>117</v>
      </c>
      <c r="C465" s="8" t="s">
        <v>73</v>
      </c>
      <c r="D465" s="8" t="s">
        <v>115</v>
      </c>
      <c r="E465" s="4" t="s">
        <v>685</v>
      </c>
      <c r="F465" s="2"/>
      <c r="G465" s="1">
        <f>SUM(G466:G468)</f>
        <v>15739</v>
      </c>
      <c r="H465" s="1">
        <f>SUM(H466:H468)</f>
        <v>20296</v>
      </c>
    </row>
    <row r="466" spans="1:8" ht="48" thickBot="1">
      <c r="A466" s="5" t="s">
        <v>54</v>
      </c>
      <c r="B466" s="28" t="s">
        <v>117</v>
      </c>
      <c r="C466" s="7" t="s">
        <v>73</v>
      </c>
      <c r="D466" s="7" t="s">
        <v>115</v>
      </c>
      <c r="E466" s="3" t="s">
        <v>685</v>
      </c>
      <c r="F466" s="3">
        <v>111</v>
      </c>
      <c r="G466" s="3">
        <v>11500</v>
      </c>
      <c r="H466" s="3">
        <v>15000</v>
      </c>
    </row>
    <row r="467" spans="1:8" ht="63.75" thickBot="1">
      <c r="A467" s="38" t="s">
        <v>10</v>
      </c>
      <c r="B467" s="28" t="s">
        <v>117</v>
      </c>
      <c r="C467" s="7" t="s">
        <v>73</v>
      </c>
      <c r="D467" s="7" t="s">
        <v>115</v>
      </c>
      <c r="E467" s="3" t="s">
        <v>685</v>
      </c>
      <c r="F467" s="3">
        <v>119</v>
      </c>
      <c r="G467" s="3">
        <v>3473</v>
      </c>
      <c r="H467" s="3">
        <v>4530</v>
      </c>
    </row>
    <row r="468" spans="1:8" ht="32.25" thickBot="1">
      <c r="A468" s="38" t="s">
        <v>13</v>
      </c>
      <c r="B468" s="28" t="s">
        <v>117</v>
      </c>
      <c r="C468" s="7" t="s">
        <v>73</v>
      </c>
      <c r="D468" s="7" t="s">
        <v>115</v>
      </c>
      <c r="E468" s="3" t="s">
        <v>685</v>
      </c>
      <c r="F468" s="3">
        <v>244</v>
      </c>
      <c r="G468" s="3">
        <v>766</v>
      </c>
      <c r="H468" s="3">
        <v>766</v>
      </c>
    </row>
    <row r="469" spans="1:8" ht="79.5" thickBot="1">
      <c r="A469" s="333" t="s">
        <v>526</v>
      </c>
      <c r="B469" s="194" t="s">
        <v>117</v>
      </c>
      <c r="C469" s="171" t="s">
        <v>73</v>
      </c>
      <c r="D469" s="171" t="s">
        <v>115</v>
      </c>
      <c r="E469" s="180" t="s">
        <v>687</v>
      </c>
      <c r="F469" s="170"/>
      <c r="G469" s="170">
        <f>SUM(G470:G471)</f>
        <v>4218.4799999999996</v>
      </c>
      <c r="H469" s="170">
        <f>SUM(H470:H471)</f>
        <v>4218.4799999999996</v>
      </c>
    </row>
    <row r="470" spans="1:8" ht="48" thickBot="1">
      <c r="A470" s="38" t="s">
        <v>225</v>
      </c>
      <c r="B470" s="28" t="s">
        <v>117</v>
      </c>
      <c r="C470" s="7" t="s">
        <v>73</v>
      </c>
      <c r="D470" s="7" t="s">
        <v>115</v>
      </c>
      <c r="E470" s="183" t="s">
        <v>687</v>
      </c>
      <c r="F470" s="3">
        <v>111</v>
      </c>
      <c r="G470" s="3">
        <v>3240</v>
      </c>
      <c r="H470" s="3">
        <v>3240</v>
      </c>
    </row>
    <row r="471" spans="1:8" ht="63.75" thickBot="1">
      <c r="A471" s="38" t="s">
        <v>10</v>
      </c>
      <c r="B471" s="28" t="s">
        <v>117</v>
      </c>
      <c r="C471" s="7" t="s">
        <v>73</v>
      </c>
      <c r="D471" s="7" t="s">
        <v>115</v>
      </c>
      <c r="E471" s="183" t="s">
        <v>687</v>
      </c>
      <c r="F471" s="3">
        <v>119</v>
      </c>
      <c r="G471" s="3">
        <v>978.48</v>
      </c>
      <c r="H471" s="3">
        <v>978.48</v>
      </c>
    </row>
    <row r="472" spans="1:8" ht="48" thickBot="1">
      <c r="A472" s="293" t="s">
        <v>553</v>
      </c>
      <c r="B472" s="194" t="s">
        <v>117</v>
      </c>
      <c r="C472" s="171" t="s">
        <v>73</v>
      </c>
      <c r="D472" s="171" t="s">
        <v>115</v>
      </c>
      <c r="E472" s="212" t="s">
        <v>557</v>
      </c>
      <c r="F472" s="170"/>
      <c r="G472" s="170">
        <f>SUM(G473:G474)</f>
        <v>197.81799999999998</v>
      </c>
      <c r="H472" s="170">
        <f>SUM(H473:H474)</f>
        <v>206.93199999999999</v>
      </c>
    </row>
    <row r="473" spans="1:8" ht="48" thickBot="1">
      <c r="A473" s="38" t="s">
        <v>225</v>
      </c>
      <c r="B473" s="28" t="s">
        <v>117</v>
      </c>
      <c r="C473" s="7" t="s">
        <v>73</v>
      </c>
      <c r="D473" s="7" t="s">
        <v>115</v>
      </c>
      <c r="E473" s="331" t="s">
        <v>572</v>
      </c>
      <c r="F473" s="3">
        <v>111</v>
      </c>
      <c r="G473" s="3">
        <v>151.934</v>
      </c>
      <c r="H473" s="3">
        <v>158.934</v>
      </c>
    </row>
    <row r="474" spans="1:8" ht="63.75" thickBot="1">
      <c r="A474" s="38" t="s">
        <v>10</v>
      </c>
      <c r="B474" s="28" t="s">
        <v>117</v>
      </c>
      <c r="C474" s="7" t="s">
        <v>73</v>
      </c>
      <c r="D474" s="7" t="s">
        <v>115</v>
      </c>
      <c r="E474" s="331" t="s">
        <v>572</v>
      </c>
      <c r="F474" s="3">
        <v>119</v>
      </c>
      <c r="G474" s="3">
        <v>45.884</v>
      </c>
      <c r="H474" s="3">
        <v>47.997999999999998</v>
      </c>
    </row>
    <row r="475" spans="1:8" ht="79.5" thickBot="1">
      <c r="A475" s="160" t="s">
        <v>528</v>
      </c>
      <c r="B475" s="282" t="s">
        <v>117</v>
      </c>
      <c r="C475" s="282" t="s">
        <v>73</v>
      </c>
      <c r="D475" s="282" t="s">
        <v>115</v>
      </c>
      <c r="E475" s="180" t="s">
        <v>529</v>
      </c>
      <c r="F475" s="283"/>
      <c r="G475" s="283">
        <v>2453.3165199999999</v>
      </c>
      <c r="H475" s="283">
        <v>2453.3165199999999</v>
      </c>
    </row>
    <row r="476" spans="1:8" ht="43.5" customHeight="1" thickBot="1">
      <c r="A476" s="38" t="s">
        <v>13</v>
      </c>
      <c r="B476" s="28" t="s">
        <v>117</v>
      </c>
      <c r="C476" s="7" t="s">
        <v>73</v>
      </c>
      <c r="D476" s="7" t="s">
        <v>115</v>
      </c>
      <c r="E476" s="183" t="s">
        <v>529</v>
      </c>
      <c r="F476" s="3">
        <v>244</v>
      </c>
      <c r="G476" s="284">
        <v>2453.3165199999999</v>
      </c>
      <c r="H476" s="284">
        <v>2453.3165199999999</v>
      </c>
    </row>
    <row r="477" spans="1:8" ht="1.5" hidden="1" customHeight="1" thickBot="1">
      <c r="A477" s="333" t="s">
        <v>570</v>
      </c>
      <c r="B477" s="194" t="s">
        <v>117</v>
      </c>
      <c r="C477" s="171" t="s">
        <v>73</v>
      </c>
      <c r="D477" s="171" t="s">
        <v>115</v>
      </c>
      <c r="E477" s="180" t="s">
        <v>571</v>
      </c>
      <c r="F477" s="170"/>
      <c r="G477" s="297"/>
      <c r="H477" s="297"/>
    </row>
    <row r="478" spans="1:8" ht="32.25" hidden="1" thickBot="1">
      <c r="A478" s="38" t="s">
        <v>13</v>
      </c>
      <c r="B478" s="28" t="s">
        <v>117</v>
      </c>
      <c r="C478" s="7" t="s">
        <v>73</v>
      </c>
      <c r="D478" s="7" t="s">
        <v>115</v>
      </c>
      <c r="E478" s="183" t="s">
        <v>571</v>
      </c>
      <c r="F478" s="3">
        <v>243</v>
      </c>
      <c r="G478" s="284"/>
      <c r="H478" s="284"/>
    </row>
    <row r="479" spans="1:8" ht="32.25" thickBot="1">
      <c r="A479" s="333" t="s">
        <v>591</v>
      </c>
      <c r="B479" s="282" t="s">
        <v>117</v>
      </c>
      <c r="C479" s="157" t="s">
        <v>73</v>
      </c>
      <c r="D479" s="157" t="s">
        <v>109</v>
      </c>
      <c r="E479" s="212"/>
      <c r="F479" s="162"/>
      <c r="G479" s="283">
        <f>SUM(G480:G481)</f>
        <v>515.6</v>
      </c>
      <c r="H479" s="283">
        <f>SUM(H480:H481)</f>
        <v>515.6</v>
      </c>
    </row>
    <row r="480" spans="1:8" ht="48" thickBot="1">
      <c r="A480" s="53" t="s">
        <v>28</v>
      </c>
      <c r="B480" s="28" t="s">
        <v>117</v>
      </c>
      <c r="C480" s="7" t="s">
        <v>73</v>
      </c>
      <c r="D480" s="7" t="s">
        <v>109</v>
      </c>
      <c r="E480" s="36">
        <v>1920202590</v>
      </c>
      <c r="F480" s="7" t="s">
        <v>78</v>
      </c>
      <c r="G480" s="284">
        <v>396</v>
      </c>
      <c r="H480" s="284">
        <v>396</v>
      </c>
    </row>
    <row r="481" spans="1:8" ht="63.75" thickBot="1">
      <c r="A481" s="38" t="s">
        <v>10</v>
      </c>
      <c r="B481" s="28" t="s">
        <v>117</v>
      </c>
      <c r="C481" s="7" t="s">
        <v>73</v>
      </c>
      <c r="D481" s="7" t="s">
        <v>109</v>
      </c>
      <c r="E481" s="36">
        <v>1920202590</v>
      </c>
      <c r="F481" s="7" t="s">
        <v>493</v>
      </c>
      <c r="G481" s="284">
        <v>119.6</v>
      </c>
      <c r="H481" s="284">
        <v>119.6</v>
      </c>
    </row>
    <row r="482" spans="1:8" ht="16.5" thickBot="1">
      <c r="A482" s="378" t="s">
        <v>27</v>
      </c>
      <c r="B482" s="282" t="s">
        <v>117</v>
      </c>
      <c r="C482" s="157" t="s">
        <v>73</v>
      </c>
      <c r="D482" s="157" t="s">
        <v>110</v>
      </c>
      <c r="E482" s="172"/>
      <c r="F482" s="157"/>
      <c r="G482" s="283">
        <f>SUM(G484:G485)</f>
        <v>78.12</v>
      </c>
      <c r="H482" s="283">
        <f>SUM(H484:H485)</f>
        <v>78.12</v>
      </c>
    </row>
    <row r="483" spans="1:8" ht="32.25" thickBot="1">
      <c r="A483" s="312" t="s">
        <v>722</v>
      </c>
      <c r="B483" s="282" t="s">
        <v>117</v>
      </c>
      <c r="C483" s="157" t="s">
        <v>73</v>
      </c>
      <c r="D483" s="157" t="s">
        <v>110</v>
      </c>
      <c r="E483" s="172">
        <v>1940250500</v>
      </c>
      <c r="F483" s="157"/>
      <c r="G483" s="283">
        <f>SUM(G484:G485)</f>
        <v>78.12</v>
      </c>
      <c r="H483" s="283">
        <f>SUM(H484:H485)</f>
        <v>78.12</v>
      </c>
    </row>
    <row r="484" spans="1:8" ht="48" thickBot="1">
      <c r="A484" s="53" t="s">
        <v>28</v>
      </c>
      <c r="B484" s="28" t="s">
        <v>117</v>
      </c>
      <c r="C484" s="7" t="s">
        <v>73</v>
      </c>
      <c r="D484" s="7" t="s">
        <v>110</v>
      </c>
      <c r="E484" s="36">
        <v>1940250500</v>
      </c>
      <c r="F484" s="7" t="s">
        <v>78</v>
      </c>
      <c r="G484" s="284">
        <v>60</v>
      </c>
      <c r="H484" s="284">
        <v>60</v>
      </c>
    </row>
    <row r="485" spans="1:8" ht="63.75" thickBot="1">
      <c r="A485" s="38" t="s">
        <v>10</v>
      </c>
      <c r="B485" s="28" t="s">
        <v>117</v>
      </c>
      <c r="C485" s="7" t="s">
        <v>73</v>
      </c>
      <c r="D485" s="7" t="s">
        <v>110</v>
      </c>
      <c r="E485" s="36">
        <v>1940250500</v>
      </c>
      <c r="F485" s="7" t="s">
        <v>493</v>
      </c>
      <c r="G485" s="284">
        <v>18.12</v>
      </c>
      <c r="H485" s="284">
        <v>18.12</v>
      </c>
    </row>
    <row r="486" spans="1:8" ht="32.25" thickBot="1">
      <c r="A486" s="312" t="s">
        <v>749</v>
      </c>
      <c r="B486" s="282" t="s">
        <v>117</v>
      </c>
      <c r="C486" s="157"/>
      <c r="D486" s="157"/>
      <c r="E486" s="172"/>
      <c r="F486" s="157"/>
      <c r="G486" s="283">
        <v>36.404000000000003</v>
      </c>
      <c r="H486" s="283">
        <v>36.404000000000003</v>
      </c>
    </row>
    <row r="487" spans="1:8" ht="29.25" customHeight="1" thickBot="1">
      <c r="A487" s="38"/>
      <c r="B487" s="28" t="s">
        <v>117</v>
      </c>
      <c r="C487" s="7"/>
      <c r="D487" s="7"/>
      <c r="E487" s="36"/>
      <c r="F487" s="7"/>
      <c r="G487" s="284">
        <v>36.404000000000003</v>
      </c>
      <c r="H487" s="284">
        <v>36.404000000000003</v>
      </c>
    </row>
    <row r="488" spans="1:8" ht="16.5" thickBot="1">
      <c r="A488" s="133" t="s">
        <v>445</v>
      </c>
      <c r="B488" s="132" t="s">
        <v>121</v>
      </c>
      <c r="C488" s="132" t="s">
        <v>73</v>
      </c>
      <c r="D488" s="132"/>
      <c r="E488" s="132"/>
      <c r="F488" s="132"/>
      <c r="G488" s="349">
        <f>SUM(G489+G495+G496+G503+G506+G509+G511+G513+G516+G500+G520)</f>
        <v>44620.464740000003</v>
      </c>
      <c r="H488" s="349">
        <f>SUM(H489+H495+H496+H503+H506+H509+H511+H513+H516+H500+H520)</f>
        <v>53593.883740000005</v>
      </c>
    </row>
    <row r="489" spans="1:8" ht="16.5" thickBot="1">
      <c r="A489" s="31"/>
      <c r="B489" s="26" t="s">
        <v>121</v>
      </c>
      <c r="C489" s="15" t="s">
        <v>73</v>
      </c>
      <c r="D489" s="15" t="s">
        <v>115</v>
      </c>
      <c r="E489" s="212" t="s">
        <v>628</v>
      </c>
      <c r="F489" s="27"/>
      <c r="G489" s="193">
        <f>SUM(G490:G494)</f>
        <v>5864.4</v>
      </c>
      <c r="H489" s="193">
        <f>SUM(H490:H494)</f>
        <v>5864.4</v>
      </c>
    </row>
    <row r="490" spans="1:8" ht="48" thickBot="1">
      <c r="A490" s="5" t="s">
        <v>54</v>
      </c>
      <c r="B490" s="28" t="s">
        <v>121</v>
      </c>
      <c r="C490" s="7" t="s">
        <v>73</v>
      </c>
      <c r="D490" s="7" t="s">
        <v>115</v>
      </c>
      <c r="E490" s="376" t="s">
        <v>628</v>
      </c>
      <c r="F490" s="28" t="s">
        <v>78</v>
      </c>
      <c r="G490" s="241">
        <v>1620</v>
      </c>
      <c r="H490" s="241">
        <v>1620</v>
      </c>
    </row>
    <row r="491" spans="1:8" ht="63.75" thickBot="1">
      <c r="A491" s="38" t="s">
        <v>10</v>
      </c>
      <c r="B491" s="28" t="s">
        <v>121</v>
      </c>
      <c r="C491" s="7" t="s">
        <v>73</v>
      </c>
      <c r="D491" s="7" t="s">
        <v>115</v>
      </c>
      <c r="E491" s="376" t="s">
        <v>628</v>
      </c>
      <c r="F491" s="28" t="s">
        <v>493</v>
      </c>
      <c r="G491" s="134">
        <v>489.2</v>
      </c>
      <c r="H491" s="134">
        <v>489.2</v>
      </c>
    </row>
    <row r="492" spans="1:8" ht="32.25" thickBot="1">
      <c r="A492" s="38" t="s">
        <v>13</v>
      </c>
      <c r="B492" s="28" t="s">
        <v>121</v>
      </c>
      <c r="C492" s="7" t="s">
        <v>73</v>
      </c>
      <c r="D492" s="7" t="s">
        <v>115</v>
      </c>
      <c r="E492" s="376" t="s">
        <v>628</v>
      </c>
      <c r="F492" s="7" t="s">
        <v>119</v>
      </c>
      <c r="G492" s="3">
        <v>2227</v>
      </c>
      <c r="H492" s="3">
        <v>2227</v>
      </c>
    </row>
    <row r="493" spans="1:8" ht="16.5" thickBot="1">
      <c r="A493" s="38" t="s">
        <v>523</v>
      </c>
      <c r="B493" s="28" t="s">
        <v>121</v>
      </c>
      <c r="C493" s="7" t="s">
        <v>73</v>
      </c>
      <c r="D493" s="7" t="s">
        <v>115</v>
      </c>
      <c r="E493" s="376" t="s">
        <v>628</v>
      </c>
      <c r="F493" s="7" t="s">
        <v>508</v>
      </c>
      <c r="G493" s="3">
        <v>1465</v>
      </c>
      <c r="H493" s="3">
        <v>1465</v>
      </c>
    </row>
    <row r="494" spans="1:8" ht="16.5" thickBot="1">
      <c r="A494" s="334" t="s">
        <v>46</v>
      </c>
      <c r="B494" s="28" t="s">
        <v>121</v>
      </c>
      <c r="C494" s="7" t="s">
        <v>73</v>
      </c>
      <c r="D494" s="7" t="s">
        <v>115</v>
      </c>
      <c r="E494" s="376" t="s">
        <v>628</v>
      </c>
      <c r="F494" s="7" t="s">
        <v>118</v>
      </c>
      <c r="G494" s="3">
        <v>63.2</v>
      </c>
      <c r="H494" s="3">
        <v>63.2</v>
      </c>
    </row>
    <row r="495" spans="1:8" ht="48" thickBot="1">
      <c r="A495" s="156" t="s">
        <v>505</v>
      </c>
      <c r="B495" s="194" t="s">
        <v>121</v>
      </c>
      <c r="C495" s="171" t="s">
        <v>73</v>
      </c>
      <c r="D495" s="171" t="s">
        <v>115</v>
      </c>
      <c r="E495" s="256" t="s">
        <v>581</v>
      </c>
      <c r="F495" s="171" t="s">
        <v>506</v>
      </c>
      <c r="G495" s="170">
        <v>145.92524</v>
      </c>
      <c r="H495" s="170">
        <v>145.92524</v>
      </c>
    </row>
    <row r="496" spans="1:8" ht="126.75" thickBot="1">
      <c r="A496" s="154" t="s">
        <v>62</v>
      </c>
      <c r="B496" s="26" t="s">
        <v>121</v>
      </c>
      <c r="C496" s="8" t="s">
        <v>73</v>
      </c>
      <c r="D496" s="8" t="s">
        <v>115</v>
      </c>
      <c r="E496" s="4" t="s">
        <v>685</v>
      </c>
      <c r="F496" s="2"/>
      <c r="G496" s="1">
        <f>SUM(G497:G499)</f>
        <v>25026.5</v>
      </c>
      <c r="H496" s="1">
        <f>SUM(H497:H499)</f>
        <v>33994.46</v>
      </c>
    </row>
    <row r="497" spans="1:8" ht="48" thickBot="1">
      <c r="A497" s="5" t="s">
        <v>54</v>
      </c>
      <c r="B497" s="28" t="s">
        <v>121</v>
      </c>
      <c r="C497" s="7" t="s">
        <v>73</v>
      </c>
      <c r="D497" s="7" t="s">
        <v>115</v>
      </c>
      <c r="E497" s="3" t="s">
        <v>685</v>
      </c>
      <c r="F497" s="3">
        <v>111</v>
      </c>
      <c r="G497" s="3">
        <v>18200</v>
      </c>
      <c r="H497" s="3">
        <v>25000</v>
      </c>
    </row>
    <row r="498" spans="1:8" ht="63.75" thickBot="1">
      <c r="A498" s="38" t="s">
        <v>10</v>
      </c>
      <c r="B498" s="28" t="s">
        <v>121</v>
      </c>
      <c r="C498" s="7" t="s">
        <v>73</v>
      </c>
      <c r="D498" s="7" t="s">
        <v>115</v>
      </c>
      <c r="E498" s="3" t="s">
        <v>685</v>
      </c>
      <c r="F498" s="3">
        <v>119</v>
      </c>
      <c r="G498" s="3">
        <v>5382.5</v>
      </c>
      <c r="H498" s="3">
        <v>7550.46</v>
      </c>
    </row>
    <row r="499" spans="1:8" ht="32.25" thickBot="1">
      <c r="A499" s="38" t="s">
        <v>13</v>
      </c>
      <c r="B499" s="28" t="s">
        <v>121</v>
      </c>
      <c r="C499" s="7" t="s">
        <v>73</v>
      </c>
      <c r="D499" s="7" t="s">
        <v>115</v>
      </c>
      <c r="E499" s="3" t="s">
        <v>685</v>
      </c>
      <c r="F499" s="3">
        <v>244</v>
      </c>
      <c r="G499" s="3">
        <v>1444</v>
      </c>
      <c r="H499" s="3">
        <v>1444</v>
      </c>
    </row>
    <row r="500" spans="1:8" ht="48" thickBot="1">
      <c r="A500" s="379" t="s">
        <v>727</v>
      </c>
      <c r="B500" s="282" t="s">
        <v>121</v>
      </c>
      <c r="C500" s="157" t="s">
        <v>73</v>
      </c>
      <c r="D500" s="157" t="s">
        <v>115</v>
      </c>
      <c r="E500" s="162" t="s">
        <v>725</v>
      </c>
      <c r="F500" s="162"/>
      <c r="G500" s="162">
        <f>SUM(G501:G502)</f>
        <v>299.85500000000002</v>
      </c>
      <c r="H500" s="162">
        <f>SUM(H501:H502)</f>
        <v>299.85500000000002</v>
      </c>
    </row>
    <row r="501" spans="1:8" ht="32.25" thickBot="1">
      <c r="A501" s="384" t="s">
        <v>726</v>
      </c>
      <c r="B501" s="28" t="s">
        <v>121</v>
      </c>
      <c r="C501" s="7" t="s">
        <v>73</v>
      </c>
      <c r="D501" s="7" t="s">
        <v>115</v>
      </c>
      <c r="E501" s="3" t="s">
        <v>725</v>
      </c>
      <c r="F501" s="3">
        <v>113</v>
      </c>
      <c r="G501" s="3">
        <v>230.303</v>
      </c>
      <c r="H501" s="3">
        <v>230.303</v>
      </c>
    </row>
    <row r="502" spans="1:8" ht="63.75" thickBot="1">
      <c r="A502" s="38" t="s">
        <v>10</v>
      </c>
      <c r="B502" s="28" t="s">
        <v>121</v>
      </c>
      <c r="C502" s="7" t="s">
        <v>73</v>
      </c>
      <c r="D502" s="7" t="s">
        <v>115</v>
      </c>
      <c r="E502" s="3" t="s">
        <v>725</v>
      </c>
      <c r="F502" s="3">
        <v>119</v>
      </c>
      <c r="G502" s="3">
        <v>69.552000000000007</v>
      </c>
      <c r="H502" s="3">
        <v>69.552000000000007</v>
      </c>
    </row>
    <row r="503" spans="1:8" ht="79.5" thickBot="1">
      <c r="A503" s="333" t="s">
        <v>526</v>
      </c>
      <c r="B503" s="194" t="s">
        <v>121</v>
      </c>
      <c r="C503" s="171" t="s">
        <v>73</v>
      </c>
      <c r="D503" s="171" t="s">
        <v>115</v>
      </c>
      <c r="E503" s="180" t="s">
        <v>687</v>
      </c>
      <c r="F503" s="170"/>
      <c r="G503" s="170">
        <f>SUM(G504:G505)</f>
        <v>7030.8</v>
      </c>
      <c r="H503" s="170">
        <f>SUM(H504:H505)</f>
        <v>7030.8</v>
      </c>
    </row>
    <row r="504" spans="1:8" ht="48" thickBot="1">
      <c r="A504" s="38" t="s">
        <v>225</v>
      </c>
      <c r="B504" s="28" t="s">
        <v>121</v>
      </c>
      <c r="C504" s="7" t="s">
        <v>73</v>
      </c>
      <c r="D504" s="7" t="s">
        <v>115</v>
      </c>
      <c r="E504" s="183" t="s">
        <v>687</v>
      </c>
      <c r="F504" s="3">
        <v>111</v>
      </c>
      <c r="G504" s="3">
        <v>5400</v>
      </c>
      <c r="H504" s="3">
        <v>5400</v>
      </c>
    </row>
    <row r="505" spans="1:8" ht="63.75" thickBot="1">
      <c r="A505" s="38" t="s">
        <v>10</v>
      </c>
      <c r="B505" s="28" t="s">
        <v>121</v>
      </c>
      <c r="C505" s="7" t="s">
        <v>73</v>
      </c>
      <c r="D505" s="7" t="s">
        <v>115</v>
      </c>
      <c r="E505" s="183" t="s">
        <v>687</v>
      </c>
      <c r="F505" s="3">
        <v>119</v>
      </c>
      <c r="G505" s="3">
        <v>1630.8</v>
      </c>
      <c r="H505" s="3">
        <v>1630.8</v>
      </c>
    </row>
    <row r="506" spans="1:8" ht="48" thickBot="1">
      <c r="A506" s="293" t="s">
        <v>553</v>
      </c>
      <c r="B506" s="194" t="s">
        <v>121</v>
      </c>
      <c r="C506" s="171" t="s">
        <v>73</v>
      </c>
      <c r="D506" s="171" t="s">
        <v>115</v>
      </c>
      <c r="E506" s="212" t="s">
        <v>557</v>
      </c>
      <c r="F506" s="170"/>
      <c r="G506" s="170">
        <f>SUM(G507:G508)</f>
        <v>419.28800000000001</v>
      </c>
      <c r="H506" s="170">
        <f>SUM(H507:H508)</f>
        <v>424.74699999999996</v>
      </c>
    </row>
    <row r="507" spans="1:8" ht="48" thickBot="1">
      <c r="A507" s="38" t="s">
        <v>225</v>
      </c>
      <c r="B507" s="28" t="s">
        <v>121</v>
      </c>
      <c r="C507" s="7" t="s">
        <v>73</v>
      </c>
      <c r="D507" s="7" t="s">
        <v>115</v>
      </c>
      <c r="E507" s="331" t="s">
        <v>572</v>
      </c>
      <c r="F507" s="3">
        <v>111</v>
      </c>
      <c r="G507" s="3">
        <v>320.52</v>
      </c>
      <c r="H507" s="3">
        <v>325.52</v>
      </c>
    </row>
    <row r="508" spans="1:8" ht="63.75" thickBot="1">
      <c r="A508" s="38" t="s">
        <v>10</v>
      </c>
      <c r="B508" s="28" t="s">
        <v>121</v>
      </c>
      <c r="C508" s="7" t="s">
        <v>73</v>
      </c>
      <c r="D508" s="7" t="s">
        <v>115</v>
      </c>
      <c r="E508" s="331" t="s">
        <v>572</v>
      </c>
      <c r="F508" s="3">
        <v>119</v>
      </c>
      <c r="G508" s="3">
        <v>98.768000000000001</v>
      </c>
      <c r="H508" s="3">
        <v>99.227000000000004</v>
      </c>
    </row>
    <row r="509" spans="1:8" ht="79.5" thickBot="1">
      <c r="A509" s="160" t="s">
        <v>528</v>
      </c>
      <c r="B509" s="282" t="s">
        <v>121</v>
      </c>
      <c r="C509" s="282" t="s">
        <v>73</v>
      </c>
      <c r="D509" s="282" t="s">
        <v>115</v>
      </c>
      <c r="E509" s="180" t="s">
        <v>529</v>
      </c>
      <c r="F509" s="283"/>
      <c r="G509" s="283">
        <v>5208.7725</v>
      </c>
      <c r="H509" s="283">
        <v>5208.7725</v>
      </c>
    </row>
    <row r="510" spans="1:8" ht="40.5" customHeight="1" thickBot="1">
      <c r="A510" s="38" t="s">
        <v>13</v>
      </c>
      <c r="B510" s="28" t="s">
        <v>121</v>
      </c>
      <c r="C510" s="7" t="s">
        <v>73</v>
      </c>
      <c r="D510" s="7" t="s">
        <v>115</v>
      </c>
      <c r="E510" s="183" t="s">
        <v>529</v>
      </c>
      <c r="F510" s="3">
        <v>244</v>
      </c>
      <c r="G510" s="284">
        <v>5208.7725</v>
      </c>
      <c r="H510" s="284">
        <v>5208.7725</v>
      </c>
    </row>
    <row r="511" spans="1:8" ht="32.25" hidden="1" thickBot="1">
      <c r="A511" s="333" t="s">
        <v>570</v>
      </c>
      <c r="B511" s="282" t="s">
        <v>125</v>
      </c>
      <c r="C511" s="157" t="s">
        <v>73</v>
      </c>
      <c r="D511" s="157" t="s">
        <v>115</v>
      </c>
      <c r="E511" s="212" t="s">
        <v>571</v>
      </c>
      <c r="F511" s="162"/>
      <c r="G511" s="283"/>
      <c r="H511" s="283"/>
    </row>
    <row r="512" spans="1:8" ht="32.25" hidden="1" thickBot="1">
      <c r="A512" s="38" t="s">
        <v>13</v>
      </c>
      <c r="B512" s="28" t="s">
        <v>125</v>
      </c>
      <c r="C512" s="7" t="s">
        <v>73</v>
      </c>
      <c r="D512" s="7" t="s">
        <v>115</v>
      </c>
      <c r="E512" s="183" t="s">
        <v>571</v>
      </c>
      <c r="F512" s="3">
        <v>244</v>
      </c>
      <c r="G512" s="284"/>
      <c r="H512" s="284"/>
    </row>
    <row r="513" spans="1:8" ht="32.25" thickBot="1">
      <c r="A513" s="333" t="s">
        <v>591</v>
      </c>
      <c r="B513" s="282" t="s">
        <v>121</v>
      </c>
      <c r="C513" s="157" t="s">
        <v>73</v>
      </c>
      <c r="D513" s="157" t="s">
        <v>109</v>
      </c>
      <c r="E513" s="212"/>
      <c r="F513" s="162"/>
      <c r="G513" s="283">
        <f>SUM(G514:G515)</f>
        <v>500</v>
      </c>
      <c r="H513" s="283">
        <f>SUM(H514:H515)</f>
        <v>500</v>
      </c>
    </row>
    <row r="514" spans="1:8" ht="48" thickBot="1">
      <c r="A514" s="53" t="s">
        <v>28</v>
      </c>
      <c r="B514" s="28" t="s">
        <v>121</v>
      </c>
      <c r="C514" s="7" t="s">
        <v>73</v>
      </c>
      <c r="D514" s="7" t="s">
        <v>109</v>
      </c>
      <c r="E514" s="36">
        <v>1920202590</v>
      </c>
      <c r="F514" s="7" t="s">
        <v>78</v>
      </c>
      <c r="G514" s="284">
        <v>384</v>
      </c>
      <c r="H514" s="284">
        <v>384</v>
      </c>
    </row>
    <row r="515" spans="1:8" ht="63.75" thickBot="1">
      <c r="A515" s="38" t="s">
        <v>10</v>
      </c>
      <c r="B515" s="28" t="s">
        <v>121</v>
      </c>
      <c r="C515" s="7" t="s">
        <v>73</v>
      </c>
      <c r="D515" s="7" t="s">
        <v>109</v>
      </c>
      <c r="E515" s="36">
        <v>1920202590</v>
      </c>
      <c r="F515" s="7" t="s">
        <v>493</v>
      </c>
      <c r="G515" s="284">
        <v>116</v>
      </c>
      <c r="H515" s="284">
        <v>116</v>
      </c>
    </row>
    <row r="516" spans="1:8" ht="16.5" thickBot="1">
      <c r="A516" s="378" t="s">
        <v>27</v>
      </c>
      <c r="B516" s="282" t="s">
        <v>121</v>
      </c>
      <c r="C516" s="157" t="s">
        <v>73</v>
      </c>
      <c r="D516" s="157" t="s">
        <v>110</v>
      </c>
      <c r="E516" s="172"/>
      <c r="F516" s="157"/>
      <c r="G516" s="283">
        <f>SUM(G518:G519)</f>
        <v>78.12</v>
      </c>
      <c r="H516" s="283">
        <f>SUM(H518:H519)</f>
        <v>78.12</v>
      </c>
    </row>
    <row r="517" spans="1:8" ht="32.25" thickBot="1">
      <c r="A517" s="312" t="s">
        <v>722</v>
      </c>
      <c r="B517" s="282" t="s">
        <v>121</v>
      </c>
      <c r="C517" s="157" t="s">
        <v>73</v>
      </c>
      <c r="D517" s="157" t="s">
        <v>110</v>
      </c>
      <c r="E517" s="172">
        <v>1940250500</v>
      </c>
      <c r="F517" s="157"/>
      <c r="G517" s="283">
        <f>SUM(G518:G519)</f>
        <v>78.12</v>
      </c>
      <c r="H517" s="283">
        <f>SUM(H518:H519)</f>
        <v>78.12</v>
      </c>
    </row>
    <row r="518" spans="1:8" ht="48" thickBot="1">
      <c r="A518" s="53" t="s">
        <v>28</v>
      </c>
      <c r="B518" s="28" t="s">
        <v>121</v>
      </c>
      <c r="C518" s="7" t="s">
        <v>73</v>
      </c>
      <c r="D518" s="7" t="s">
        <v>110</v>
      </c>
      <c r="E518" s="36">
        <v>1940250500</v>
      </c>
      <c r="F518" s="7" t="s">
        <v>78</v>
      </c>
      <c r="G518" s="284">
        <v>60</v>
      </c>
      <c r="H518" s="284">
        <v>60</v>
      </c>
    </row>
    <row r="519" spans="1:8" ht="63.75" thickBot="1">
      <c r="A519" s="38" t="s">
        <v>10</v>
      </c>
      <c r="B519" s="28" t="s">
        <v>121</v>
      </c>
      <c r="C519" s="7" t="s">
        <v>73</v>
      </c>
      <c r="D519" s="7" t="s">
        <v>110</v>
      </c>
      <c r="E519" s="36">
        <v>1940250500</v>
      </c>
      <c r="F519" s="7" t="s">
        <v>493</v>
      </c>
      <c r="G519" s="284">
        <v>18.12</v>
      </c>
      <c r="H519" s="284">
        <v>18.12</v>
      </c>
    </row>
    <row r="520" spans="1:8" ht="32.25" thickBot="1">
      <c r="A520" s="312" t="s">
        <v>749</v>
      </c>
      <c r="B520" s="282"/>
      <c r="C520" s="157"/>
      <c r="D520" s="157"/>
      <c r="E520" s="172"/>
      <c r="F520" s="157"/>
      <c r="G520" s="283">
        <v>46.804000000000002</v>
      </c>
      <c r="H520" s="283">
        <v>46.804000000000002</v>
      </c>
    </row>
    <row r="521" spans="1:8" ht="16.5" thickBot="1">
      <c r="A521" s="38"/>
      <c r="B521" s="28"/>
      <c r="C521" s="7"/>
      <c r="D521" s="7"/>
      <c r="E521" s="36"/>
      <c r="F521" s="7"/>
      <c r="G521" s="284">
        <v>46.804000000000002</v>
      </c>
      <c r="H521" s="284">
        <v>46.804000000000002</v>
      </c>
    </row>
    <row r="522" spans="1:8" ht="16.5" thickBot="1">
      <c r="A522" s="133" t="s">
        <v>122</v>
      </c>
      <c r="B522" s="132" t="s">
        <v>123</v>
      </c>
      <c r="C522" s="132" t="s">
        <v>73</v>
      </c>
      <c r="D522" s="132"/>
      <c r="E522" s="132"/>
      <c r="F522" s="132"/>
      <c r="G522" s="350">
        <f>SUM(G523+G529+G530+G534+G537+G540+G542+G545)</f>
        <v>25982.649059999996</v>
      </c>
      <c r="H522" s="350">
        <f>SUM(H523+H529+H530+H534+H537+H540+H542+H545)</f>
        <v>30548.763059999997</v>
      </c>
    </row>
    <row r="523" spans="1:8" ht="16.5" thickBot="1">
      <c r="A523" s="31"/>
      <c r="B523" s="26" t="s">
        <v>123</v>
      </c>
      <c r="C523" s="15" t="s">
        <v>73</v>
      </c>
      <c r="D523" s="15" t="s">
        <v>115</v>
      </c>
      <c r="E523" s="212" t="s">
        <v>628</v>
      </c>
      <c r="F523" s="27"/>
      <c r="G523" s="250">
        <f>SUM(G524:G528)</f>
        <v>2465.6</v>
      </c>
      <c r="H523" s="250">
        <f>SUM(H524:H528)</f>
        <v>2465.6</v>
      </c>
    </row>
    <row r="524" spans="1:8" ht="48" thickBot="1">
      <c r="A524" s="5" t="s">
        <v>54</v>
      </c>
      <c r="B524" s="28" t="s">
        <v>123</v>
      </c>
      <c r="C524" s="19" t="s">
        <v>73</v>
      </c>
      <c r="D524" s="19" t="s">
        <v>115</v>
      </c>
      <c r="E524" s="376" t="s">
        <v>628</v>
      </c>
      <c r="F524" s="28" t="s">
        <v>78</v>
      </c>
      <c r="G524" s="134">
        <v>1164</v>
      </c>
      <c r="H524" s="134">
        <v>1164</v>
      </c>
    </row>
    <row r="525" spans="1:8" ht="63.75" thickBot="1">
      <c r="A525" s="38" t="s">
        <v>10</v>
      </c>
      <c r="B525" s="28" t="s">
        <v>123</v>
      </c>
      <c r="C525" s="19" t="s">
        <v>73</v>
      </c>
      <c r="D525" s="19" t="s">
        <v>115</v>
      </c>
      <c r="E525" s="376" t="s">
        <v>628</v>
      </c>
      <c r="F525" s="28" t="s">
        <v>493</v>
      </c>
      <c r="G525" s="134">
        <v>351.5</v>
      </c>
      <c r="H525" s="134">
        <v>351.5</v>
      </c>
    </row>
    <row r="526" spans="1:8" ht="32.25" thickBot="1">
      <c r="A526" s="38" t="s">
        <v>13</v>
      </c>
      <c r="B526" s="28" t="s">
        <v>123</v>
      </c>
      <c r="C526" s="7" t="s">
        <v>73</v>
      </c>
      <c r="D526" s="7" t="s">
        <v>115</v>
      </c>
      <c r="E526" s="376" t="s">
        <v>628</v>
      </c>
      <c r="F526" s="7" t="s">
        <v>119</v>
      </c>
      <c r="G526" s="3">
        <v>207</v>
      </c>
      <c r="H526" s="3">
        <v>207</v>
      </c>
    </row>
    <row r="527" spans="1:8" ht="16.5" thickBot="1">
      <c r="A527" s="38" t="s">
        <v>523</v>
      </c>
      <c r="B527" s="28" t="s">
        <v>123</v>
      </c>
      <c r="C527" s="7" t="s">
        <v>73</v>
      </c>
      <c r="D527" s="7" t="s">
        <v>115</v>
      </c>
      <c r="E527" s="376" t="s">
        <v>628</v>
      </c>
      <c r="F527" s="7" t="s">
        <v>508</v>
      </c>
      <c r="G527" s="3">
        <v>691</v>
      </c>
      <c r="H527" s="3">
        <v>691</v>
      </c>
    </row>
    <row r="528" spans="1:8" ht="16.5" thickBot="1">
      <c r="A528" s="334" t="s">
        <v>46</v>
      </c>
      <c r="B528" s="28" t="s">
        <v>123</v>
      </c>
      <c r="C528" s="7" t="s">
        <v>73</v>
      </c>
      <c r="D528" s="7" t="s">
        <v>115</v>
      </c>
      <c r="E528" s="376" t="s">
        <v>628</v>
      </c>
      <c r="F528" s="7" t="s">
        <v>118</v>
      </c>
      <c r="G528" s="3">
        <v>52.1</v>
      </c>
      <c r="H528" s="3">
        <v>52.1</v>
      </c>
    </row>
    <row r="529" spans="1:8" ht="48" thickBot="1">
      <c r="A529" s="156" t="s">
        <v>505</v>
      </c>
      <c r="B529" s="194" t="s">
        <v>123</v>
      </c>
      <c r="C529" s="171" t="s">
        <v>73</v>
      </c>
      <c r="D529" s="171" t="s">
        <v>115</v>
      </c>
      <c r="E529" s="256" t="s">
        <v>581</v>
      </c>
      <c r="F529" s="171" t="s">
        <v>506</v>
      </c>
      <c r="G529" s="170">
        <v>466.96075000000002</v>
      </c>
      <c r="H529" s="170">
        <v>466.96075000000002</v>
      </c>
    </row>
    <row r="530" spans="1:8" ht="126.75" thickBot="1">
      <c r="A530" s="154" t="s">
        <v>62</v>
      </c>
      <c r="B530" s="26" t="s">
        <v>123</v>
      </c>
      <c r="C530" s="8" t="s">
        <v>73</v>
      </c>
      <c r="D530" s="8" t="s">
        <v>115</v>
      </c>
      <c r="E530" s="4" t="s">
        <v>685</v>
      </c>
      <c r="F530" s="2"/>
      <c r="G530" s="1">
        <f>SUM(G531:G533)</f>
        <v>15705</v>
      </c>
      <c r="H530" s="1">
        <f>SUM(H531:H533)</f>
        <v>20262</v>
      </c>
    </row>
    <row r="531" spans="1:8" ht="48" thickBot="1">
      <c r="A531" s="5" t="s">
        <v>54</v>
      </c>
      <c r="B531" s="28" t="s">
        <v>123</v>
      </c>
      <c r="C531" s="7" t="s">
        <v>73</v>
      </c>
      <c r="D531" s="7" t="s">
        <v>115</v>
      </c>
      <c r="E531" s="3" t="s">
        <v>685</v>
      </c>
      <c r="F531" s="3">
        <v>111</v>
      </c>
      <c r="G531" s="3">
        <v>11500</v>
      </c>
      <c r="H531" s="3">
        <v>15000</v>
      </c>
    </row>
    <row r="532" spans="1:8" ht="63.75" thickBot="1">
      <c r="A532" s="38" t="s">
        <v>10</v>
      </c>
      <c r="B532" s="28" t="s">
        <v>123</v>
      </c>
      <c r="C532" s="7" t="s">
        <v>73</v>
      </c>
      <c r="D532" s="7" t="s">
        <v>115</v>
      </c>
      <c r="E532" s="3" t="s">
        <v>685</v>
      </c>
      <c r="F532" s="3">
        <v>119</v>
      </c>
      <c r="G532" s="3">
        <v>3473</v>
      </c>
      <c r="H532" s="3">
        <v>4530</v>
      </c>
    </row>
    <row r="533" spans="1:8" ht="32.25" thickBot="1">
      <c r="A533" s="38" t="s">
        <v>13</v>
      </c>
      <c r="B533" s="28" t="s">
        <v>123</v>
      </c>
      <c r="C533" s="7" t="s">
        <v>73</v>
      </c>
      <c r="D533" s="7" t="s">
        <v>115</v>
      </c>
      <c r="E533" s="3" t="s">
        <v>685</v>
      </c>
      <c r="F533" s="3">
        <v>244</v>
      </c>
      <c r="G533" s="3">
        <v>732</v>
      </c>
      <c r="H533" s="3">
        <v>732</v>
      </c>
    </row>
    <row r="534" spans="1:8" ht="79.5" thickBot="1">
      <c r="A534" s="333" t="s">
        <v>526</v>
      </c>
      <c r="B534" s="194" t="s">
        <v>123</v>
      </c>
      <c r="C534" s="171" t="s">
        <v>73</v>
      </c>
      <c r="D534" s="171" t="s">
        <v>115</v>
      </c>
      <c r="E534" s="180" t="s">
        <v>530</v>
      </c>
      <c r="F534" s="170"/>
      <c r="G534" s="170">
        <f>SUM(G535:G536)</f>
        <v>3749.76</v>
      </c>
      <c r="H534" s="170">
        <f>SUM(H535:H536)</f>
        <v>3749.76</v>
      </c>
    </row>
    <row r="535" spans="1:8" ht="48" thickBot="1">
      <c r="A535" s="38" t="s">
        <v>225</v>
      </c>
      <c r="B535" s="28" t="s">
        <v>123</v>
      </c>
      <c r="C535" s="7" t="s">
        <v>73</v>
      </c>
      <c r="D535" s="7" t="s">
        <v>115</v>
      </c>
      <c r="E535" s="183" t="s">
        <v>530</v>
      </c>
      <c r="F535" s="3">
        <v>111</v>
      </c>
      <c r="G535" s="3">
        <v>2880</v>
      </c>
      <c r="H535" s="3">
        <v>2880</v>
      </c>
    </row>
    <row r="536" spans="1:8" ht="63.75" thickBot="1">
      <c r="A536" s="38" t="s">
        <v>10</v>
      </c>
      <c r="B536" s="28" t="s">
        <v>123</v>
      </c>
      <c r="C536" s="7" t="s">
        <v>73</v>
      </c>
      <c r="D536" s="7" t="s">
        <v>115</v>
      </c>
      <c r="E536" s="183" t="s">
        <v>530</v>
      </c>
      <c r="F536" s="3">
        <v>119</v>
      </c>
      <c r="G536" s="3">
        <v>869.76</v>
      </c>
      <c r="H536" s="3">
        <v>869.76</v>
      </c>
    </row>
    <row r="537" spans="1:8" ht="48" thickBot="1">
      <c r="A537" s="293" t="s">
        <v>553</v>
      </c>
      <c r="B537" s="194" t="s">
        <v>123</v>
      </c>
      <c r="C537" s="171" t="s">
        <v>73</v>
      </c>
      <c r="D537" s="171" t="s">
        <v>115</v>
      </c>
      <c r="E537" s="212" t="s">
        <v>557</v>
      </c>
      <c r="F537" s="170"/>
      <c r="G537" s="170">
        <f>SUM(G538:G539)</f>
        <v>197.81799999999998</v>
      </c>
      <c r="H537" s="170">
        <f>SUM(H538:H539)</f>
        <v>206.93199999999999</v>
      </c>
    </row>
    <row r="538" spans="1:8" ht="48" thickBot="1">
      <c r="A538" s="38" t="s">
        <v>225</v>
      </c>
      <c r="B538" s="28" t="s">
        <v>123</v>
      </c>
      <c r="C538" s="7" t="s">
        <v>73</v>
      </c>
      <c r="D538" s="7" t="s">
        <v>115</v>
      </c>
      <c r="E538" s="331" t="s">
        <v>572</v>
      </c>
      <c r="F538" s="3">
        <v>111</v>
      </c>
      <c r="G538" s="3">
        <v>151.934</v>
      </c>
      <c r="H538" s="3">
        <v>158.934</v>
      </c>
    </row>
    <row r="539" spans="1:8" ht="63.75" thickBot="1">
      <c r="A539" s="38" t="s">
        <v>10</v>
      </c>
      <c r="B539" s="28" t="s">
        <v>123</v>
      </c>
      <c r="C539" s="7" t="s">
        <v>73</v>
      </c>
      <c r="D539" s="7" t="s">
        <v>115</v>
      </c>
      <c r="E539" s="331" t="s">
        <v>572</v>
      </c>
      <c r="F539" s="3">
        <v>119</v>
      </c>
      <c r="G539" s="3">
        <v>45.884</v>
      </c>
      <c r="H539" s="3">
        <v>47.997999999999998</v>
      </c>
    </row>
    <row r="540" spans="1:8" ht="79.5" thickBot="1">
      <c r="A540" s="160" t="s">
        <v>528</v>
      </c>
      <c r="B540" s="282" t="s">
        <v>123</v>
      </c>
      <c r="C540" s="282" t="s">
        <v>73</v>
      </c>
      <c r="D540" s="282" t="s">
        <v>115</v>
      </c>
      <c r="E540" s="180" t="s">
        <v>529</v>
      </c>
      <c r="F540" s="283"/>
      <c r="G540" s="283">
        <v>2803.7903099999999</v>
      </c>
      <c r="H540" s="283">
        <v>2803.7903099999999</v>
      </c>
    </row>
    <row r="541" spans="1:8" ht="32.25" thickBot="1">
      <c r="A541" s="38" t="s">
        <v>13</v>
      </c>
      <c r="B541" s="28" t="s">
        <v>123</v>
      </c>
      <c r="C541" s="7" t="s">
        <v>73</v>
      </c>
      <c r="D541" s="7" t="s">
        <v>115</v>
      </c>
      <c r="E541" s="183" t="s">
        <v>529</v>
      </c>
      <c r="F541" s="3">
        <v>244</v>
      </c>
      <c r="G541" s="284">
        <v>2803.7903099999999</v>
      </c>
      <c r="H541" s="284">
        <v>2803.7903099999999</v>
      </c>
    </row>
    <row r="542" spans="1:8" ht="32.25" thickBot="1">
      <c r="A542" s="333" t="s">
        <v>591</v>
      </c>
      <c r="B542" s="282" t="s">
        <v>123</v>
      </c>
      <c r="C542" s="157" t="s">
        <v>73</v>
      </c>
      <c r="D542" s="157" t="s">
        <v>109</v>
      </c>
      <c r="E542" s="212"/>
      <c r="F542" s="162"/>
      <c r="G542" s="283">
        <f>SUM(G543:G544)</f>
        <v>515.6</v>
      </c>
      <c r="H542" s="283">
        <f>SUM(H543:H544)</f>
        <v>515.6</v>
      </c>
    </row>
    <row r="543" spans="1:8" ht="48" thickBot="1">
      <c r="A543" s="53" t="s">
        <v>28</v>
      </c>
      <c r="B543" s="28" t="s">
        <v>123</v>
      </c>
      <c r="C543" s="7" t="s">
        <v>73</v>
      </c>
      <c r="D543" s="7" t="s">
        <v>109</v>
      </c>
      <c r="E543" s="36">
        <v>1920202590</v>
      </c>
      <c r="F543" s="7" t="s">
        <v>78</v>
      </c>
      <c r="G543" s="284">
        <v>396</v>
      </c>
      <c r="H543" s="284">
        <v>396</v>
      </c>
    </row>
    <row r="544" spans="1:8" ht="63.75" thickBot="1">
      <c r="A544" s="38" t="s">
        <v>10</v>
      </c>
      <c r="B544" s="28" t="s">
        <v>123</v>
      </c>
      <c r="C544" s="7" t="s">
        <v>73</v>
      </c>
      <c r="D544" s="7" t="s">
        <v>109</v>
      </c>
      <c r="E544" s="36">
        <v>1920202590</v>
      </c>
      <c r="F544" s="7" t="s">
        <v>493</v>
      </c>
      <c r="G544" s="284">
        <v>119.6</v>
      </c>
      <c r="H544" s="284">
        <v>119.6</v>
      </c>
    </row>
    <row r="545" spans="1:8" ht="16.5" thickBot="1">
      <c r="A545" s="378" t="s">
        <v>27</v>
      </c>
      <c r="B545" s="282" t="s">
        <v>123</v>
      </c>
      <c r="C545" s="157" t="s">
        <v>73</v>
      </c>
      <c r="D545" s="157" t="s">
        <v>110</v>
      </c>
      <c r="E545" s="172"/>
      <c r="F545" s="157"/>
      <c r="G545" s="283">
        <f>SUM(G547:G548)</f>
        <v>78.12</v>
      </c>
      <c r="H545" s="283">
        <f>SUM(H547:H548)</f>
        <v>78.12</v>
      </c>
    </row>
    <row r="546" spans="1:8" ht="32.25" thickBot="1">
      <c r="A546" s="312" t="s">
        <v>722</v>
      </c>
      <c r="B546" s="282" t="s">
        <v>123</v>
      </c>
      <c r="C546" s="157" t="s">
        <v>73</v>
      </c>
      <c r="D546" s="157" t="s">
        <v>110</v>
      </c>
      <c r="E546" s="172">
        <v>1940250500</v>
      </c>
      <c r="F546" s="157"/>
      <c r="G546" s="283">
        <f>SUM(G547:G548)</f>
        <v>78.12</v>
      </c>
      <c r="H546" s="283">
        <f>SUM(H547:H548)</f>
        <v>78.12</v>
      </c>
    </row>
    <row r="547" spans="1:8" ht="48" thickBot="1">
      <c r="A547" s="53" t="s">
        <v>28</v>
      </c>
      <c r="B547" s="28" t="s">
        <v>123</v>
      </c>
      <c r="C547" s="7" t="s">
        <v>73</v>
      </c>
      <c r="D547" s="7" t="s">
        <v>110</v>
      </c>
      <c r="E547" s="36">
        <v>1940250500</v>
      </c>
      <c r="F547" s="7" t="s">
        <v>78</v>
      </c>
      <c r="G547" s="284">
        <v>60</v>
      </c>
      <c r="H547" s="284">
        <v>60</v>
      </c>
    </row>
    <row r="548" spans="1:8" ht="63.75" thickBot="1">
      <c r="A548" s="38" t="s">
        <v>10</v>
      </c>
      <c r="B548" s="28" t="s">
        <v>123</v>
      </c>
      <c r="C548" s="7" t="s">
        <v>73</v>
      </c>
      <c r="D548" s="7" t="s">
        <v>110</v>
      </c>
      <c r="E548" s="36">
        <v>1940250500</v>
      </c>
      <c r="F548" s="7" t="s">
        <v>493</v>
      </c>
      <c r="G548" s="284">
        <v>18.12</v>
      </c>
      <c r="H548" s="284">
        <v>18.12</v>
      </c>
    </row>
    <row r="549" spans="1:8" ht="16.5" thickBot="1">
      <c r="A549" s="133" t="s">
        <v>124</v>
      </c>
      <c r="B549" s="132" t="s">
        <v>125</v>
      </c>
      <c r="C549" s="132" t="s">
        <v>73</v>
      </c>
      <c r="D549" s="132"/>
      <c r="E549" s="132"/>
      <c r="F549" s="132"/>
      <c r="G549" s="255">
        <f>SUM(G563+G556+G550+G560+G565+G567)</f>
        <v>6960.7280300000002</v>
      </c>
      <c r="H549" s="255">
        <f>SUM(H563+H556+H550+H560+H565+H567)</f>
        <v>9058.7280300000002</v>
      </c>
    </row>
    <row r="550" spans="1:8" ht="16.5" thickBot="1">
      <c r="A550" s="31"/>
      <c r="B550" s="26" t="s">
        <v>125</v>
      </c>
      <c r="C550" s="15" t="s">
        <v>73</v>
      </c>
      <c r="D550" s="15" t="s">
        <v>115</v>
      </c>
      <c r="E550" s="212" t="s">
        <v>628</v>
      </c>
      <c r="F550" s="27"/>
      <c r="G550" s="51">
        <f>SUM(G551:G555)</f>
        <v>742.1</v>
      </c>
      <c r="H550" s="51">
        <f>SUM(H551:H555)</f>
        <v>742.1</v>
      </c>
    </row>
    <row r="551" spans="1:8" ht="48" thickBot="1">
      <c r="A551" s="5" t="s">
        <v>54</v>
      </c>
      <c r="B551" s="28" t="s">
        <v>125</v>
      </c>
      <c r="C551" s="7" t="s">
        <v>73</v>
      </c>
      <c r="D551" s="7" t="s">
        <v>115</v>
      </c>
      <c r="E551" s="376" t="s">
        <v>628</v>
      </c>
      <c r="F551" s="7" t="s">
        <v>78</v>
      </c>
      <c r="G551" s="134">
        <v>348</v>
      </c>
      <c r="H551" s="134">
        <v>348</v>
      </c>
    </row>
    <row r="552" spans="1:8" ht="63.75" thickBot="1">
      <c r="A552" s="38" t="s">
        <v>10</v>
      </c>
      <c r="B552" s="28" t="s">
        <v>125</v>
      </c>
      <c r="C552" s="7" t="s">
        <v>73</v>
      </c>
      <c r="D552" s="7" t="s">
        <v>115</v>
      </c>
      <c r="E552" s="376" t="s">
        <v>628</v>
      </c>
      <c r="F552" s="7" t="s">
        <v>493</v>
      </c>
      <c r="G552" s="134">
        <v>105.1</v>
      </c>
      <c r="H552" s="134">
        <v>105.1</v>
      </c>
    </row>
    <row r="553" spans="1:8" ht="32.25" thickBot="1">
      <c r="A553" s="38" t="s">
        <v>13</v>
      </c>
      <c r="B553" s="28" t="s">
        <v>125</v>
      </c>
      <c r="C553" s="7" t="s">
        <v>73</v>
      </c>
      <c r="D553" s="7" t="s">
        <v>115</v>
      </c>
      <c r="E553" s="376" t="s">
        <v>628</v>
      </c>
      <c r="F553" s="7" t="s">
        <v>119</v>
      </c>
      <c r="G553" s="3">
        <v>75</v>
      </c>
      <c r="H553" s="3">
        <v>75</v>
      </c>
    </row>
    <row r="554" spans="1:8" ht="16.5" thickBot="1">
      <c r="A554" s="38" t="s">
        <v>523</v>
      </c>
      <c r="B554" s="28" t="s">
        <v>125</v>
      </c>
      <c r="C554" s="7" t="s">
        <v>73</v>
      </c>
      <c r="D554" s="7" t="s">
        <v>115</v>
      </c>
      <c r="E554" s="376" t="s">
        <v>628</v>
      </c>
      <c r="F554" s="7" t="s">
        <v>508</v>
      </c>
      <c r="G554" s="3">
        <v>190</v>
      </c>
      <c r="H554" s="3">
        <v>190</v>
      </c>
    </row>
    <row r="555" spans="1:8" ht="16.5" thickBot="1">
      <c r="A555" s="334" t="s">
        <v>46</v>
      </c>
      <c r="B555" s="28" t="s">
        <v>125</v>
      </c>
      <c r="C555" s="7" t="s">
        <v>73</v>
      </c>
      <c r="D555" s="7" t="s">
        <v>115</v>
      </c>
      <c r="E555" s="376" t="s">
        <v>628</v>
      </c>
      <c r="F555" s="7" t="s">
        <v>118</v>
      </c>
      <c r="G555" s="3">
        <v>24</v>
      </c>
      <c r="H555" s="3">
        <v>24</v>
      </c>
    </row>
    <row r="556" spans="1:8" ht="126.75" thickBot="1">
      <c r="A556" s="154" t="s">
        <v>62</v>
      </c>
      <c r="B556" s="26" t="s">
        <v>125</v>
      </c>
      <c r="C556" s="8" t="s">
        <v>73</v>
      </c>
      <c r="D556" s="8" t="s">
        <v>115</v>
      </c>
      <c r="E556" s="4" t="s">
        <v>685</v>
      </c>
      <c r="F556" s="2"/>
      <c r="G556" s="1">
        <f>SUM(G557:G559)</f>
        <v>3871</v>
      </c>
      <c r="H556" s="1">
        <f>SUM(H557:H559)</f>
        <v>5969</v>
      </c>
    </row>
    <row r="557" spans="1:8" ht="48" thickBot="1">
      <c r="A557" s="5" t="s">
        <v>54</v>
      </c>
      <c r="B557" s="28" t="s">
        <v>125</v>
      </c>
      <c r="C557" s="7" t="s">
        <v>73</v>
      </c>
      <c r="D557" s="7" t="s">
        <v>115</v>
      </c>
      <c r="E557" s="3" t="s">
        <v>685</v>
      </c>
      <c r="F557" s="3">
        <v>111</v>
      </c>
      <c r="G557" s="3">
        <v>2900</v>
      </c>
      <c r="H557" s="3">
        <v>4510</v>
      </c>
    </row>
    <row r="558" spans="1:8" ht="63.75" thickBot="1">
      <c r="A558" s="38" t="s">
        <v>10</v>
      </c>
      <c r="B558" s="28" t="s">
        <v>125</v>
      </c>
      <c r="C558" s="7" t="s">
        <v>73</v>
      </c>
      <c r="D558" s="7" t="s">
        <v>115</v>
      </c>
      <c r="E558" s="3" t="s">
        <v>685</v>
      </c>
      <c r="F558" s="3">
        <v>119</v>
      </c>
      <c r="G558" s="3">
        <v>876</v>
      </c>
      <c r="H558" s="3">
        <v>1364</v>
      </c>
    </row>
    <row r="559" spans="1:8" ht="32.25" thickBot="1">
      <c r="A559" s="38" t="s">
        <v>13</v>
      </c>
      <c r="B559" s="28" t="s">
        <v>125</v>
      </c>
      <c r="C559" s="7" t="s">
        <v>73</v>
      </c>
      <c r="D559" s="7" t="s">
        <v>115</v>
      </c>
      <c r="E559" s="3" t="s">
        <v>685</v>
      </c>
      <c r="F559" s="3">
        <v>244</v>
      </c>
      <c r="G559" s="3">
        <v>95</v>
      </c>
      <c r="H559" s="3">
        <v>95</v>
      </c>
    </row>
    <row r="560" spans="1:8" ht="79.5" thickBot="1">
      <c r="A560" s="333" t="s">
        <v>526</v>
      </c>
      <c r="B560" s="194" t="s">
        <v>125</v>
      </c>
      <c r="C560" s="171" t="s">
        <v>73</v>
      </c>
      <c r="D560" s="171" t="s">
        <v>115</v>
      </c>
      <c r="E560" s="180" t="s">
        <v>687</v>
      </c>
      <c r="F560" s="170"/>
      <c r="G560" s="170">
        <f>SUM(G561:G562)</f>
        <v>1406.16</v>
      </c>
      <c r="H560" s="170">
        <f>SUM(H561:H562)</f>
        <v>1406.16</v>
      </c>
    </row>
    <row r="561" spans="1:8" ht="48" thickBot="1">
      <c r="A561" s="38" t="s">
        <v>225</v>
      </c>
      <c r="B561" s="28" t="s">
        <v>125</v>
      </c>
      <c r="C561" s="7" t="s">
        <v>73</v>
      </c>
      <c r="D561" s="7" t="s">
        <v>115</v>
      </c>
      <c r="E561" s="183" t="s">
        <v>687</v>
      </c>
      <c r="F561" s="3">
        <v>111</v>
      </c>
      <c r="G561" s="3">
        <v>1080</v>
      </c>
      <c r="H561" s="3">
        <v>1080</v>
      </c>
    </row>
    <row r="562" spans="1:8" ht="63.75" thickBot="1">
      <c r="A562" s="38" t="s">
        <v>10</v>
      </c>
      <c r="B562" s="28" t="s">
        <v>125</v>
      </c>
      <c r="C562" s="7" t="s">
        <v>73</v>
      </c>
      <c r="D562" s="7" t="s">
        <v>115</v>
      </c>
      <c r="E562" s="183" t="s">
        <v>687</v>
      </c>
      <c r="F562" s="3">
        <v>119</v>
      </c>
      <c r="G562" s="3">
        <v>326.16000000000003</v>
      </c>
      <c r="H562" s="3">
        <v>326.16000000000003</v>
      </c>
    </row>
    <row r="563" spans="1:8" ht="79.5" thickBot="1">
      <c r="A563" s="160" t="s">
        <v>528</v>
      </c>
      <c r="B563" s="282" t="s">
        <v>125</v>
      </c>
      <c r="C563" s="282" t="s">
        <v>73</v>
      </c>
      <c r="D563" s="282" t="s">
        <v>115</v>
      </c>
      <c r="E563" s="180" t="s">
        <v>529</v>
      </c>
      <c r="F563" s="283"/>
      <c r="G563" s="283">
        <v>519.66803000000004</v>
      </c>
      <c r="H563" s="283">
        <v>519.66803000000004</v>
      </c>
    </row>
    <row r="564" spans="1:8" ht="32.25" thickBot="1">
      <c r="A564" s="38" t="s">
        <v>13</v>
      </c>
      <c r="B564" s="28" t="s">
        <v>125</v>
      </c>
      <c r="C564" s="7" t="s">
        <v>73</v>
      </c>
      <c r="D564" s="7" t="s">
        <v>115</v>
      </c>
      <c r="E564" s="183" t="s">
        <v>529</v>
      </c>
      <c r="F564" s="3">
        <v>244</v>
      </c>
      <c r="G564" s="284">
        <v>519.66803000000004</v>
      </c>
      <c r="H564" s="284">
        <v>519.66803000000004</v>
      </c>
    </row>
    <row r="565" spans="1:8" ht="32.25" thickBot="1">
      <c r="A565" s="333" t="s">
        <v>570</v>
      </c>
      <c r="B565" s="194" t="s">
        <v>125</v>
      </c>
      <c r="C565" s="171" t="s">
        <v>73</v>
      </c>
      <c r="D565" s="171" t="s">
        <v>115</v>
      </c>
      <c r="E565" s="180" t="s">
        <v>571</v>
      </c>
      <c r="F565" s="170"/>
      <c r="G565" s="297"/>
      <c r="H565" s="297"/>
    </row>
    <row r="566" spans="1:8" ht="32.25" thickBot="1">
      <c r="A566" s="38" t="s">
        <v>13</v>
      </c>
      <c r="B566" s="28" t="s">
        <v>125</v>
      </c>
      <c r="C566" s="7" t="s">
        <v>73</v>
      </c>
      <c r="D566" s="7" t="s">
        <v>115</v>
      </c>
      <c r="E566" s="183" t="s">
        <v>571</v>
      </c>
      <c r="F566" s="3">
        <v>243</v>
      </c>
      <c r="G566" s="284"/>
      <c r="H566" s="284"/>
    </row>
    <row r="567" spans="1:8" ht="32.25" thickBot="1">
      <c r="A567" s="333" t="s">
        <v>591</v>
      </c>
      <c r="B567" s="282" t="s">
        <v>117</v>
      </c>
      <c r="C567" s="157" t="s">
        <v>73</v>
      </c>
      <c r="D567" s="157" t="s">
        <v>109</v>
      </c>
      <c r="E567" s="212"/>
      <c r="F567" s="162"/>
      <c r="G567" s="283">
        <f>SUM(G568:G569)</f>
        <v>421.8</v>
      </c>
      <c r="H567" s="283">
        <f>SUM(H568:H569)</f>
        <v>421.8</v>
      </c>
    </row>
    <row r="568" spans="1:8" ht="48" thickBot="1">
      <c r="A568" s="53" t="s">
        <v>28</v>
      </c>
      <c r="B568" s="28" t="s">
        <v>117</v>
      </c>
      <c r="C568" s="7" t="s">
        <v>73</v>
      </c>
      <c r="D568" s="7" t="s">
        <v>109</v>
      </c>
      <c r="E568" s="36">
        <v>1920202590</v>
      </c>
      <c r="F568" s="7" t="s">
        <v>78</v>
      </c>
      <c r="G568" s="284">
        <v>324</v>
      </c>
      <c r="H568" s="284">
        <v>324</v>
      </c>
    </row>
    <row r="569" spans="1:8" ht="63.75" thickBot="1">
      <c r="A569" s="38" t="s">
        <v>10</v>
      </c>
      <c r="B569" s="28" t="s">
        <v>117</v>
      </c>
      <c r="C569" s="7" t="s">
        <v>73</v>
      </c>
      <c r="D569" s="7" t="s">
        <v>109</v>
      </c>
      <c r="E569" s="36">
        <v>1920202590</v>
      </c>
      <c r="F569" s="7" t="s">
        <v>493</v>
      </c>
      <c r="G569" s="284">
        <v>97.8</v>
      </c>
      <c r="H569" s="284">
        <v>97.8</v>
      </c>
    </row>
    <row r="570" spans="1:8" ht="32.25" thickBot="1">
      <c r="A570" s="133" t="s">
        <v>126</v>
      </c>
      <c r="B570" s="132" t="s">
        <v>127</v>
      </c>
      <c r="C570" s="132" t="s">
        <v>73</v>
      </c>
      <c r="D570" s="132"/>
      <c r="E570" s="132"/>
      <c r="F570" s="132"/>
      <c r="G570" s="255">
        <f>SUM(G584+G577+G571+G581+G586)</f>
        <v>8468.2990899999986</v>
      </c>
      <c r="H570" s="255">
        <f>SUM(H584+H577+H571+H581+H586)</f>
        <v>9900.2990899999986</v>
      </c>
    </row>
    <row r="571" spans="1:8" ht="16.5" thickBot="1">
      <c r="A571" s="31"/>
      <c r="B571" s="26" t="s">
        <v>127</v>
      </c>
      <c r="C571" s="15" t="s">
        <v>73</v>
      </c>
      <c r="D571" s="15" t="s">
        <v>115</v>
      </c>
      <c r="E571" s="212" t="s">
        <v>628</v>
      </c>
      <c r="F571" s="27"/>
      <c r="G571" s="51">
        <f>SUM(G572:G576)</f>
        <v>914.30000000000007</v>
      </c>
      <c r="H571" s="51">
        <f>SUM(H572:H576)</f>
        <v>914.30000000000007</v>
      </c>
    </row>
    <row r="572" spans="1:8" ht="48" thickBot="1">
      <c r="A572" s="5" t="s">
        <v>54</v>
      </c>
      <c r="B572" s="28" t="s">
        <v>127</v>
      </c>
      <c r="C572" s="7" t="s">
        <v>73</v>
      </c>
      <c r="D572" s="7" t="s">
        <v>115</v>
      </c>
      <c r="E572" s="376" t="s">
        <v>628</v>
      </c>
      <c r="F572" s="28" t="s">
        <v>78</v>
      </c>
      <c r="G572" s="134">
        <v>348</v>
      </c>
      <c r="H572" s="134">
        <v>348</v>
      </c>
    </row>
    <row r="573" spans="1:8" ht="63.75" thickBot="1">
      <c r="A573" s="38" t="s">
        <v>10</v>
      </c>
      <c r="B573" s="28" t="s">
        <v>127</v>
      </c>
      <c r="C573" s="7" t="s">
        <v>73</v>
      </c>
      <c r="D573" s="7" t="s">
        <v>115</v>
      </c>
      <c r="E573" s="376" t="s">
        <v>628</v>
      </c>
      <c r="F573" s="28" t="s">
        <v>493</v>
      </c>
      <c r="G573" s="134">
        <v>105.1</v>
      </c>
      <c r="H573" s="134">
        <v>105.1</v>
      </c>
    </row>
    <row r="574" spans="1:8" ht="32.25" thickBot="1">
      <c r="A574" s="38" t="s">
        <v>13</v>
      </c>
      <c r="B574" s="28" t="s">
        <v>127</v>
      </c>
      <c r="C574" s="7" t="s">
        <v>73</v>
      </c>
      <c r="D574" s="7" t="s">
        <v>115</v>
      </c>
      <c r="E574" s="376" t="s">
        <v>628</v>
      </c>
      <c r="F574" s="7" t="s">
        <v>119</v>
      </c>
      <c r="G574" s="3">
        <v>143</v>
      </c>
      <c r="H574" s="3">
        <v>143</v>
      </c>
    </row>
    <row r="575" spans="1:8" ht="16.5" thickBot="1">
      <c r="A575" s="38" t="s">
        <v>523</v>
      </c>
      <c r="B575" s="28" t="s">
        <v>127</v>
      </c>
      <c r="C575" s="7" t="s">
        <v>73</v>
      </c>
      <c r="D575" s="7" t="s">
        <v>115</v>
      </c>
      <c r="E575" s="376" t="s">
        <v>628</v>
      </c>
      <c r="F575" s="7" t="s">
        <v>508</v>
      </c>
      <c r="G575" s="3">
        <v>292</v>
      </c>
      <c r="H575" s="3">
        <v>292</v>
      </c>
    </row>
    <row r="576" spans="1:8" ht="16.5" thickBot="1">
      <c r="A576" s="334" t="s">
        <v>46</v>
      </c>
      <c r="B576" s="28" t="s">
        <v>127</v>
      </c>
      <c r="C576" s="7" t="s">
        <v>73</v>
      </c>
      <c r="D576" s="7" t="s">
        <v>115</v>
      </c>
      <c r="E576" s="376" t="s">
        <v>628</v>
      </c>
      <c r="F576" s="7" t="s">
        <v>118</v>
      </c>
      <c r="G576" s="3">
        <v>26.2</v>
      </c>
      <c r="H576" s="3">
        <v>26.2</v>
      </c>
    </row>
    <row r="577" spans="1:8" ht="126.75" thickBot="1">
      <c r="A577" s="154" t="s">
        <v>62</v>
      </c>
      <c r="B577" s="26" t="s">
        <v>127</v>
      </c>
      <c r="C577" s="8" t="s">
        <v>73</v>
      </c>
      <c r="D577" s="8" t="s">
        <v>115</v>
      </c>
      <c r="E577" s="4" t="s">
        <v>685</v>
      </c>
      <c r="F577" s="2"/>
      <c r="G577" s="1">
        <f>SUM(G578:G580)</f>
        <v>5051</v>
      </c>
      <c r="H577" s="1">
        <f>SUM(H578:H580)</f>
        <v>6483</v>
      </c>
    </row>
    <row r="578" spans="1:8" ht="48" thickBot="1">
      <c r="A578" s="5" t="s">
        <v>54</v>
      </c>
      <c r="B578" s="28" t="s">
        <v>127</v>
      </c>
      <c r="C578" s="7" t="s">
        <v>73</v>
      </c>
      <c r="D578" s="7" t="s">
        <v>115</v>
      </c>
      <c r="E578" s="3" t="s">
        <v>685</v>
      </c>
      <c r="F578" s="3">
        <v>111</v>
      </c>
      <c r="G578" s="3">
        <v>3800</v>
      </c>
      <c r="H578" s="3">
        <v>4900</v>
      </c>
    </row>
    <row r="579" spans="1:8" ht="63.75" thickBot="1">
      <c r="A579" s="38" t="s">
        <v>10</v>
      </c>
      <c r="B579" s="28" t="s">
        <v>127</v>
      </c>
      <c r="C579" s="7" t="s">
        <v>73</v>
      </c>
      <c r="D579" s="7" t="s">
        <v>115</v>
      </c>
      <c r="E579" s="3" t="s">
        <v>685</v>
      </c>
      <c r="F579" s="3">
        <v>119</v>
      </c>
      <c r="G579" s="3">
        <v>1147</v>
      </c>
      <c r="H579" s="3">
        <v>1479</v>
      </c>
    </row>
    <row r="580" spans="1:8" ht="32.25" thickBot="1">
      <c r="A580" s="38" t="s">
        <v>13</v>
      </c>
      <c r="B580" s="28" t="s">
        <v>127</v>
      </c>
      <c r="C580" s="7" t="s">
        <v>73</v>
      </c>
      <c r="D580" s="7" t="s">
        <v>115</v>
      </c>
      <c r="E580" s="3" t="s">
        <v>685</v>
      </c>
      <c r="F580" s="3">
        <v>244</v>
      </c>
      <c r="G580" s="3">
        <v>104</v>
      </c>
      <c r="H580" s="3">
        <v>104</v>
      </c>
    </row>
    <row r="581" spans="1:8" ht="79.5" thickBot="1">
      <c r="A581" s="333" t="s">
        <v>526</v>
      </c>
      <c r="B581" s="194" t="s">
        <v>127</v>
      </c>
      <c r="C581" s="171" t="s">
        <v>73</v>
      </c>
      <c r="D581" s="171" t="s">
        <v>115</v>
      </c>
      <c r="E581" s="180" t="s">
        <v>687</v>
      </c>
      <c r="F581" s="170"/>
      <c r="G581" s="170">
        <f>SUM(G582:G583)</f>
        <v>1718.6399999999999</v>
      </c>
      <c r="H581" s="170">
        <f>SUM(H582:H583)</f>
        <v>1718.6399999999999</v>
      </c>
    </row>
    <row r="582" spans="1:8" ht="48" thickBot="1">
      <c r="A582" s="38" t="s">
        <v>225</v>
      </c>
      <c r="B582" s="28" t="s">
        <v>127</v>
      </c>
      <c r="C582" s="7" t="s">
        <v>73</v>
      </c>
      <c r="D582" s="7" t="s">
        <v>115</v>
      </c>
      <c r="E582" s="183" t="s">
        <v>687</v>
      </c>
      <c r="F582" s="3">
        <v>111</v>
      </c>
      <c r="G582" s="3">
        <v>1320</v>
      </c>
      <c r="H582" s="3">
        <v>1320</v>
      </c>
    </row>
    <row r="583" spans="1:8" ht="63.75" thickBot="1">
      <c r="A583" s="38" t="s">
        <v>10</v>
      </c>
      <c r="B583" s="28" t="s">
        <v>127</v>
      </c>
      <c r="C583" s="7" t="s">
        <v>73</v>
      </c>
      <c r="D583" s="7" t="s">
        <v>115</v>
      </c>
      <c r="E583" s="183" t="s">
        <v>687</v>
      </c>
      <c r="F583" s="3">
        <v>119</v>
      </c>
      <c r="G583" s="3">
        <v>398.64</v>
      </c>
      <c r="H583" s="3">
        <v>398.64</v>
      </c>
    </row>
    <row r="584" spans="1:8" ht="79.5" thickBot="1">
      <c r="A584" s="160" t="s">
        <v>528</v>
      </c>
      <c r="B584" s="282" t="s">
        <v>127</v>
      </c>
      <c r="C584" s="282" t="s">
        <v>73</v>
      </c>
      <c r="D584" s="282" t="s">
        <v>115</v>
      </c>
      <c r="E584" s="180" t="s">
        <v>529</v>
      </c>
      <c r="F584" s="283"/>
      <c r="G584" s="283">
        <v>362.55909000000003</v>
      </c>
      <c r="H584" s="283">
        <v>362.55909000000003</v>
      </c>
    </row>
    <row r="585" spans="1:8" ht="32.25" thickBot="1">
      <c r="A585" s="38" t="s">
        <v>13</v>
      </c>
      <c r="B585" s="28" t="s">
        <v>127</v>
      </c>
      <c r="C585" s="7" t="s">
        <v>73</v>
      </c>
      <c r="D585" s="7" t="s">
        <v>115</v>
      </c>
      <c r="E585" s="183" t="s">
        <v>529</v>
      </c>
      <c r="F585" s="3">
        <v>244</v>
      </c>
      <c r="G585" s="284">
        <v>362.55909000000003</v>
      </c>
      <c r="H585" s="284">
        <v>362.55909000000003</v>
      </c>
    </row>
    <row r="586" spans="1:8" ht="32.25" thickBot="1">
      <c r="A586" s="333" t="s">
        <v>591</v>
      </c>
      <c r="B586" s="282" t="s">
        <v>127</v>
      </c>
      <c r="C586" s="157" t="s">
        <v>73</v>
      </c>
      <c r="D586" s="157" t="s">
        <v>109</v>
      </c>
      <c r="E586" s="212"/>
      <c r="F586" s="162"/>
      <c r="G586" s="283">
        <f>SUM(G587:G588)</f>
        <v>421.8</v>
      </c>
      <c r="H586" s="283">
        <f>SUM(H587:H588)</f>
        <v>421.8</v>
      </c>
    </row>
    <row r="587" spans="1:8" ht="48" thickBot="1">
      <c r="A587" s="53" t="s">
        <v>28</v>
      </c>
      <c r="B587" s="28" t="s">
        <v>127</v>
      </c>
      <c r="C587" s="7" t="s">
        <v>73</v>
      </c>
      <c r="D587" s="7" t="s">
        <v>109</v>
      </c>
      <c r="E587" s="36">
        <v>1920202590</v>
      </c>
      <c r="F587" s="7" t="s">
        <v>78</v>
      </c>
      <c r="G587" s="284">
        <v>324</v>
      </c>
      <c r="H587" s="284">
        <v>324</v>
      </c>
    </row>
    <row r="588" spans="1:8" ht="63.75" thickBot="1">
      <c r="A588" s="38" t="s">
        <v>10</v>
      </c>
      <c r="B588" s="28" t="s">
        <v>127</v>
      </c>
      <c r="C588" s="7" t="s">
        <v>73</v>
      </c>
      <c r="D588" s="7" t="s">
        <v>109</v>
      </c>
      <c r="E588" s="36">
        <v>1920202590</v>
      </c>
      <c r="F588" s="7" t="s">
        <v>493</v>
      </c>
      <c r="G588" s="284">
        <v>97.8</v>
      </c>
      <c r="H588" s="284">
        <v>97.8</v>
      </c>
    </row>
    <row r="589" spans="1:8" ht="16.5" thickBot="1">
      <c r="A589" s="133" t="s">
        <v>128</v>
      </c>
      <c r="B589" s="132" t="s">
        <v>129</v>
      </c>
      <c r="C589" s="132" t="s">
        <v>73</v>
      </c>
      <c r="D589" s="132"/>
      <c r="E589" s="132"/>
      <c r="F589" s="132"/>
      <c r="G589" s="255">
        <f>SUM(G603+G596+G590+G600+G605)</f>
        <v>6388.9631799999997</v>
      </c>
      <c r="H589" s="255">
        <f>SUM(H603+H596+H590+H600+H605)</f>
        <v>8602.9631800000006</v>
      </c>
    </row>
    <row r="590" spans="1:8" ht="16.5" thickBot="1">
      <c r="A590" s="31"/>
      <c r="B590" s="26" t="s">
        <v>129</v>
      </c>
      <c r="C590" s="15" t="s">
        <v>73</v>
      </c>
      <c r="D590" s="15" t="s">
        <v>115</v>
      </c>
      <c r="E590" s="212" t="s">
        <v>628</v>
      </c>
      <c r="F590" s="27"/>
      <c r="G590" s="51">
        <f>SUM(G591:G595)</f>
        <v>664.1</v>
      </c>
      <c r="H590" s="51">
        <f>SUM(H591:H595)</f>
        <v>664.1</v>
      </c>
    </row>
    <row r="591" spans="1:8" ht="48" thickBot="1">
      <c r="A591" s="5" t="s">
        <v>54</v>
      </c>
      <c r="B591" s="28" t="s">
        <v>129</v>
      </c>
      <c r="C591" s="7" t="s">
        <v>73</v>
      </c>
      <c r="D591" s="7" t="s">
        <v>115</v>
      </c>
      <c r="E591" s="376" t="s">
        <v>628</v>
      </c>
      <c r="F591" s="28" t="s">
        <v>78</v>
      </c>
      <c r="G591" s="134">
        <v>348</v>
      </c>
      <c r="H591" s="134">
        <v>348</v>
      </c>
    </row>
    <row r="592" spans="1:8" ht="63.75" thickBot="1">
      <c r="A592" s="38" t="s">
        <v>10</v>
      </c>
      <c r="B592" s="28" t="s">
        <v>129</v>
      </c>
      <c r="C592" s="7" t="s">
        <v>73</v>
      </c>
      <c r="D592" s="7" t="s">
        <v>115</v>
      </c>
      <c r="E592" s="376" t="s">
        <v>628</v>
      </c>
      <c r="F592" s="7" t="s">
        <v>493</v>
      </c>
      <c r="G592" s="134">
        <v>105.1</v>
      </c>
      <c r="H592" s="134">
        <v>105.1</v>
      </c>
    </row>
    <row r="593" spans="1:8" ht="32.25" thickBot="1">
      <c r="A593" s="38" t="s">
        <v>13</v>
      </c>
      <c r="B593" s="28" t="s">
        <v>129</v>
      </c>
      <c r="C593" s="7" t="s">
        <v>73</v>
      </c>
      <c r="D593" s="7" t="s">
        <v>115</v>
      </c>
      <c r="E593" s="376" t="s">
        <v>628</v>
      </c>
      <c r="F593" s="7" t="s">
        <v>119</v>
      </c>
      <c r="G593" s="3">
        <v>77</v>
      </c>
      <c r="H593" s="3">
        <v>77</v>
      </c>
    </row>
    <row r="594" spans="1:8" ht="16.5" thickBot="1">
      <c r="A594" s="38" t="s">
        <v>523</v>
      </c>
      <c r="B594" s="28" t="s">
        <v>129</v>
      </c>
      <c r="C594" s="7" t="s">
        <v>73</v>
      </c>
      <c r="D594" s="7" t="s">
        <v>115</v>
      </c>
      <c r="E594" s="376" t="s">
        <v>628</v>
      </c>
      <c r="F594" s="7" t="s">
        <v>508</v>
      </c>
      <c r="G594" s="3">
        <v>120</v>
      </c>
      <c r="H594" s="3">
        <v>120</v>
      </c>
    </row>
    <row r="595" spans="1:8" ht="16.5" thickBot="1">
      <c r="A595" s="334" t="s">
        <v>46</v>
      </c>
      <c r="B595" s="28" t="s">
        <v>129</v>
      </c>
      <c r="C595" s="7" t="s">
        <v>73</v>
      </c>
      <c r="D595" s="7" t="s">
        <v>115</v>
      </c>
      <c r="E595" s="376" t="s">
        <v>628</v>
      </c>
      <c r="F595" s="7" t="s">
        <v>118</v>
      </c>
      <c r="G595" s="3">
        <v>14</v>
      </c>
      <c r="H595" s="3">
        <v>14</v>
      </c>
    </row>
    <row r="596" spans="1:8" ht="126.75" thickBot="1">
      <c r="A596" s="154" t="s">
        <v>62</v>
      </c>
      <c r="B596" s="26" t="s">
        <v>129</v>
      </c>
      <c r="C596" s="8" t="s">
        <v>73</v>
      </c>
      <c r="D596" s="8" t="s">
        <v>115</v>
      </c>
      <c r="E596" s="4" t="s">
        <v>685</v>
      </c>
      <c r="F596" s="2"/>
      <c r="G596" s="1">
        <f>SUM(G597:G599)</f>
        <v>3758</v>
      </c>
      <c r="H596" s="1">
        <f>SUM(H597:H599)</f>
        <v>5972</v>
      </c>
    </row>
    <row r="597" spans="1:8" ht="48" thickBot="1">
      <c r="A597" s="5" t="s">
        <v>54</v>
      </c>
      <c r="B597" s="28" t="s">
        <v>129</v>
      </c>
      <c r="C597" s="7" t="s">
        <v>73</v>
      </c>
      <c r="D597" s="7" t="s">
        <v>115</v>
      </c>
      <c r="E597" s="3" t="s">
        <v>685</v>
      </c>
      <c r="F597" s="3">
        <v>111</v>
      </c>
      <c r="G597" s="3">
        <v>2800</v>
      </c>
      <c r="H597" s="3">
        <v>4500</v>
      </c>
    </row>
    <row r="598" spans="1:8" ht="63.75" thickBot="1">
      <c r="A598" s="38" t="s">
        <v>10</v>
      </c>
      <c r="B598" s="28" t="s">
        <v>129</v>
      </c>
      <c r="C598" s="7" t="s">
        <v>73</v>
      </c>
      <c r="D598" s="7" t="s">
        <v>115</v>
      </c>
      <c r="E598" s="3" t="s">
        <v>685</v>
      </c>
      <c r="F598" s="3">
        <v>119</v>
      </c>
      <c r="G598" s="3">
        <v>845</v>
      </c>
      <c r="H598" s="3">
        <v>1359</v>
      </c>
    </row>
    <row r="599" spans="1:8" ht="32.25" thickBot="1">
      <c r="A599" s="38" t="s">
        <v>13</v>
      </c>
      <c r="B599" s="28" t="s">
        <v>129</v>
      </c>
      <c r="C599" s="7" t="s">
        <v>73</v>
      </c>
      <c r="D599" s="7" t="s">
        <v>115</v>
      </c>
      <c r="E599" s="3" t="s">
        <v>685</v>
      </c>
      <c r="F599" s="3">
        <v>244</v>
      </c>
      <c r="G599" s="3">
        <v>113</v>
      </c>
      <c r="H599" s="3">
        <v>113</v>
      </c>
    </row>
    <row r="600" spans="1:8" ht="79.5" thickBot="1">
      <c r="A600" s="333" t="s">
        <v>526</v>
      </c>
      <c r="B600" s="194" t="s">
        <v>129</v>
      </c>
      <c r="C600" s="171" t="s">
        <v>73</v>
      </c>
      <c r="D600" s="171" t="s">
        <v>115</v>
      </c>
      <c r="E600" s="180" t="s">
        <v>687</v>
      </c>
      <c r="F600" s="170"/>
      <c r="G600" s="170">
        <f>SUM(G601:G602)</f>
        <v>1406.16</v>
      </c>
      <c r="H600" s="170">
        <f>SUM(H601:H602)</f>
        <v>1406.16</v>
      </c>
    </row>
    <row r="601" spans="1:8" ht="48" thickBot="1">
      <c r="A601" s="38" t="s">
        <v>225</v>
      </c>
      <c r="B601" s="28" t="s">
        <v>129</v>
      </c>
      <c r="C601" s="7" t="s">
        <v>73</v>
      </c>
      <c r="D601" s="7" t="s">
        <v>115</v>
      </c>
      <c r="E601" s="183" t="s">
        <v>687</v>
      </c>
      <c r="F601" s="3">
        <v>111</v>
      </c>
      <c r="G601" s="3">
        <v>1080</v>
      </c>
      <c r="H601" s="3">
        <v>1080</v>
      </c>
    </row>
    <row r="602" spans="1:8" ht="63.75" thickBot="1">
      <c r="A602" s="38" t="s">
        <v>10</v>
      </c>
      <c r="B602" s="28" t="s">
        <v>129</v>
      </c>
      <c r="C602" s="7" t="s">
        <v>73</v>
      </c>
      <c r="D602" s="7" t="s">
        <v>115</v>
      </c>
      <c r="E602" s="183" t="s">
        <v>687</v>
      </c>
      <c r="F602" s="3">
        <v>119</v>
      </c>
      <c r="G602" s="3">
        <v>326.16000000000003</v>
      </c>
      <c r="H602" s="3">
        <v>326.16000000000003</v>
      </c>
    </row>
    <row r="603" spans="1:8" ht="79.5" thickBot="1">
      <c r="A603" s="160" t="s">
        <v>528</v>
      </c>
      <c r="B603" s="282" t="s">
        <v>129</v>
      </c>
      <c r="C603" s="282" t="s">
        <v>73</v>
      </c>
      <c r="D603" s="282" t="s">
        <v>115</v>
      </c>
      <c r="E603" s="180" t="s">
        <v>529</v>
      </c>
      <c r="F603" s="283"/>
      <c r="G603" s="283">
        <v>326.30318</v>
      </c>
      <c r="H603" s="283">
        <v>326.30318</v>
      </c>
    </row>
    <row r="604" spans="1:8" ht="32.25" thickBot="1">
      <c r="A604" s="38" t="s">
        <v>13</v>
      </c>
      <c r="B604" s="28" t="s">
        <v>129</v>
      </c>
      <c r="C604" s="7" t="s">
        <v>73</v>
      </c>
      <c r="D604" s="7" t="s">
        <v>115</v>
      </c>
      <c r="E604" s="183" t="s">
        <v>529</v>
      </c>
      <c r="F604" s="3">
        <v>244</v>
      </c>
      <c r="G604" s="284">
        <v>326.30318</v>
      </c>
      <c r="H604" s="284">
        <v>326.30318</v>
      </c>
    </row>
    <row r="605" spans="1:8" ht="32.25" thickBot="1">
      <c r="A605" s="333" t="s">
        <v>591</v>
      </c>
      <c r="B605" s="282" t="s">
        <v>129</v>
      </c>
      <c r="C605" s="157" t="s">
        <v>73</v>
      </c>
      <c r="D605" s="157" t="s">
        <v>109</v>
      </c>
      <c r="E605" s="212"/>
      <c r="F605" s="162"/>
      <c r="G605" s="283">
        <f>SUM(G606:G607)</f>
        <v>234.4</v>
      </c>
      <c r="H605" s="283">
        <f>SUM(H606:H607)</f>
        <v>234.4</v>
      </c>
    </row>
    <row r="606" spans="1:8" ht="48" thickBot="1">
      <c r="A606" s="53" t="s">
        <v>28</v>
      </c>
      <c r="B606" s="28" t="s">
        <v>129</v>
      </c>
      <c r="C606" s="7" t="s">
        <v>73</v>
      </c>
      <c r="D606" s="7" t="s">
        <v>109</v>
      </c>
      <c r="E606" s="36">
        <v>1920202590</v>
      </c>
      <c r="F606" s="7" t="s">
        <v>78</v>
      </c>
      <c r="G606" s="284">
        <v>180</v>
      </c>
      <c r="H606" s="284">
        <v>180</v>
      </c>
    </row>
    <row r="607" spans="1:8" ht="63.75" thickBot="1">
      <c r="A607" s="38" t="s">
        <v>10</v>
      </c>
      <c r="B607" s="28" t="s">
        <v>129</v>
      </c>
      <c r="C607" s="7" t="s">
        <v>73</v>
      </c>
      <c r="D607" s="7" t="s">
        <v>109</v>
      </c>
      <c r="E607" s="36">
        <v>1920202590</v>
      </c>
      <c r="F607" s="7" t="s">
        <v>493</v>
      </c>
      <c r="G607" s="284">
        <v>54.4</v>
      </c>
      <c r="H607" s="284">
        <v>54.4</v>
      </c>
    </row>
    <row r="608" spans="1:8" ht="16.5" thickBot="1">
      <c r="A608" s="133" t="s">
        <v>130</v>
      </c>
      <c r="B608" s="132" t="s">
        <v>131</v>
      </c>
      <c r="C608" s="132" t="s">
        <v>73</v>
      </c>
      <c r="D608" s="132"/>
      <c r="E608" s="132"/>
      <c r="F608" s="132"/>
      <c r="G608" s="255">
        <f>SUM(G619+G615+G609+G622+G624+G626)</f>
        <v>6457.9954499999994</v>
      </c>
      <c r="H608" s="255">
        <f>SUM(H619+H615+H609+H622+H624+H626)</f>
        <v>8671.9954499999985</v>
      </c>
    </row>
    <row r="609" spans="1:8" ht="16.5" thickBot="1">
      <c r="A609" s="31"/>
      <c r="B609" s="26" t="s">
        <v>131</v>
      </c>
      <c r="C609" s="15" t="s">
        <v>73</v>
      </c>
      <c r="D609" s="15" t="s">
        <v>115</v>
      </c>
      <c r="E609" s="212" t="s">
        <v>628</v>
      </c>
      <c r="F609" s="27"/>
      <c r="G609" s="51">
        <f>SUM(G610:G614)</f>
        <v>890.9</v>
      </c>
      <c r="H609" s="51">
        <f>SUM(H610:H614)</f>
        <v>890.9</v>
      </c>
    </row>
    <row r="610" spans="1:8" ht="48" thickBot="1">
      <c r="A610" s="5" t="s">
        <v>54</v>
      </c>
      <c r="B610" s="28" t="s">
        <v>131</v>
      </c>
      <c r="C610" s="7" t="s">
        <v>73</v>
      </c>
      <c r="D610" s="7" t="s">
        <v>115</v>
      </c>
      <c r="E610" s="376" t="s">
        <v>628</v>
      </c>
      <c r="F610" s="28" t="s">
        <v>78</v>
      </c>
      <c r="G610" s="134">
        <v>348</v>
      </c>
      <c r="H610" s="134">
        <v>348</v>
      </c>
    </row>
    <row r="611" spans="1:8" ht="63.75" thickBot="1">
      <c r="A611" s="38" t="s">
        <v>10</v>
      </c>
      <c r="B611" s="28" t="s">
        <v>131</v>
      </c>
      <c r="C611" s="7" t="s">
        <v>73</v>
      </c>
      <c r="D611" s="7" t="s">
        <v>115</v>
      </c>
      <c r="E611" s="376" t="s">
        <v>628</v>
      </c>
      <c r="F611" s="28" t="s">
        <v>493</v>
      </c>
      <c r="G611" s="134">
        <v>105.1</v>
      </c>
      <c r="H611" s="134">
        <v>105.1</v>
      </c>
    </row>
    <row r="612" spans="1:8" ht="32.25" thickBot="1">
      <c r="A612" s="38" t="s">
        <v>13</v>
      </c>
      <c r="B612" s="28" t="s">
        <v>131</v>
      </c>
      <c r="C612" s="7" t="s">
        <v>73</v>
      </c>
      <c r="D612" s="7" t="s">
        <v>115</v>
      </c>
      <c r="E612" s="376" t="s">
        <v>628</v>
      </c>
      <c r="F612" s="7" t="s">
        <v>119</v>
      </c>
      <c r="G612" s="3">
        <v>167</v>
      </c>
      <c r="H612" s="3">
        <v>167</v>
      </c>
    </row>
    <row r="613" spans="1:8" ht="16.5" thickBot="1">
      <c r="A613" s="38" t="s">
        <v>523</v>
      </c>
      <c r="B613" s="28" t="s">
        <v>131</v>
      </c>
      <c r="C613" s="7" t="s">
        <v>73</v>
      </c>
      <c r="D613" s="7" t="s">
        <v>115</v>
      </c>
      <c r="E613" s="376" t="s">
        <v>628</v>
      </c>
      <c r="F613" s="7" t="s">
        <v>508</v>
      </c>
      <c r="G613" s="3">
        <v>250</v>
      </c>
      <c r="H613" s="3">
        <v>250</v>
      </c>
    </row>
    <row r="614" spans="1:8" ht="16.5" thickBot="1">
      <c r="A614" s="334" t="s">
        <v>46</v>
      </c>
      <c r="B614" s="28" t="s">
        <v>131</v>
      </c>
      <c r="C614" s="7" t="s">
        <v>73</v>
      </c>
      <c r="D614" s="7" t="s">
        <v>115</v>
      </c>
      <c r="E614" s="376" t="s">
        <v>628</v>
      </c>
      <c r="F614" s="7" t="s">
        <v>118</v>
      </c>
      <c r="G614" s="3">
        <v>20.8</v>
      </c>
      <c r="H614" s="3">
        <v>20.8</v>
      </c>
    </row>
    <row r="615" spans="1:8" ht="126.75" thickBot="1">
      <c r="A615" s="154" t="s">
        <v>62</v>
      </c>
      <c r="B615" s="26" t="s">
        <v>131</v>
      </c>
      <c r="C615" s="8" t="s">
        <v>73</v>
      </c>
      <c r="D615" s="8" t="s">
        <v>115</v>
      </c>
      <c r="E615" s="4" t="s">
        <v>685</v>
      </c>
      <c r="F615" s="2"/>
      <c r="G615" s="1">
        <f>SUM(G616:G618)</f>
        <v>3709</v>
      </c>
      <c r="H615" s="1">
        <f>SUM(H616:H618)</f>
        <v>5923</v>
      </c>
    </row>
    <row r="616" spans="1:8" ht="48" thickBot="1">
      <c r="A616" s="5" t="s">
        <v>54</v>
      </c>
      <c r="B616" s="28" t="s">
        <v>131</v>
      </c>
      <c r="C616" s="7" t="s">
        <v>73</v>
      </c>
      <c r="D616" s="7" t="s">
        <v>115</v>
      </c>
      <c r="E616" s="3" t="s">
        <v>685</v>
      </c>
      <c r="F616" s="3">
        <v>111</v>
      </c>
      <c r="G616" s="3">
        <v>2800</v>
      </c>
      <c r="H616" s="3">
        <v>4500</v>
      </c>
    </row>
    <row r="617" spans="1:8" ht="63.75" thickBot="1">
      <c r="A617" s="38" t="s">
        <v>10</v>
      </c>
      <c r="B617" s="28" t="s">
        <v>131</v>
      </c>
      <c r="C617" s="7" t="s">
        <v>73</v>
      </c>
      <c r="D617" s="7" t="s">
        <v>115</v>
      </c>
      <c r="E617" s="3" t="s">
        <v>685</v>
      </c>
      <c r="F617" s="3">
        <v>119</v>
      </c>
      <c r="G617" s="3">
        <v>845</v>
      </c>
      <c r="H617" s="3">
        <v>1359</v>
      </c>
    </row>
    <row r="618" spans="1:8" ht="32.25" thickBot="1">
      <c r="A618" s="38" t="s">
        <v>13</v>
      </c>
      <c r="B618" s="28" t="s">
        <v>131</v>
      </c>
      <c r="C618" s="7" t="s">
        <v>73</v>
      </c>
      <c r="D618" s="7" t="s">
        <v>115</v>
      </c>
      <c r="E618" s="3" t="s">
        <v>685</v>
      </c>
      <c r="F618" s="3">
        <v>244</v>
      </c>
      <c r="G618" s="3">
        <v>64</v>
      </c>
      <c r="H618" s="3">
        <v>64</v>
      </c>
    </row>
    <row r="619" spans="1:8" ht="79.5" thickBot="1">
      <c r="A619" s="333" t="s">
        <v>526</v>
      </c>
      <c r="B619" s="194" t="s">
        <v>131</v>
      </c>
      <c r="C619" s="171" t="s">
        <v>73</v>
      </c>
      <c r="D619" s="171" t="s">
        <v>115</v>
      </c>
      <c r="E619" s="180" t="s">
        <v>687</v>
      </c>
      <c r="F619" s="170"/>
      <c r="G619" s="170">
        <f>SUM(G620:G621)</f>
        <v>1406.16</v>
      </c>
      <c r="H619" s="170">
        <f>SUM(H620:H621)</f>
        <v>1406.16</v>
      </c>
    </row>
    <row r="620" spans="1:8" ht="48" thickBot="1">
      <c r="A620" s="38" t="s">
        <v>225</v>
      </c>
      <c r="B620" s="28" t="s">
        <v>131</v>
      </c>
      <c r="C620" s="7" t="s">
        <v>73</v>
      </c>
      <c r="D620" s="7" t="s">
        <v>115</v>
      </c>
      <c r="E620" s="183" t="s">
        <v>687</v>
      </c>
      <c r="F620" s="3">
        <v>111</v>
      </c>
      <c r="G620" s="3">
        <v>1080</v>
      </c>
      <c r="H620" s="3">
        <v>1080</v>
      </c>
    </row>
    <row r="621" spans="1:8" ht="63.75" thickBot="1">
      <c r="A621" s="38" t="s">
        <v>10</v>
      </c>
      <c r="B621" s="28" t="s">
        <v>131</v>
      </c>
      <c r="C621" s="7" t="s">
        <v>73</v>
      </c>
      <c r="D621" s="7" t="s">
        <v>115</v>
      </c>
      <c r="E621" s="183" t="s">
        <v>687</v>
      </c>
      <c r="F621" s="3">
        <v>119</v>
      </c>
      <c r="G621" s="3">
        <v>326.16000000000003</v>
      </c>
      <c r="H621" s="3">
        <v>326.16000000000003</v>
      </c>
    </row>
    <row r="622" spans="1:8" ht="79.5" thickBot="1">
      <c r="A622" s="160" t="s">
        <v>528</v>
      </c>
      <c r="B622" s="282" t="s">
        <v>131</v>
      </c>
      <c r="C622" s="282" t="s">
        <v>73</v>
      </c>
      <c r="D622" s="282" t="s">
        <v>115</v>
      </c>
      <c r="E622" s="180" t="s">
        <v>529</v>
      </c>
      <c r="F622" s="283"/>
      <c r="G622" s="283">
        <v>217.53545</v>
      </c>
      <c r="H622" s="283">
        <v>217.53545</v>
      </c>
    </row>
    <row r="623" spans="1:8" ht="32.25" thickBot="1">
      <c r="A623" s="38" t="s">
        <v>13</v>
      </c>
      <c r="B623" s="28" t="s">
        <v>131</v>
      </c>
      <c r="C623" s="7" t="s">
        <v>73</v>
      </c>
      <c r="D623" s="7" t="s">
        <v>115</v>
      </c>
      <c r="E623" s="183" t="s">
        <v>529</v>
      </c>
      <c r="F623" s="3">
        <v>244</v>
      </c>
      <c r="G623" s="284">
        <v>217.53545</v>
      </c>
      <c r="H623" s="284">
        <v>217.53545</v>
      </c>
    </row>
    <row r="624" spans="1:8" ht="32.25" thickBot="1">
      <c r="A624" s="333" t="s">
        <v>570</v>
      </c>
      <c r="B624" s="194" t="s">
        <v>131</v>
      </c>
      <c r="C624" s="171" t="s">
        <v>73</v>
      </c>
      <c r="D624" s="171" t="s">
        <v>115</v>
      </c>
      <c r="E624" s="180" t="s">
        <v>571</v>
      </c>
      <c r="F624" s="170"/>
      <c r="G624" s="297"/>
      <c r="H624" s="297"/>
    </row>
    <row r="625" spans="1:8" ht="32.25" thickBot="1">
      <c r="A625" s="38" t="s">
        <v>13</v>
      </c>
      <c r="B625" s="28" t="s">
        <v>131</v>
      </c>
      <c r="C625" s="7" t="s">
        <v>73</v>
      </c>
      <c r="D625" s="7" t="s">
        <v>115</v>
      </c>
      <c r="E625" s="183" t="s">
        <v>571</v>
      </c>
      <c r="F625" s="3">
        <v>243</v>
      </c>
      <c r="G625" s="284"/>
      <c r="H625" s="284"/>
    </row>
    <row r="626" spans="1:8" ht="32.25" thickBot="1">
      <c r="A626" s="333" t="s">
        <v>591</v>
      </c>
      <c r="B626" s="282" t="s">
        <v>131</v>
      </c>
      <c r="C626" s="157" t="s">
        <v>73</v>
      </c>
      <c r="D626" s="157" t="s">
        <v>109</v>
      </c>
      <c r="E626" s="212"/>
      <c r="F626" s="162"/>
      <c r="G626" s="283">
        <f>SUM(G627:G628)</f>
        <v>234.4</v>
      </c>
      <c r="H626" s="283">
        <f>SUM(H627:H628)</f>
        <v>234.4</v>
      </c>
    </row>
    <row r="627" spans="1:8" ht="48" thickBot="1">
      <c r="A627" s="53" t="s">
        <v>28</v>
      </c>
      <c r="B627" s="28" t="s">
        <v>131</v>
      </c>
      <c r="C627" s="7" t="s">
        <v>73</v>
      </c>
      <c r="D627" s="7" t="s">
        <v>109</v>
      </c>
      <c r="E627" s="36">
        <v>1920202590</v>
      </c>
      <c r="F627" s="7" t="s">
        <v>78</v>
      </c>
      <c r="G627" s="284">
        <v>180</v>
      </c>
      <c r="H627" s="284">
        <v>180</v>
      </c>
    </row>
    <row r="628" spans="1:8" ht="63.75" thickBot="1">
      <c r="A628" s="38" t="s">
        <v>10</v>
      </c>
      <c r="B628" s="28" t="s">
        <v>131</v>
      </c>
      <c r="C628" s="7" t="s">
        <v>73</v>
      </c>
      <c r="D628" s="7" t="s">
        <v>109</v>
      </c>
      <c r="E628" s="36">
        <v>1920202590</v>
      </c>
      <c r="F628" s="7" t="s">
        <v>493</v>
      </c>
      <c r="G628" s="284">
        <v>54.4</v>
      </c>
      <c r="H628" s="284">
        <v>54.4</v>
      </c>
    </row>
    <row r="629" spans="1:8" ht="32.25" thickBot="1">
      <c r="A629" s="133" t="s">
        <v>132</v>
      </c>
      <c r="B629" s="132" t="s">
        <v>133</v>
      </c>
      <c r="C629" s="132" t="s">
        <v>73</v>
      </c>
      <c r="D629" s="132"/>
      <c r="E629" s="132"/>
      <c r="F629" s="132"/>
      <c r="G629" s="350">
        <f>SUM(G630+G636+G637+G641+G644+G646)</f>
        <v>6479.9511100000009</v>
      </c>
      <c r="H629" s="350">
        <f>SUM(H630+H636+H637+H641+H644+H646)</f>
        <v>8693.95111</v>
      </c>
    </row>
    <row r="630" spans="1:8" ht="16.5" thickBot="1">
      <c r="A630" s="31"/>
      <c r="B630" s="26" t="s">
        <v>133</v>
      </c>
      <c r="C630" s="15" t="s">
        <v>73</v>
      </c>
      <c r="D630" s="15" t="s">
        <v>115</v>
      </c>
      <c r="E630" s="212" t="s">
        <v>628</v>
      </c>
      <c r="F630" s="27"/>
      <c r="G630" s="193">
        <f>SUM(G631:G635)</f>
        <v>824.1</v>
      </c>
      <c r="H630" s="193">
        <f>SUM(H631:H635)</f>
        <v>824.1</v>
      </c>
    </row>
    <row r="631" spans="1:8" ht="48" thickBot="1">
      <c r="A631" s="5" t="s">
        <v>54</v>
      </c>
      <c r="B631" s="28" t="s">
        <v>133</v>
      </c>
      <c r="C631" s="7" t="s">
        <v>73</v>
      </c>
      <c r="D631" s="7" t="s">
        <v>115</v>
      </c>
      <c r="E631" s="376" t="s">
        <v>628</v>
      </c>
      <c r="F631" s="28" t="s">
        <v>78</v>
      </c>
      <c r="G631" s="134">
        <v>348</v>
      </c>
      <c r="H631" s="134">
        <v>348</v>
      </c>
    </row>
    <row r="632" spans="1:8" ht="63.75" thickBot="1">
      <c r="A632" s="38" t="s">
        <v>10</v>
      </c>
      <c r="B632" s="28" t="s">
        <v>133</v>
      </c>
      <c r="C632" s="7" t="s">
        <v>73</v>
      </c>
      <c r="D632" s="7" t="s">
        <v>115</v>
      </c>
      <c r="E632" s="376" t="s">
        <v>628</v>
      </c>
      <c r="F632" s="28" t="s">
        <v>493</v>
      </c>
      <c r="G632" s="134">
        <v>105.1</v>
      </c>
      <c r="H632" s="134">
        <v>105.1</v>
      </c>
    </row>
    <row r="633" spans="1:8" ht="32.25" thickBot="1">
      <c r="A633" s="38" t="s">
        <v>13</v>
      </c>
      <c r="B633" s="28" t="s">
        <v>133</v>
      </c>
      <c r="C633" s="7" t="s">
        <v>73</v>
      </c>
      <c r="D633" s="7" t="s">
        <v>115</v>
      </c>
      <c r="E633" s="376" t="s">
        <v>628</v>
      </c>
      <c r="F633" s="7" t="s">
        <v>119</v>
      </c>
      <c r="G633" s="3">
        <v>80</v>
      </c>
      <c r="H633" s="3">
        <v>80</v>
      </c>
    </row>
    <row r="634" spans="1:8" ht="16.5" thickBot="1">
      <c r="A634" s="38" t="s">
        <v>523</v>
      </c>
      <c r="B634" s="28" t="s">
        <v>133</v>
      </c>
      <c r="C634" s="7" t="s">
        <v>73</v>
      </c>
      <c r="D634" s="7" t="s">
        <v>115</v>
      </c>
      <c r="E634" s="376" t="s">
        <v>628</v>
      </c>
      <c r="F634" s="7" t="s">
        <v>508</v>
      </c>
      <c r="G634" s="3">
        <v>260</v>
      </c>
      <c r="H634" s="3">
        <v>260</v>
      </c>
    </row>
    <row r="635" spans="1:8" ht="16.5" thickBot="1">
      <c r="A635" s="334" t="s">
        <v>46</v>
      </c>
      <c r="B635" s="28" t="s">
        <v>133</v>
      </c>
      <c r="C635" s="7" t="s">
        <v>73</v>
      </c>
      <c r="D635" s="7" t="s">
        <v>115</v>
      </c>
      <c r="E635" s="376" t="s">
        <v>628</v>
      </c>
      <c r="F635" s="7" t="s">
        <v>118</v>
      </c>
      <c r="G635" s="3">
        <v>31</v>
      </c>
      <c r="H635" s="3">
        <v>31</v>
      </c>
    </row>
    <row r="636" spans="1:8" ht="48" thickBot="1">
      <c r="A636" s="156" t="s">
        <v>505</v>
      </c>
      <c r="B636" s="194" t="s">
        <v>133</v>
      </c>
      <c r="C636" s="171" t="s">
        <v>73</v>
      </c>
      <c r="D636" s="171" t="s">
        <v>115</v>
      </c>
      <c r="E636" s="256" t="s">
        <v>581</v>
      </c>
      <c r="F636" s="171" t="s">
        <v>506</v>
      </c>
      <c r="G636" s="170">
        <v>29.18505</v>
      </c>
      <c r="H636" s="170">
        <v>29.18505</v>
      </c>
    </row>
    <row r="637" spans="1:8" ht="126.75" thickBot="1">
      <c r="A637" s="154" t="s">
        <v>62</v>
      </c>
      <c r="B637" s="26" t="s">
        <v>133</v>
      </c>
      <c r="C637" s="8" t="s">
        <v>73</v>
      </c>
      <c r="D637" s="8" t="s">
        <v>115</v>
      </c>
      <c r="E637" s="4" t="s">
        <v>685</v>
      </c>
      <c r="F637" s="2"/>
      <c r="G637" s="1">
        <f>SUM(G638:G640)</f>
        <v>3713</v>
      </c>
      <c r="H637" s="1">
        <f>SUM(H638:H640)</f>
        <v>5927</v>
      </c>
    </row>
    <row r="638" spans="1:8" ht="48" thickBot="1">
      <c r="A638" s="5" t="s">
        <v>54</v>
      </c>
      <c r="B638" s="28" t="s">
        <v>133</v>
      </c>
      <c r="C638" s="7" t="s">
        <v>73</v>
      </c>
      <c r="D638" s="7" t="s">
        <v>115</v>
      </c>
      <c r="E638" s="3" t="s">
        <v>685</v>
      </c>
      <c r="F638" s="3">
        <v>111</v>
      </c>
      <c r="G638" s="3">
        <v>2800</v>
      </c>
      <c r="H638" s="3">
        <v>4500</v>
      </c>
    </row>
    <row r="639" spans="1:8" ht="63.75" thickBot="1">
      <c r="A639" s="38" t="s">
        <v>10</v>
      </c>
      <c r="B639" s="28" t="s">
        <v>133</v>
      </c>
      <c r="C639" s="7" t="s">
        <v>73</v>
      </c>
      <c r="D639" s="7" t="s">
        <v>115</v>
      </c>
      <c r="E639" s="3" t="s">
        <v>685</v>
      </c>
      <c r="F639" s="3">
        <v>119</v>
      </c>
      <c r="G639" s="3">
        <v>845</v>
      </c>
      <c r="H639" s="3">
        <v>1359</v>
      </c>
    </row>
    <row r="640" spans="1:8" ht="32.25" thickBot="1">
      <c r="A640" s="38" t="s">
        <v>13</v>
      </c>
      <c r="B640" s="28" t="s">
        <v>133</v>
      </c>
      <c r="C640" s="7" t="s">
        <v>73</v>
      </c>
      <c r="D640" s="7" t="s">
        <v>115</v>
      </c>
      <c r="E640" s="3" t="s">
        <v>685</v>
      </c>
      <c r="F640" s="3">
        <v>244</v>
      </c>
      <c r="G640" s="3">
        <v>68</v>
      </c>
      <c r="H640" s="3">
        <v>68</v>
      </c>
    </row>
    <row r="641" spans="1:8" ht="79.5" thickBot="1">
      <c r="A641" s="333" t="s">
        <v>526</v>
      </c>
      <c r="B641" s="194" t="s">
        <v>133</v>
      </c>
      <c r="C641" s="171" t="s">
        <v>73</v>
      </c>
      <c r="D641" s="171" t="s">
        <v>115</v>
      </c>
      <c r="E641" s="180" t="s">
        <v>687</v>
      </c>
      <c r="F641" s="170"/>
      <c r="G641" s="170">
        <f>SUM(G642:G643)</f>
        <v>1406.16</v>
      </c>
      <c r="H641" s="170">
        <f>SUM(H642:H643)</f>
        <v>1406.16</v>
      </c>
    </row>
    <row r="642" spans="1:8" ht="48" thickBot="1">
      <c r="A642" s="38" t="s">
        <v>225</v>
      </c>
      <c r="B642" s="28" t="s">
        <v>133</v>
      </c>
      <c r="C642" s="7" t="s">
        <v>73</v>
      </c>
      <c r="D642" s="7" t="s">
        <v>115</v>
      </c>
      <c r="E642" s="183" t="s">
        <v>687</v>
      </c>
      <c r="F642" s="3">
        <v>111</v>
      </c>
      <c r="G642" s="3">
        <v>1080</v>
      </c>
      <c r="H642" s="3">
        <v>1080</v>
      </c>
    </row>
    <row r="643" spans="1:8" ht="63.75" thickBot="1">
      <c r="A643" s="38" t="s">
        <v>10</v>
      </c>
      <c r="B643" s="28" t="s">
        <v>133</v>
      </c>
      <c r="C643" s="7" t="s">
        <v>73</v>
      </c>
      <c r="D643" s="7" t="s">
        <v>115</v>
      </c>
      <c r="E643" s="183" t="s">
        <v>687</v>
      </c>
      <c r="F643" s="3">
        <v>119</v>
      </c>
      <c r="G643" s="3">
        <v>326.16000000000003</v>
      </c>
      <c r="H643" s="3">
        <v>326.16000000000003</v>
      </c>
    </row>
    <row r="644" spans="1:8" ht="79.5" thickBot="1">
      <c r="A644" s="160" t="s">
        <v>528</v>
      </c>
      <c r="B644" s="282" t="s">
        <v>133</v>
      </c>
      <c r="C644" s="282" t="s">
        <v>73</v>
      </c>
      <c r="D644" s="282" t="s">
        <v>115</v>
      </c>
      <c r="E644" s="180" t="s">
        <v>529</v>
      </c>
      <c r="F644" s="283"/>
      <c r="G644" s="283">
        <v>241.70606000000001</v>
      </c>
      <c r="H644" s="283">
        <v>241.70606000000001</v>
      </c>
    </row>
    <row r="645" spans="1:8" ht="32.25" thickBot="1">
      <c r="A645" s="38" t="s">
        <v>13</v>
      </c>
      <c r="B645" s="28" t="s">
        <v>133</v>
      </c>
      <c r="C645" s="7" t="s">
        <v>73</v>
      </c>
      <c r="D645" s="7" t="s">
        <v>115</v>
      </c>
      <c r="E645" s="183" t="s">
        <v>529</v>
      </c>
      <c r="F645" s="3">
        <v>244</v>
      </c>
      <c r="G645" s="284">
        <v>241.70606000000001</v>
      </c>
      <c r="H645" s="284">
        <v>241.70606000000001</v>
      </c>
    </row>
    <row r="646" spans="1:8" ht="32.25" thickBot="1">
      <c r="A646" s="333" t="s">
        <v>591</v>
      </c>
      <c r="B646" s="194" t="s">
        <v>133</v>
      </c>
      <c r="C646" s="171" t="s">
        <v>73</v>
      </c>
      <c r="D646" s="171" t="s">
        <v>109</v>
      </c>
      <c r="E646" s="180"/>
      <c r="F646" s="170"/>
      <c r="G646" s="297">
        <f>SUM(G647:G648)</f>
        <v>265.8</v>
      </c>
      <c r="H646" s="297">
        <f>SUM(H647:H648)</f>
        <v>265.8</v>
      </c>
    </row>
    <row r="647" spans="1:8" ht="48" thickBot="1">
      <c r="A647" s="53" t="s">
        <v>28</v>
      </c>
      <c r="B647" s="28" t="s">
        <v>133</v>
      </c>
      <c r="C647" s="7" t="s">
        <v>73</v>
      </c>
      <c r="D647" s="7" t="s">
        <v>109</v>
      </c>
      <c r="E647" s="36">
        <v>1920202590</v>
      </c>
      <c r="F647" s="7" t="s">
        <v>78</v>
      </c>
      <c r="G647" s="284">
        <v>204</v>
      </c>
      <c r="H647" s="284">
        <v>204</v>
      </c>
    </row>
    <row r="648" spans="1:8" ht="63.75" thickBot="1">
      <c r="A648" s="38" t="s">
        <v>10</v>
      </c>
      <c r="B648" s="28" t="s">
        <v>133</v>
      </c>
      <c r="C648" s="7" t="s">
        <v>73</v>
      </c>
      <c r="D648" s="7" t="s">
        <v>109</v>
      </c>
      <c r="E648" s="36">
        <v>1920202590</v>
      </c>
      <c r="F648" s="7" t="s">
        <v>493</v>
      </c>
      <c r="G648" s="284">
        <v>61.8</v>
      </c>
      <c r="H648" s="284">
        <v>61.8</v>
      </c>
    </row>
    <row r="649" spans="1:8" ht="16.5" thickBot="1">
      <c r="A649" s="133" t="s">
        <v>134</v>
      </c>
      <c r="B649" s="132" t="s">
        <v>135</v>
      </c>
      <c r="C649" s="132" t="s">
        <v>73</v>
      </c>
      <c r="D649" s="132"/>
      <c r="E649" s="132"/>
      <c r="F649" s="132"/>
      <c r="G649" s="350">
        <f>SUM(G650+G656+G657+G661+G664+G667+G669+G672+G676)</f>
        <v>9346.1558399999994</v>
      </c>
      <c r="H649" s="350">
        <f>SUM(H650+H656+H657+H661+H664+H667+H669+H672+H676)</f>
        <v>12341.155839999999</v>
      </c>
    </row>
    <row r="650" spans="1:8" ht="16.5" thickBot="1">
      <c r="A650" s="31"/>
      <c r="B650" s="26" t="s">
        <v>135</v>
      </c>
      <c r="C650" s="15" t="s">
        <v>73</v>
      </c>
      <c r="D650" s="15" t="s">
        <v>115</v>
      </c>
      <c r="E650" s="212" t="s">
        <v>628</v>
      </c>
      <c r="F650" s="27"/>
      <c r="G650" s="250">
        <f>SUM(G651:G655)</f>
        <v>1018.9</v>
      </c>
      <c r="H650" s="250">
        <f>SUM(H651:H655)</f>
        <v>1018.9</v>
      </c>
    </row>
    <row r="651" spans="1:8" ht="48" thickBot="1">
      <c r="A651" s="5" t="s">
        <v>54</v>
      </c>
      <c r="B651" s="28" t="s">
        <v>135</v>
      </c>
      <c r="C651" s="7" t="s">
        <v>73</v>
      </c>
      <c r="D651" s="7" t="s">
        <v>115</v>
      </c>
      <c r="E651" s="376" t="s">
        <v>628</v>
      </c>
      <c r="F651" s="28" t="s">
        <v>78</v>
      </c>
      <c r="G651" s="134">
        <v>348</v>
      </c>
      <c r="H651" s="134">
        <v>348</v>
      </c>
    </row>
    <row r="652" spans="1:8" ht="63.75" thickBot="1">
      <c r="A652" s="38" t="s">
        <v>10</v>
      </c>
      <c r="B652" s="28" t="s">
        <v>135</v>
      </c>
      <c r="C652" s="7" t="s">
        <v>73</v>
      </c>
      <c r="D652" s="7" t="s">
        <v>115</v>
      </c>
      <c r="E652" s="376" t="s">
        <v>628</v>
      </c>
      <c r="F652" s="243" t="s">
        <v>493</v>
      </c>
      <c r="G652" s="134">
        <v>105.1</v>
      </c>
      <c r="H652" s="134">
        <v>105.1</v>
      </c>
    </row>
    <row r="653" spans="1:8" ht="32.25" thickBot="1">
      <c r="A653" s="38" t="s">
        <v>13</v>
      </c>
      <c r="B653" s="28" t="s">
        <v>135</v>
      </c>
      <c r="C653" s="7" t="s">
        <v>73</v>
      </c>
      <c r="D653" s="7" t="s">
        <v>115</v>
      </c>
      <c r="E653" s="376" t="s">
        <v>628</v>
      </c>
      <c r="F653" s="7" t="s">
        <v>119</v>
      </c>
      <c r="G653" s="3">
        <v>425</v>
      </c>
      <c r="H653" s="3">
        <v>425</v>
      </c>
    </row>
    <row r="654" spans="1:8" ht="16.5" thickBot="1">
      <c r="A654" s="38" t="s">
        <v>523</v>
      </c>
      <c r="B654" s="28" t="s">
        <v>135</v>
      </c>
      <c r="C654" s="7" t="s">
        <v>73</v>
      </c>
      <c r="D654" s="7" t="s">
        <v>115</v>
      </c>
      <c r="E654" s="376" t="s">
        <v>628</v>
      </c>
      <c r="F654" s="7" t="s">
        <v>508</v>
      </c>
      <c r="G654" s="3">
        <v>120</v>
      </c>
      <c r="H654" s="3">
        <v>120</v>
      </c>
    </row>
    <row r="655" spans="1:8" ht="16.5" thickBot="1">
      <c r="A655" s="334" t="s">
        <v>46</v>
      </c>
      <c r="B655" s="28" t="s">
        <v>135</v>
      </c>
      <c r="C655" s="7" t="s">
        <v>73</v>
      </c>
      <c r="D655" s="7" t="s">
        <v>115</v>
      </c>
      <c r="E655" s="376" t="s">
        <v>628</v>
      </c>
      <c r="F655" s="7" t="s">
        <v>118</v>
      </c>
      <c r="G655" s="3">
        <v>20.8</v>
      </c>
      <c r="H655" s="3">
        <v>20.8</v>
      </c>
    </row>
    <row r="656" spans="1:8" ht="48" thickBot="1">
      <c r="A656" s="156" t="s">
        <v>505</v>
      </c>
      <c r="B656" s="194" t="s">
        <v>135</v>
      </c>
      <c r="C656" s="171" t="s">
        <v>73</v>
      </c>
      <c r="D656" s="171" t="s">
        <v>115</v>
      </c>
      <c r="E656" s="256" t="s">
        <v>581</v>
      </c>
      <c r="F656" s="171" t="s">
        <v>506</v>
      </c>
      <c r="G656" s="170">
        <v>87.555139999999994</v>
      </c>
      <c r="H656" s="170">
        <v>87.555139999999994</v>
      </c>
    </row>
    <row r="657" spans="1:8" ht="126.75" thickBot="1">
      <c r="A657" s="154" t="s">
        <v>62</v>
      </c>
      <c r="B657" s="26" t="s">
        <v>135</v>
      </c>
      <c r="C657" s="8" t="s">
        <v>73</v>
      </c>
      <c r="D657" s="8" t="s">
        <v>115</v>
      </c>
      <c r="E657" s="4" t="s">
        <v>685</v>
      </c>
      <c r="F657" s="2"/>
      <c r="G657" s="1">
        <f>SUM(G658:G660)</f>
        <v>5624</v>
      </c>
      <c r="H657" s="1">
        <f>SUM(H658:H660)</f>
        <v>8619</v>
      </c>
    </row>
    <row r="658" spans="1:8" ht="48" thickBot="1">
      <c r="A658" s="5" t="s">
        <v>54</v>
      </c>
      <c r="B658" s="28" t="s">
        <v>135</v>
      </c>
      <c r="C658" s="7" t="s">
        <v>73</v>
      </c>
      <c r="D658" s="7" t="s">
        <v>115</v>
      </c>
      <c r="E658" s="3" t="s">
        <v>685</v>
      </c>
      <c r="F658" s="3">
        <v>111</v>
      </c>
      <c r="G658" s="3">
        <v>4200</v>
      </c>
      <c r="H658" s="3">
        <v>6500</v>
      </c>
    </row>
    <row r="659" spans="1:8" ht="63.75" thickBot="1">
      <c r="A659" s="38" t="s">
        <v>10</v>
      </c>
      <c r="B659" s="28" t="s">
        <v>135</v>
      </c>
      <c r="C659" s="7" t="s">
        <v>73</v>
      </c>
      <c r="D659" s="7" t="s">
        <v>115</v>
      </c>
      <c r="E659" s="3" t="s">
        <v>685</v>
      </c>
      <c r="F659" s="3">
        <v>119</v>
      </c>
      <c r="G659" s="3">
        <v>1268</v>
      </c>
      <c r="H659" s="3">
        <v>1963</v>
      </c>
    </row>
    <row r="660" spans="1:8" ht="32.25" thickBot="1">
      <c r="A660" s="38" t="s">
        <v>13</v>
      </c>
      <c r="B660" s="28" t="s">
        <v>135</v>
      </c>
      <c r="C660" s="7" t="s">
        <v>73</v>
      </c>
      <c r="D660" s="7" t="s">
        <v>115</v>
      </c>
      <c r="E660" s="3" t="s">
        <v>685</v>
      </c>
      <c r="F660" s="3">
        <v>244</v>
      </c>
      <c r="G660" s="3">
        <v>156</v>
      </c>
      <c r="H660" s="3">
        <v>156</v>
      </c>
    </row>
    <row r="661" spans="1:8" ht="79.5" thickBot="1">
      <c r="A661" s="333" t="s">
        <v>526</v>
      </c>
      <c r="B661" s="282" t="s">
        <v>135</v>
      </c>
      <c r="C661" s="157" t="s">
        <v>73</v>
      </c>
      <c r="D661" s="157" t="s">
        <v>115</v>
      </c>
      <c r="E661" s="180" t="s">
        <v>687</v>
      </c>
      <c r="F661" s="162"/>
      <c r="G661" s="162">
        <f>SUM(G662:G663)</f>
        <v>1718.6399999999999</v>
      </c>
      <c r="H661" s="162">
        <f>SUM(H662:H663)</f>
        <v>1718.6399999999999</v>
      </c>
    </row>
    <row r="662" spans="1:8" ht="48" thickBot="1">
      <c r="A662" s="38" t="s">
        <v>225</v>
      </c>
      <c r="B662" s="28" t="s">
        <v>135</v>
      </c>
      <c r="C662" s="7" t="s">
        <v>73</v>
      </c>
      <c r="D662" s="7" t="s">
        <v>115</v>
      </c>
      <c r="E662" s="183" t="s">
        <v>687</v>
      </c>
      <c r="F662" s="3">
        <v>111</v>
      </c>
      <c r="G662" s="3">
        <v>1320</v>
      </c>
      <c r="H662" s="3">
        <v>1320</v>
      </c>
    </row>
    <row r="663" spans="1:8" ht="63.75" thickBot="1">
      <c r="A663" s="38" t="s">
        <v>10</v>
      </c>
      <c r="B663" s="28" t="s">
        <v>135</v>
      </c>
      <c r="C663" s="7" t="s">
        <v>73</v>
      </c>
      <c r="D663" s="7" t="s">
        <v>115</v>
      </c>
      <c r="E663" s="183" t="s">
        <v>687</v>
      </c>
      <c r="F663" s="3">
        <v>119</v>
      </c>
      <c r="G663" s="3">
        <v>398.64</v>
      </c>
      <c r="H663" s="3">
        <v>398.64</v>
      </c>
    </row>
    <row r="664" spans="1:8" ht="48" thickBot="1">
      <c r="A664" s="293" t="s">
        <v>553</v>
      </c>
      <c r="B664" s="194" t="s">
        <v>135</v>
      </c>
      <c r="C664" s="171" t="s">
        <v>73</v>
      </c>
      <c r="D664" s="171" t="s">
        <v>115</v>
      </c>
      <c r="E664" s="212" t="s">
        <v>557</v>
      </c>
      <c r="F664" s="170"/>
      <c r="G664" s="170">
        <f>SUM(G665:G666)</f>
        <v>98.908999999999992</v>
      </c>
      <c r="H664" s="170">
        <f>SUM(H665:H666)</f>
        <v>98.908999999999992</v>
      </c>
    </row>
    <row r="665" spans="1:8" ht="48" thickBot="1">
      <c r="A665" s="38" t="s">
        <v>225</v>
      </c>
      <c r="B665" s="28" t="s">
        <v>135</v>
      </c>
      <c r="C665" s="7" t="s">
        <v>73</v>
      </c>
      <c r="D665" s="7" t="s">
        <v>115</v>
      </c>
      <c r="E665" s="331" t="s">
        <v>572</v>
      </c>
      <c r="F665" s="3">
        <v>111</v>
      </c>
      <c r="G665" s="3">
        <v>75.966999999999999</v>
      </c>
      <c r="H665" s="3">
        <v>75.966999999999999</v>
      </c>
    </row>
    <row r="666" spans="1:8" ht="63.75" thickBot="1">
      <c r="A666" s="38" t="s">
        <v>10</v>
      </c>
      <c r="B666" s="28" t="s">
        <v>135</v>
      </c>
      <c r="C666" s="7" t="s">
        <v>73</v>
      </c>
      <c r="D666" s="7" t="s">
        <v>115</v>
      </c>
      <c r="E666" s="331" t="s">
        <v>572</v>
      </c>
      <c r="F666" s="3">
        <v>119</v>
      </c>
      <c r="G666" s="3">
        <v>22.942</v>
      </c>
      <c r="H666" s="3">
        <v>22.942</v>
      </c>
    </row>
    <row r="667" spans="1:8" ht="79.5" thickBot="1">
      <c r="A667" s="160" t="s">
        <v>528</v>
      </c>
      <c r="B667" s="282" t="s">
        <v>135</v>
      </c>
      <c r="C667" s="282" t="s">
        <v>73</v>
      </c>
      <c r="D667" s="282" t="s">
        <v>115</v>
      </c>
      <c r="E667" s="180" t="s">
        <v>529</v>
      </c>
      <c r="F667" s="283"/>
      <c r="G667" s="283">
        <v>386.72969999999998</v>
      </c>
      <c r="H667" s="283">
        <v>386.72969999999998</v>
      </c>
    </row>
    <row r="668" spans="1:8" ht="32.25" thickBot="1">
      <c r="A668" s="38" t="s">
        <v>13</v>
      </c>
      <c r="B668" s="28" t="s">
        <v>135</v>
      </c>
      <c r="C668" s="7" t="s">
        <v>73</v>
      </c>
      <c r="D668" s="7" t="s">
        <v>115</v>
      </c>
      <c r="E668" s="183" t="s">
        <v>529</v>
      </c>
      <c r="F668" s="3">
        <v>244</v>
      </c>
      <c r="G668" s="284">
        <v>386.72969999999998</v>
      </c>
      <c r="H668" s="284">
        <v>386.72969999999998</v>
      </c>
    </row>
    <row r="669" spans="1:8" ht="32.25" thickBot="1">
      <c r="A669" s="333" t="s">
        <v>591</v>
      </c>
      <c r="B669" s="282" t="s">
        <v>135</v>
      </c>
      <c r="C669" s="157" t="s">
        <v>73</v>
      </c>
      <c r="D669" s="157" t="s">
        <v>109</v>
      </c>
      <c r="E669" s="212"/>
      <c r="F669" s="162"/>
      <c r="G669" s="283">
        <f>SUM(G670:G671)</f>
        <v>312.5</v>
      </c>
      <c r="H669" s="283">
        <f>SUM(H670:H671)</f>
        <v>312.5</v>
      </c>
    </row>
    <row r="670" spans="1:8" ht="48" thickBot="1">
      <c r="A670" s="53" t="s">
        <v>28</v>
      </c>
      <c r="B670" s="28" t="s">
        <v>135</v>
      </c>
      <c r="C670" s="7" t="s">
        <v>73</v>
      </c>
      <c r="D670" s="7" t="s">
        <v>109</v>
      </c>
      <c r="E670" s="36">
        <v>1920202590</v>
      </c>
      <c r="F670" s="7" t="s">
        <v>78</v>
      </c>
      <c r="G670" s="284">
        <v>240</v>
      </c>
      <c r="H670" s="284">
        <v>240</v>
      </c>
    </row>
    <row r="671" spans="1:8" ht="63.75" thickBot="1">
      <c r="A671" s="38" t="s">
        <v>10</v>
      </c>
      <c r="B671" s="28" t="s">
        <v>135</v>
      </c>
      <c r="C671" s="7" t="s">
        <v>73</v>
      </c>
      <c r="D671" s="7" t="s">
        <v>109</v>
      </c>
      <c r="E671" s="36">
        <v>1920202590</v>
      </c>
      <c r="F671" s="7" t="s">
        <v>493</v>
      </c>
      <c r="G671" s="284">
        <v>72.5</v>
      </c>
      <c r="H671" s="284">
        <v>72.5</v>
      </c>
    </row>
    <row r="672" spans="1:8" ht="16.5" thickBot="1">
      <c r="A672" s="378" t="s">
        <v>27</v>
      </c>
      <c r="B672" s="282" t="s">
        <v>135</v>
      </c>
      <c r="C672" s="157" t="s">
        <v>73</v>
      </c>
      <c r="D672" s="157" t="s">
        <v>110</v>
      </c>
      <c r="E672" s="172"/>
      <c r="F672" s="157"/>
      <c r="G672" s="283">
        <f>SUM(G674:G675)</f>
        <v>78.12</v>
      </c>
      <c r="H672" s="283">
        <f>SUM(H674:H675)</f>
        <v>78.12</v>
      </c>
    </row>
    <row r="673" spans="1:8" ht="32.25" thickBot="1">
      <c r="A673" s="312" t="s">
        <v>722</v>
      </c>
      <c r="B673" s="282" t="s">
        <v>135</v>
      </c>
      <c r="C673" s="157" t="s">
        <v>73</v>
      </c>
      <c r="D673" s="157" t="s">
        <v>110</v>
      </c>
      <c r="E673" s="172">
        <v>1940250500</v>
      </c>
      <c r="F673" s="157"/>
      <c r="G673" s="283">
        <f>SUM(G674:G675)</f>
        <v>78.12</v>
      </c>
      <c r="H673" s="283">
        <f>SUM(H674:H675)</f>
        <v>78.12</v>
      </c>
    </row>
    <row r="674" spans="1:8" ht="48" thickBot="1">
      <c r="A674" s="53" t="s">
        <v>28</v>
      </c>
      <c r="B674" s="28" t="s">
        <v>135</v>
      </c>
      <c r="C674" s="7" t="s">
        <v>73</v>
      </c>
      <c r="D674" s="7" t="s">
        <v>110</v>
      </c>
      <c r="E674" s="36">
        <v>1940250500</v>
      </c>
      <c r="F674" s="7" t="s">
        <v>78</v>
      </c>
      <c r="G674" s="284">
        <v>60</v>
      </c>
      <c r="H674" s="284">
        <v>60</v>
      </c>
    </row>
    <row r="675" spans="1:8" ht="63.75" thickBot="1">
      <c r="A675" s="38" t="s">
        <v>10</v>
      </c>
      <c r="B675" s="28" t="s">
        <v>135</v>
      </c>
      <c r="C675" s="7" t="s">
        <v>73</v>
      </c>
      <c r="D675" s="7" t="s">
        <v>110</v>
      </c>
      <c r="E675" s="36">
        <v>1940250500</v>
      </c>
      <c r="F675" s="7" t="s">
        <v>493</v>
      </c>
      <c r="G675" s="284">
        <v>18.12</v>
      </c>
      <c r="H675" s="284">
        <v>18.12</v>
      </c>
    </row>
    <row r="676" spans="1:8" ht="32.25" thickBot="1">
      <c r="A676" s="312" t="s">
        <v>749</v>
      </c>
      <c r="B676" s="282"/>
      <c r="C676" s="157"/>
      <c r="D676" s="157"/>
      <c r="E676" s="172"/>
      <c r="F676" s="157"/>
      <c r="G676" s="283">
        <v>20.802</v>
      </c>
      <c r="H676" s="283">
        <v>20.802</v>
      </c>
    </row>
    <row r="677" spans="1:8" ht="16.5" thickBot="1">
      <c r="A677" s="38"/>
      <c r="B677" s="28"/>
      <c r="C677" s="7"/>
      <c r="D677" s="7"/>
      <c r="E677" s="36"/>
      <c r="F677" s="7"/>
      <c r="G677" s="284">
        <v>20.802</v>
      </c>
      <c r="H677" s="284">
        <v>20.802</v>
      </c>
    </row>
    <row r="678" spans="1:8" ht="32.25" thickBot="1">
      <c r="A678" s="133" t="s">
        <v>136</v>
      </c>
      <c r="B678" s="132" t="s">
        <v>137</v>
      </c>
      <c r="C678" s="132" t="s">
        <v>73</v>
      </c>
      <c r="D678" s="132"/>
      <c r="E678" s="132"/>
      <c r="F678" s="132"/>
      <c r="G678" s="255">
        <f>SUM(G679+G685+G686+G690+G693+G695+G697)</f>
        <v>3655.7349999999997</v>
      </c>
      <c r="H678" s="255">
        <f>SUM(H679+H685+H686+H690+H693+H695+H697)</f>
        <v>4046.7349999999997</v>
      </c>
    </row>
    <row r="679" spans="1:8" ht="16.5" thickBot="1">
      <c r="A679" s="31"/>
      <c r="B679" s="26" t="s">
        <v>137</v>
      </c>
      <c r="C679" s="15" t="s">
        <v>73</v>
      </c>
      <c r="D679" s="15" t="s">
        <v>115</v>
      </c>
      <c r="E679" s="212" t="s">
        <v>628</v>
      </c>
      <c r="F679" s="27"/>
      <c r="G679" s="250">
        <f>SUM(G680:G684)</f>
        <v>844.1</v>
      </c>
      <c r="H679" s="250">
        <f>SUM(H680:H684)</f>
        <v>844.1</v>
      </c>
    </row>
    <row r="680" spans="1:8" ht="48" thickBot="1">
      <c r="A680" s="5" t="s">
        <v>54</v>
      </c>
      <c r="B680" s="28" t="s">
        <v>137</v>
      </c>
      <c r="C680" s="7" t="s">
        <v>73</v>
      </c>
      <c r="D680" s="7" t="s">
        <v>115</v>
      </c>
      <c r="E680" s="376" t="s">
        <v>628</v>
      </c>
      <c r="F680" s="28" t="s">
        <v>78</v>
      </c>
      <c r="G680" s="134">
        <v>348</v>
      </c>
      <c r="H680" s="134">
        <v>348</v>
      </c>
    </row>
    <row r="681" spans="1:8" ht="63.75" thickBot="1">
      <c r="A681" s="38" t="s">
        <v>10</v>
      </c>
      <c r="B681" s="28" t="s">
        <v>137</v>
      </c>
      <c r="C681" s="7" t="s">
        <v>73</v>
      </c>
      <c r="D681" s="7" t="s">
        <v>115</v>
      </c>
      <c r="E681" s="376" t="s">
        <v>628</v>
      </c>
      <c r="F681" s="28" t="s">
        <v>493</v>
      </c>
      <c r="G681" s="134">
        <v>105.1</v>
      </c>
      <c r="H681" s="134">
        <v>105.1</v>
      </c>
    </row>
    <row r="682" spans="1:8" ht="32.25" thickBot="1">
      <c r="A682" s="38" t="s">
        <v>13</v>
      </c>
      <c r="B682" s="28" t="s">
        <v>137</v>
      </c>
      <c r="C682" s="7" t="s">
        <v>73</v>
      </c>
      <c r="D682" s="7" t="s">
        <v>115</v>
      </c>
      <c r="E682" s="376" t="s">
        <v>628</v>
      </c>
      <c r="F682" s="7" t="s">
        <v>119</v>
      </c>
      <c r="G682" s="3">
        <v>275</v>
      </c>
      <c r="H682" s="3">
        <v>275</v>
      </c>
    </row>
    <row r="683" spans="1:8" ht="16.5" thickBot="1">
      <c r="A683" s="38" t="s">
        <v>523</v>
      </c>
      <c r="B683" s="28" t="s">
        <v>137</v>
      </c>
      <c r="C683" s="7" t="s">
        <v>73</v>
      </c>
      <c r="D683" s="7" t="s">
        <v>115</v>
      </c>
      <c r="E683" s="376" t="s">
        <v>628</v>
      </c>
      <c r="F683" s="7" t="s">
        <v>508</v>
      </c>
      <c r="G683" s="3">
        <v>109</v>
      </c>
      <c r="H683" s="3">
        <v>109</v>
      </c>
    </row>
    <row r="684" spans="1:8" ht="21.75" customHeight="1" thickBot="1">
      <c r="A684" s="334" t="s">
        <v>46</v>
      </c>
      <c r="B684" s="28" t="s">
        <v>137</v>
      </c>
      <c r="C684" s="7" t="s">
        <v>73</v>
      </c>
      <c r="D684" s="7" t="s">
        <v>115</v>
      </c>
      <c r="E684" s="376" t="s">
        <v>628</v>
      </c>
      <c r="F684" s="7" t="s">
        <v>118</v>
      </c>
      <c r="G684" s="3">
        <v>7</v>
      </c>
      <c r="H684" s="3">
        <v>7</v>
      </c>
    </row>
    <row r="685" spans="1:8" ht="48" hidden="1" thickBot="1">
      <c r="A685" s="156" t="s">
        <v>505</v>
      </c>
      <c r="B685" s="282" t="s">
        <v>137</v>
      </c>
      <c r="C685" s="157" t="s">
        <v>73</v>
      </c>
      <c r="D685" s="157" t="s">
        <v>115</v>
      </c>
      <c r="E685" s="172" t="s">
        <v>581</v>
      </c>
      <c r="F685" s="157" t="s">
        <v>506</v>
      </c>
      <c r="G685" s="162"/>
      <c r="H685" s="162"/>
    </row>
    <row r="686" spans="1:8" ht="126.75" thickBot="1">
      <c r="A686" s="154" t="s">
        <v>62</v>
      </c>
      <c r="B686" s="26" t="s">
        <v>137</v>
      </c>
      <c r="C686" s="8" t="s">
        <v>73</v>
      </c>
      <c r="D686" s="8" t="s">
        <v>115</v>
      </c>
      <c r="E686" s="4" t="s">
        <v>685</v>
      </c>
      <c r="F686" s="2"/>
      <c r="G686" s="1">
        <f>SUM(G687:G689)</f>
        <v>1866</v>
      </c>
      <c r="H686" s="1">
        <f>SUM(H687:H689)</f>
        <v>2257</v>
      </c>
    </row>
    <row r="687" spans="1:8" ht="48" thickBot="1">
      <c r="A687" s="5" t="s">
        <v>54</v>
      </c>
      <c r="B687" s="28" t="s">
        <v>137</v>
      </c>
      <c r="C687" s="7" t="s">
        <v>73</v>
      </c>
      <c r="D687" s="7" t="s">
        <v>115</v>
      </c>
      <c r="E687" s="3" t="s">
        <v>685</v>
      </c>
      <c r="F687" s="3">
        <v>111</v>
      </c>
      <c r="G687" s="3">
        <v>1400</v>
      </c>
      <c r="H687" s="3">
        <v>1700</v>
      </c>
    </row>
    <row r="688" spans="1:8" ht="63.75" thickBot="1">
      <c r="A688" s="38" t="s">
        <v>10</v>
      </c>
      <c r="B688" s="28" t="s">
        <v>137</v>
      </c>
      <c r="C688" s="7" t="s">
        <v>73</v>
      </c>
      <c r="D688" s="7" t="s">
        <v>115</v>
      </c>
      <c r="E688" s="3" t="s">
        <v>685</v>
      </c>
      <c r="F688" s="3">
        <v>119</v>
      </c>
      <c r="G688" s="3">
        <v>422</v>
      </c>
      <c r="H688" s="3">
        <v>513</v>
      </c>
    </row>
    <row r="689" spans="1:8" ht="32.25" thickBot="1">
      <c r="A689" s="38" t="s">
        <v>13</v>
      </c>
      <c r="B689" s="28" t="s">
        <v>137</v>
      </c>
      <c r="C689" s="7" t="s">
        <v>73</v>
      </c>
      <c r="D689" s="7" t="s">
        <v>115</v>
      </c>
      <c r="E689" s="3" t="s">
        <v>685</v>
      </c>
      <c r="F689" s="3">
        <v>244</v>
      </c>
      <c r="G689" s="3">
        <v>44</v>
      </c>
      <c r="H689" s="3">
        <v>44</v>
      </c>
    </row>
    <row r="690" spans="1:8" ht="79.5" thickBot="1">
      <c r="A690" s="333" t="s">
        <v>526</v>
      </c>
      <c r="B690" s="194" t="s">
        <v>137</v>
      </c>
      <c r="C690" s="171" t="s">
        <v>73</v>
      </c>
      <c r="D690" s="171" t="s">
        <v>115</v>
      </c>
      <c r="E690" s="180" t="s">
        <v>687</v>
      </c>
      <c r="F690" s="170"/>
      <c r="G690" s="170">
        <f>SUM(G691:G692)</f>
        <v>468.72</v>
      </c>
      <c r="H690" s="170">
        <f>SUM(H691:H692)</f>
        <v>468.72</v>
      </c>
    </row>
    <row r="691" spans="1:8" ht="48" thickBot="1">
      <c r="A691" s="38" t="s">
        <v>225</v>
      </c>
      <c r="B691" s="28" t="s">
        <v>137</v>
      </c>
      <c r="C691" s="7" t="s">
        <v>73</v>
      </c>
      <c r="D691" s="7" t="s">
        <v>115</v>
      </c>
      <c r="E691" s="183" t="s">
        <v>687</v>
      </c>
      <c r="F691" s="3">
        <v>111</v>
      </c>
      <c r="G691" s="3">
        <v>360</v>
      </c>
      <c r="H691" s="3">
        <v>360</v>
      </c>
    </row>
    <row r="692" spans="1:8" ht="63.75" thickBot="1">
      <c r="A692" s="38" t="s">
        <v>10</v>
      </c>
      <c r="B692" s="28" t="s">
        <v>137</v>
      </c>
      <c r="C692" s="7" t="s">
        <v>73</v>
      </c>
      <c r="D692" s="7" t="s">
        <v>115</v>
      </c>
      <c r="E692" s="183" t="s">
        <v>687</v>
      </c>
      <c r="F692" s="3">
        <v>119</v>
      </c>
      <c r="G692" s="3">
        <v>108.72</v>
      </c>
      <c r="H692" s="3">
        <v>108.72</v>
      </c>
    </row>
    <row r="693" spans="1:8" ht="79.5" thickBot="1">
      <c r="A693" s="160" t="s">
        <v>528</v>
      </c>
      <c r="B693" s="282" t="s">
        <v>137</v>
      </c>
      <c r="C693" s="282" t="s">
        <v>73</v>
      </c>
      <c r="D693" s="282" t="s">
        <v>115</v>
      </c>
      <c r="E693" s="180" t="s">
        <v>529</v>
      </c>
      <c r="F693" s="283"/>
      <c r="G693" s="283">
        <v>398.815</v>
      </c>
      <c r="H693" s="283">
        <v>398.815</v>
      </c>
    </row>
    <row r="694" spans="1:8" ht="30.75" customHeight="1" thickBot="1">
      <c r="A694" s="38" t="s">
        <v>13</v>
      </c>
      <c r="B694" s="28" t="s">
        <v>137</v>
      </c>
      <c r="C694" s="7" t="s">
        <v>73</v>
      </c>
      <c r="D694" s="7" t="s">
        <v>115</v>
      </c>
      <c r="E694" s="183" t="s">
        <v>529</v>
      </c>
      <c r="F694" s="3">
        <v>244</v>
      </c>
      <c r="G694" s="284">
        <v>398.815</v>
      </c>
      <c r="H694" s="284">
        <v>398.815</v>
      </c>
    </row>
    <row r="695" spans="1:8" ht="32.25" hidden="1" thickBot="1">
      <c r="A695" s="333" t="s">
        <v>570</v>
      </c>
      <c r="B695" s="194" t="s">
        <v>137</v>
      </c>
      <c r="C695" s="171" t="s">
        <v>73</v>
      </c>
      <c r="D695" s="171" t="s">
        <v>115</v>
      </c>
      <c r="E695" s="180" t="s">
        <v>571</v>
      </c>
      <c r="F695" s="170"/>
      <c r="G695" s="297"/>
      <c r="H695" s="297"/>
    </row>
    <row r="696" spans="1:8" ht="32.25" hidden="1" thickBot="1">
      <c r="A696" s="38" t="s">
        <v>13</v>
      </c>
      <c r="B696" s="28" t="s">
        <v>137</v>
      </c>
      <c r="C696" s="7" t="s">
        <v>73</v>
      </c>
      <c r="D696" s="7" t="s">
        <v>115</v>
      </c>
      <c r="E696" s="183" t="s">
        <v>571</v>
      </c>
      <c r="F696" s="3">
        <v>243</v>
      </c>
      <c r="G696" s="284"/>
      <c r="H696" s="284"/>
    </row>
    <row r="697" spans="1:8" ht="32.25" thickBot="1">
      <c r="A697" s="333" t="s">
        <v>591</v>
      </c>
      <c r="B697" s="282" t="s">
        <v>137</v>
      </c>
      <c r="C697" s="157" t="s">
        <v>73</v>
      </c>
      <c r="D697" s="157" t="s">
        <v>109</v>
      </c>
      <c r="E697" s="212"/>
      <c r="F697" s="162"/>
      <c r="G697" s="283">
        <f>SUM(G698:G699)</f>
        <v>78.099999999999994</v>
      </c>
      <c r="H697" s="283">
        <f>SUM(H698:H699)</f>
        <v>78.099999999999994</v>
      </c>
    </row>
    <row r="698" spans="1:8" ht="48" thickBot="1">
      <c r="A698" s="53" t="s">
        <v>28</v>
      </c>
      <c r="B698" s="28" t="s">
        <v>137</v>
      </c>
      <c r="C698" s="7" t="s">
        <v>73</v>
      </c>
      <c r="D698" s="7" t="s">
        <v>109</v>
      </c>
      <c r="E698" s="36">
        <v>1920202590</v>
      </c>
      <c r="F698" s="7" t="s">
        <v>78</v>
      </c>
      <c r="G698" s="284">
        <v>60</v>
      </c>
      <c r="H698" s="284">
        <v>60</v>
      </c>
    </row>
    <row r="699" spans="1:8" ht="63.75" thickBot="1">
      <c r="A699" s="38" t="s">
        <v>10</v>
      </c>
      <c r="B699" s="28" t="s">
        <v>137</v>
      </c>
      <c r="C699" s="7" t="s">
        <v>73</v>
      </c>
      <c r="D699" s="7" t="s">
        <v>109</v>
      </c>
      <c r="E699" s="36">
        <v>1920202590</v>
      </c>
      <c r="F699" s="7" t="s">
        <v>493</v>
      </c>
      <c r="G699" s="284">
        <v>18.100000000000001</v>
      </c>
      <c r="H699" s="284">
        <v>18.100000000000001</v>
      </c>
    </row>
    <row r="700" spans="1:8" ht="16.5" thickBot="1">
      <c r="A700" s="133" t="s">
        <v>138</v>
      </c>
      <c r="B700" s="132" t="s">
        <v>139</v>
      </c>
      <c r="C700" s="132" t="s">
        <v>73</v>
      </c>
      <c r="D700" s="132"/>
      <c r="E700" s="132"/>
      <c r="F700" s="132"/>
      <c r="G700" s="350">
        <f>SUM(G701+G707+G708+G712+G715+G718+G720+G723+G727)</f>
        <v>10144.703620000002</v>
      </c>
      <c r="H700" s="350">
        <f>SUM(H701+H707+H708+H712+H715+H718+H720+H723+H727)</f>
        <v>15730.703620000002</v>
      </c>
    </row>
    <row r="701" spans="1:8" ht="16.5" thickBot="1">
      <c r="A701" s="31"/>
      <c r="B701" s="26" t="s">
        <v>139</v>
      </c>
      <c r="C701" s="15" t="s">
        <v>73</v>
      </c>
      <c r="D701" s="15" t="s">
        <v>115</v>
      </c>
      <c r="E701" s="212" t="s">
        <v>628</v>
      </c>
      <c r="F701" s="26"/>
      <c r="G701" s="250">
        <f>SUM(G702:G706)</f>
        <v>1473.6</v>
      </c>
      <c r="H701" s="250">
        <f>SUM(H702:H706)</f>
        <v>1473.6</v>
      </c>
    </row>
    <row r="702" spans="1:8" ht="48" thickBot="1">
      <c r="A702" s="5" t="s">
        <v>54</v>
      </c>
      <c r="B702" s="28" t="s">
        <v>139</v>
      </c>
      <c r="C702" s="7" t="s">
        <v>73</v>
      </c>
      <c r="D702" s="7" t="s">
        <v>115</v>
      </c>
      <c r="E702" s="376" t="s">
        <v>628</v>
      </c>
      <c r="F702" s="28" t="s">
        <v>78</v>
      </c>
      <c r="G702" s="134">
        <v>588</v>
      </c>
      <c r="H702" s="134">
        <v>588</v>
      </c>
    </row>
    <row r="703" spans="1:8" ht="63.75" thickBot="1">
      <c r="A703" s="38" t="s">
        <v>10</v>
      </c>
      <c r="B703" s="28" t="s">
        <v>139</v>
      </c>
      <c r="C703" s="7" t="s">
        <v>73</v>
      </c>
      <c r="D703" s="7" t="s">
        <v>115</v>
      </c>
      <c r="E703" s="376" t="s">
        <v>628</v>
      </c>
      <c r="F703" s="28" t="s">
        <v>493</v>
      </c>
      <c r="G703" s="134">
        <v>177.6</v>
      </c>
      <c r="H703" s="134">
        <v>177.6</v>
      </c>
    </row>
    <row r="704" spans="1:8" ht="32.25" thickBot="1">
      <c r="A704" s="38" t="s">
        <v>13</v>
      </c>
      <c r="B704" s="28" t="s">
        <v>139</v>
      </c>
      <c r="C704" s="7" t="s">
        <v>73</v>
      </c>
      <c r="D704" s="7" t="s">
        <v>115</v>
      </c>
      <c r="E704" s="376" t="s">
        <v>628</v>
      </c>
      <c r="F704" s="7" t="s">
        <v>119</v>
      </c>
      <c r="G704" s="3">
        <v>447</v>
      </c>
      <c r="H704" s="3">
        <v>447</v>
      </c>
    </row>
    <row r="705" spans="1:8" ht="16.5" thickBot="1">
      <c r="A705" s="38" t="s">
        <v>523</v>
      </c>
      <c r="B705" s="28" t="s">
        <v>139</v>
      </c>
      <c r="C705" s="7" t="s">
        <v>73</v>
      </c>
      <c r="D705" s="7" t="s">
        <v>115</v>
      </c>
      <c r="E705" s="376" t="s">
        <v>628</v>
      </c>
      <c r="F705" s="7" t="s">
        <v>508</v>
      </c>
      <c r="G705" s="3">
        <v>245</v>
      </c>
      <c r="H705" s="3">
        <v>245</v>
      </c>
    </row>
    <row r="706" spans="1:8" ht="16.5" thickBot="1">
      <c r="A706" s="334" t="s">
        <v>46</v>
      </c>
      <c r="B706" s="28" t="s">
        <v>139</v>
      </c>
      <c r="C706" s="7" t="s">
        <v>73</v>
      </c>
      <c r="D706" s="7" t="s">
        <v>115</v>
      </c>
      <c r="E706" s="376" t="s">
        <v>628</v>
      </c>
      <c r="F706" s="7" t="s">
        <v>118</v>
      </c>
      <c r="G706" s="3">
        <v>16</v>
      </c>
      <c r="H706" s="3">
        <v>16</v>
      </c>
    </row>
    <row r="707" spans="1:8" ht="48" thickBot="1">
      <c r="A707" s="156" t="s">
        <v>505</v>
      </c>
      <c r="B707" s="194" t="s">
        <v>139</v>
      </c>
      <c r="C707" s="171" t="s">
        <v>73</v>
      </c>
      <c r="D707" s="171" t="s">
        <v>115</v>
      </c>
      <c r="E707" s="256" t="s">
        <v>581</v>
      </c>
      <c r="F707" s="171" t="s">
        <v>506</v>
      </c>
      <c r="G707" s="170">
        <v>29.18505</v>
      </c>
      <c r="H707" s="170">
        <v>29.18505</v>
      </c>
    </row>
    <row r="708" spans="1:8" ht="126.75" thickBot="1">
      <c r="A708" s="154" t="s">
        <v>62</v>
      </c>
      <c r="B708" s="26" t="s">
        <v>139</v>
      </c>
      <c r="C708" s="8" t="s">
        <v>73</v>
      </c>
      <c r="D708" s="8" t="s">
        <v>115</v>
      </c>
      <c r="E708" s="4" t="s">
        <v>685</v>
      </c>
      <c r="F708" s="2"/>
      <c r="G708" s="1">
        <f>SUM(G709:G711)</f>
        <v>5686</v>
      </c>
      <c r="H708" s="1">
        <f>SUM(H709:H711)</f>
        <v>11272</v>
      </c>
    </row>
    <row r="709" spans="1:8" ht="48" thickBot="1">
      <c r="A709" s="5" t="s">
        <v>54</v>
      </c>
      <c r="B709" s="28" t="s">
        <v>139</v>
      </c>
      <c r="C709" s="7" t="s">
        <v>73</v>
      </c>
      <c r="D709" s="7" t="s">
        <v>115</v>
      </c>
      <c r="E709" s="3" t="s">
        <v>685</v>
      </c>
      <c r="F709" s="3">
        <v>111</v>
      </c>
      <c r="G709" s="3">
        <v>4200</v>
      </c>
      <c r="H709" s="3">
        <v>8490</v>
      </c>
    </row>
    <row r="710" spans="1:8" ht="63.75" thickBot="1">
      <c r="A710" s="38" t="s">
        <v>10</v>
      </c>
      <c r="B710" s="28" t="s">
        <v>139</v>
      </c>
      <c r="C710" s="7" t="s">
        <v>73</v>
      </c>
      <c r="D710" s="7" t="s">
        <v>115</v>
      </c>
      <c r="E710" s="3" t="s">
        <v>685</v>
      </c>
      <c r="F710" s="3">
        <v>119</v>
      </c>
      <c r="G710" s="3">
        <v>1268</v>
      </c>
      <c r="H710" s="3">
        <v>2564</v>
      </c>
    </row>
    <row r="711" spans="1:8" ht="32.25" thickBot="1">
      <c r="A711" s="38" t="s">
        <v>13</v>
      </c>
      <c r="B711" s="28" t="s">
        <v>139</v>
      </c>
      <c r="C711" s="7" t="s">
        <v>73</v>
      </c>
      <c r="D711" s="7" t="s">
        <v>115</v>
      </c>
      <c r="E711" s="3" t="s">
        <v>685</v>
      </c>
      <c r="F711" s="3">
        <v>244</v>
      </c>
      <c r="G711" s="3">
        <v>218</v>
      </c>
      <c r="H711" s="3">
        <v>218</v>
      </c>
    </row>
    <row r="712" spans="1:8" ht="79.5" thickBot="1">
      <c r="A712" s="333" t="s">
        <v>526</v>
      </c>
      <c r="B712" s="194" t="s">
        <v>139</v>
      </c>
      <c r="C712" s="171" t="s">
        <v>73</v>
      </c>
      <c r="D712" s="171" t="s">
        <v>115</v>
      </c>
      <c r="E712" s="180" t="s">
        <v>687</v>
      </c>
      <c r="F712" s="170"/>
      <c r="G712" s="170">
        <f>SUM(G713:G714)</f>
        <v>1718.6399999999999</v>
      </c>
      <c r="H712" s="170">
        <f>SUM(H713:H714)</f>
        <v>1718.6399999999999</v>
      </c>
    </row>
    <row r="713" spans="1:8" ht="48" thickBot="1">
      <c r="A713" s="38" t="s">
        <v>225</v>
      </c>
      <c r="B713" s="28" t="s">
        <v>139</v>
      </c>
      <c r="C713" s="7" t="s">
        <v>73</v>
      </c>
      <c r="D713" s="7" t="s">
        <v>115</v>
      </c>
      <c r="E713" s="183" t="s">
        <v>687</v>
      </c>
      <c r="F713" s="3">
        <v>111</v>
      </c>
      <c r="G713" s="3">
        <v>1320</v>
      </c>
      <c r="H713" s="3">
        <v>1320</v>
      </c>
    </row>
    <row r="714" spans="1:8" ht="63.75" thickBot="1">
      <c r="A714" s="38" t="s">
        <v>10</v>
      </c>
      <c r="B714" s="28" t="s">
        <v>139</v>
      </c>
      <c r="C714" s="7" t="s">
        <v>73</v>
      </c>
      <c r="D714" s="7" t="s">
        <v>115</v>
      </c>
      <c r="E714" s="183" t="s">
        <v>687</v>
      </c>
      <c r="F714" s="3">
        <v>119</v>
      </c>
      <c r="G714" s="3">
        <v>398.64</v>
      </c>
      <c r="H714" s="3">
        <v>398.64</v>
      </c>
    </row>
    <row r="715" spans="1:8" ht="48" thickBot="1">
      <c r="A715" s="293" t="s">
        <v>553</v>
      </c>
      <c r="B715" s="194" t="s">
        <v>139</v>
      </c>
      <c r="C715" s="171" t="s">
        <v>73</v>
      </c>
      <c r="D715" s="171" t="s">
        <v>115</v>
      </c>
      <c r="E715" s="212" t="s">
        <v>557</v>
      </c>
      <c r="F715" s="170"/>
      <c r="G715" s="170">
        <f>SUM(G716:G717)</f>
        <v>98.908999999999992</v>
      </c>
      <c r="H715" s="170">
        <f>SUM(H716:H717)</f>
        <v>98.908999999999992</v>
      </c>
    </row>
    <row r="716" spans="1:8" ht="48" thickBot="1">
      <c r="A716" s="38" t="s">
        <v>225</v>
      </c>
      <c r="B716" s="28" t="s">
        <v>139</v>
      </c>
      <c r="C716" s="7" t="s">
        <v>73</v>
      </c>
      <c r="D716" s="7" t="s">
        <v>115</v>
      </c>
      <c r="E716" s="331" t="s">
        <v>572</v>
      </c>
      <c r="F716" s="3">
        <v>111</v>
      </c>
      <c r="G716" s="3">
        <v>75.966999999999999</v>
      </c>
      <c r="H716" s="3">
        <v>75.966999999999999</v>
      </c>
    </row>
    <row r="717" spans="1:8" ht="63.75" thickBot="1">
      <c r="A717" s="38" t="s">
        <v>10</v>
      </c>
      <c r="B717" s="28" t="s">
        <v>139</v>
      </c>
      <c r="C717" s="7" t="s">
        <v>73</v>
      </c>
      <c r="D717" s="7" t="s">
        <v>115</v>
      </c>
      <c r="E717" s="331" t="s">
        <v>572</v>
      </c>
      <c r="F717" s="3">
        <v>119</v>
      </c>
      <c r="G717" s="3">
        <v>22.942</v>
      </c>
      <c r="H717" s="3">
        <v>22.942</v>
      </c>
    </row>
    <row r="718" spans="1:8" ht="79.5" thickBot="1">
      <c r="A718" s="160" t="s">
        <v>528</v>
      </c>
      <c r="B718" s="282" t="s">
        <v>139</v>
      </c>
      <c r="C718" s="282" t="s">
        <v>73</v>
      </c>
      <c r="D718" s="282" t="s">
        <v>115</v>
      </c>
      <c r="E718" s="180" t="s">
        <v>529</v>
      </c>
      <c r="F718" s="283"/>
      <c r="G718" s="283">
        <v>700.94757000000004</v>
      </c>
      <c r="H718" s="283">
        <v>700.94757000000004</v>
      </c>
    </row>
    <row r="719" spans="1:8" ht="32.25" thickBot="1">
      <c r="A719" s="38" t="s">
        <v>13</v>
      </c>
      <c r="B719" s="28" t="s">
        <v>139</v>
      </c>
      <c r="C719" s="7" t="s">
        <v>73</v>
      </c>
      <c r="D719" s="7" t="s">
        <v>115</v>
      </c>
      <c r="E719" s="183" t="s">
        <v>529</v>
      </c>
      <c r="F719" s="3">
        <v>244</v>
      </c>
      <c r="G719" s="284">
        <v>700.94757000000004</v>
      </c>
      <c r="H719" s="284">
        <v>700.94757000000004</v>
      </c>
    </row>
    <row r="720" spans="1:8" ht="32.25" thickBot="1">
      <c r="A720" s="333" t="s">
        <v>591</v>
      </c>
      <c r="B720" s="194" t="s">
        <v>139</v>
      </c>
      <c r="C720" s="171" t="s">
        <v>73</v>
      </c>
      <c r="D720" s="171" t="s">
        <v>109</v>
      </c>
      <c r="E720" s="180"/>
      <c r="F720" s="170"/>
      <c r="G720" s="297">
        <f>SUM(G721:G722)</f>
        <v>343.7</v>
      </c>
      <c r="H720" s="297">
        <f>SUM(H721:H722)</f>
        <v>343.7</v>
      </c>
    </row>
    <row r="721" spans="1:8" ht="48" thickBot="1">
      <c r="A721" s="53" t="s">
        <v>28</v>
      </c>
      <c r="B721" s="28" t="s">
        <v>139</v>
      </c>
      <c r="C721" s="7" t="s">
        <v>73</v>
      </c>
      <c r="D721" s="7" t="s">
        <v>109</v>
      </c>
      <c r="E721" s="36">
        <v>1920202590</v>
      </c>
      <c r="F721" s="7" t="s">
        <v>78</v>
      </c>
      <c r="G721" s="284">
        <v>264</v>
      </c>
      <c r="H721" s="284">
        <v>264</v>
      </c>
    </row>
    <row r="722" spans="1:8" ht="63.75" thickBot="1">
      <c r="A722" s="38" t="s">
        <v>10</v>
      </c>
      <c r="B722" s="28" t="s">
        <v>139</v>
      </c>
      <c r="C722" s="7" t="s">
        <v>73</v>
      </c>
      <c r="D722" s="7" t="s">
        <v>109</v>
      </c>
      <c r="E722" s="36">
        <v>1920202590</v>
      </c>
      <c r="F722" s="7" t="s">
        <v>493</v>
      </c>
      <c r="G722" s="284">
        <v>79.7</v>
      </c>
      <c r="H722" s="284">
        <v>79.7</v>
      </c>
    </row>
    <row r="723" spans="1:8" ht="16.5" thickBot="1">
      <c r="A723" s="378" t="s">
        <v>27</v>
      </c>
      <c r="B723" s="282" t="s">
        <v>139</v>
      </c>
      <c r="C723" s="157" t="s">
        <v>73</v>
      </c>
      <c r="D723" s="157" t="s">
        <v>110</v>
      </c>
      <c r="E723" s="172"/>
      <c r="F723" s="157"/>
      <c r="G723" s="283">
        <f>SUM(G725:G726)</f>
        <v>78.12</v>
      </c>
      <c r="H723" s="283">
        <f>SUM(H725:H726)</f>
        <v>78.12</v>
      </c>
    </row>
    <row r="724" spans="1:8" ht="32.25" thickBot="1">
      <c r="A724" s="312" t="s">
        <v>722</v>
      </c>
      <c r="B724" s="282" t="s">
        <v>139</v>
      </c>
      <c r="C724" s="157" t="s">
        <v>73</v>
      </c>
      <c r="D724" s="157" t="s">
        <v>110</v>
      </c>
      <c r="E724" s="172">
        <v>1940250500</v>
      </c>
      <c r="F724" s="157"/>
      <c r="G724" s="283">
        <f>SUM(G725:G726)</f>
        <v>78.12</v>
      </c>
      <c r="H724" s="283">
        <f>SUM(H725:H726)</f>
        <v>78.12</v>
      </c>
    </row>
    <row r="725" spans="1:8" ht="48" thickBot="1">
      <c r="A725" s="53" t="s">
        <v>28</v>
      </c>
      <c r="B725" s="28" t="s">
        <v>139</v>
      </c>
      <c r="C725" s="7" t="s">
        <v>73</v>
      </c>
      <c r="D725" s="7" t="s">
        <v>110</v>
      </c>
      <c r="E725" s="36">
        <v>1940250500</v>
      </c>
      <c r="F725" s="7" t="s">
        <v>78</v>
      </c>
      <c r="G725" s="284">
        <v>60</v>
      </c>
      <c r="H725" s="284">
        <v>60</v>
      </c>
    </row>
    <row r="726" spans="1:8" ht="63.75" thickBot="1">
      <c r="A726" s="38" t="s">
        <v>10</v>
      </c>
      <c r="B726" s="28" t="s">
        <v>139</v>
      </c>
      <c r="C726" s="7" t="s">
        <v>73</v>
      </c>
      <c r="D726" s="7" t="s">
        <v>110</v>
      </c>
      <c r="E726" s="36">
        <v>1940250500</v>
      </c>
      <c r="F726" s="7" t="s">
        <v>493</v>
      </c>
      <c r="G726" s="284">
        <v>18.12</v>
      </c>
      <c r="H726" s="284">
        <v>18.12</v>
      </c>
    </row>
    <row r="727" spans="1:8" ht="32.25" thickBot="1">
      <c r="A727" s="312" t="s">
        <v>749</v>
      </c>
      <c r="B727" s="282"/>
      <c r="C727" s="157"/>
      <c r="D727" s="157"/>
      <c r="E727" s="172"/>
      <c r="F727" s="157"/>
      <c r="G727" s="283">
        <v>15.602</v>
      </c>
      <c r="H727" s="283">
        <v>15.602</v>
      </c>
    </row>
    <row r="728" spans="1:8" ht="16.5" thickBot="1">
      <c r="A728" s="38"/>
      <c r="B728" s="28"/>
      <c r="C728" s="7"/>
      <c r="D728" s="7"/>
      <c r="E728" s="36"/>
      <c r="F728" s="7"/>
      <c r="G728" s="284">
        <v>15.602</v>
      </c>
      <c r="H728" s="284">
        <v>15.602</v>
      </c>
    </row>
    <row r="729" spans="1:8" ht="16.5" thickBot="1">
      <c r="A729" s="133" t="s">
        <v>140</v>
      </c>
      <c r="B729" s="132" t="s">
        <v>141</v>
      </c>
      <c r="C729" s="132" t="s">
        <v>73</v>
      </c>
      <c r="D729" s="132"/>
      <c r="E729" s="132"/>
      <c r="F729" s="132"/>
      <c r="G729" s="255">
        <f>SUM(G740+G736+G730+G743+G745)</f>
        <v>8498.3101499999993</v>
      </c>
      <c r="H729" s="255">
        <f>SUM(H740+H736+H730+H743+H745)</f>
        <v>11132.310149999999</v>
      </c>
    </row>
    <row r="730" spans="1:8" ht="16.5" thickBot="1">
      <c r="A730" s="31"/>
      <c r="B730" s="26" t="s">
        <v>141</v>
      </c>
      <c r="C730" s="15" t="s">
        <v>73</v>
      </c>
      <c r="D730" s="15" t="s">
        <v>115</v>
      </c>
      <c r="E730" s="212" t="s">
        <v>628</v>
      </c>
      <c r="F730" s="27"/>
      <c r="G730" s="51">
        <f>SUM(G731:G735)</f>
        <v>1115.3</v>
      </c>
      <c r="H730" s="51">
        <f>SUM(H731:H735)</f>
        <v>1115.3</v>
      </c>
    </row>
    <row r="731" spans="1:8" ht="48" thickBot="1">
      <c r="A731" s="5" t="s">
        <v>54</v>
      </c>
      <c r="B731" s="28" t="s">
        <v>141</v>
      </c>
      <c r="C731" s="7" t="s">
        <v>73</v>
      </c>
      <c r="D731" s="7" t="s">
        <v>115</v>
      </c>
      <c r="E731" s="376" t="s">
        <v>628</v>
      </c>
      <c r="F731" s="28" t="s">
        <v>78</v>
      </c>
      <c r="G731" s="134">
        <v>348</v>
      </c>
      <c r="H731" s="134">
        <v>348</v>
      </c>
    </row>
    <row r="732" spans="1:8" ht="63.75" thickBot="1">
      <c r="A732" s="38" t="s">
        <v>10</v>
      </c>
      <c r="B732" s="28" t="s">
        <v>141</v>
      </c>
      <c r="C732" s="7" t="s">
        <v>73</v>
      </c>
      <c r="D732" s="7" t="s">
        <v>115</v>
      </c>
      <c r="E732" s="376" t="s">
        <v>628</v>
      </c>
      <c r="F732" s="28" t="s">
        <v>493</v>
      </c>
      <c r="G732" s="134">
        <v>105.1</v>
      </c>
      <c r="H732" s="134">
        <v>105.1</v>
      </c>
    </row>
    <row r="733" spans="1:8" ht="32.25" thickBot="1">
      <c r="A733" s="38" t="s">
        <v>13</v>
      </c>
      <c r="B733" s="28" t="s">
        <v>141</v>
      </c>
      <c r="C733" s="7" t="s">
        <v>73</v>
      </c>
      <c r="D733" s="7" t="s">
        <v>115</v>
      </c>
      <c r="E733" s="376" t="s">
        <v>628</v>
      </c>
      <c r="F733" s="7" t="s">
        <v>119</v>
      </c>
      <c r="G733" s="3">
        <v>418</v>
      </c>
      <c r="H733" s="3">
        <v>418</v>
      </c>
    </row>
    <row r="734" spans="1:8" ht="16.5" thickBot="1">
      <c r="A734" s="38" t="s">
        <v>523</v>
      </c>
      <c r="B734" s="28" t="s">
        <v>141</v>
      </c>
      <c r="C734" s="7" t="s">
        <v>73</v>
      </c>
      <c r="D734" s="7" t="s">
        <v>115</v>
      </c>
      <c r="E734" s="376" t="s">
        <v>628</v>
      </c>
      <c r="F734" s="7" t="s">
        <v>508</v>
      </c>
      <c r="G734" s="3">
        <v>225</v>
      </c>
      <c r="H734" s="3">
        <v>225</v>
      </c>
    </row>
    <row r="735" spans="1:8" ht="16.5" thickBot="1">
      <c r="A735" s="334" t="s">
        <v>46</v>
      </c>
      <c r="B735" s="28" t="s">
        <v>141</v>
      </c>
      <c r="C735" s="7" t="s">
        <v>73</v>
      </c>
      <c r="D735" s="7" t="s">
        <v>115</v>
      </c>
      <c r="E735" s="376" t="s">
        <v>628</v>
      </c>
      <c r="F735" s="7" t="s">
        <v>118</v>
      </c>
      <c r="G735" s="3">
        <v>19.2</v>
      </c>
      <c r="H735" s="3">
        <v>19.2</v>
      </c>
    </row>
    <row r="736" spans="1:8" ht="126.75" thickBot="1">
      <c r="A736" s="154" t="s">
        <v>62</v>
      </c>
      <c r="B736" s="26" t="s">
        <v>141</v>
      </c>
      <c r="C736" s="8" t="s">
        <v>73</v>
      </c>
      <c r="D736" s="8" t="s">
        <v>115</v>
      </c>
      <c r="E736" s="4" t="s">
        <v>685</v>
      </c>
      <c r="F736" s="2"/>
      <c r="G736" s="1">
        <f>SUM(G737:G739)</f>
        <v>5537</v>
      </c>
      <c r="H736" s="1">
        <f>SUM(H737:H739)</f>
        <v>8171</v>
      </c>
    </row>
    <row r="737" spans="1:8" ht="48" thickBot="1">
      <c r="A737" s="5" t="s">
        <v>54</v>
      </c>
      <c r="B737" s="28" t="s">
        <v>141</v>
      </c>
      <c r="C737" s="7" t="s">
        <v>73</v>
      </c>
      <c r="D737" s="7" t="s">
        <v>115</v>
      </c>
      <c r="E737" s="3" t="s">
        <v>685</v>
      </c>
      <c r="F737" s="3">
        <v>111</v>
      </c>
      <c r="G737" s="3">
        <v>4212</v>
      </c>
      <c r="H737" s="3">
        <v>6235</v>
      </c>
    </row>
    <row r="738" spans="1:8" ht="63.75" thickBot="1">
      <c r="A738" s="38" t="s">
        <v>10</v>
      </c>
      <c r="B738" s="28" t="s">
        <v>141</v>
      </c>
      <c r="C738" s="7" t="s">
        <v>73</v>
      </c>
      <c r="D738" s="7" t="s">
        <v>115</v>
      </c>
      <c r="E738" s="3" t="s">
        <v>685</v>
      </c>
      <c r="F738" s="3">
        <v>119</v>
      </c>
      <c r="G738" s="3">
        <v>1272</v>
      </c>
      <c r="H738" s="3">
        <v>1883</v>
      </c>
    </row>
    <row r="739" spans="1:8" ht="32.25" thickBot="1">
      <c r="A739" s="38" t="s">
        <v>13</v>
      </c>
      <c r="B739" s="28" t="s">
        <v>141</v>
      </c>
      <c r="C739" s="7" t="s">
        <v>73</v>
      </c>
      <c r="D739" s="7" t="s">
        <v>115</v>
      </c>
      <c r="E739" s="3" t="s">
        <v>685</v>
      </c>
      <c r="F739" s="3">
        <v>244</v>
      </c>
      <c r="G739" s="3">
        <v>53</v>
      </c>
      <c r="H739" s="3">
        <v>53</v>
      </c>
    </row>
    <row r="740" spans="1:8" ht="79.5" thickBot="1">
      <c r="A740" s="333" t="s">
        <v>526</v>
      </c>
      <c r="B740" s="194" t="s">
        <v>141</v>
      </c>
      <c r="C740" s="171" t="s">
        <v>73</v>
      </c>
      <c r="D740" s="171" t="s">
        <v>115</v>
      </c>
      <c r="E740" s="180" t="s">
        <v>687</v>
      </c>
      <c r="F740" s="170"/>
      <c r="G740" s="170">
        <f>SUM(G741:G742)</f>
        <v>1406.16</v>
      </c>
      <c r="H740" s="170">
        <f>SUM(H741:H742)</f>
        <v>1406.16</v>
      </c>
    </row>
    <row r="741" spans="1:8" ht="48" thickBot="1">
      <c r="A741" s="38" t="s">
        <v>225</v>
      </c>
      <c r="B741" s="28" t="s">
        <v>141</v>
      </c>
      <c r="C741" s="7" t="s">
        <v>73</v>
      </c>
      <c r="D741" s="7" t="s">
        <v>115</v>
      </c>
      <c r="E741" s="183" t="s">
        <v>687</v>
      </c>
      <c r="F741" s="3">
        <v>111</v>
      </c>
      <c r="G741" s="3">
        <v>1080</v>
      </c>
      <c r="H741" s="3">
        <v>1080</v>
      </c>
    </row>
    <row r="742" spans="1:8" ht="63.75" thickBot="1">
      <c r="A742" s="38" t="s">
        <v>10</v>
      </c>
      <c r="B742" s="28" t="s">
        <v>141</v>
      </c>
      <c r="C742" s="7" t="s">
        <v>73</v>
      </c>
      <c r="D742" s="7" t="s">
        <v>115</v>
      </c>
      <c r="E742" s="183" t="s">
        <v>687</v>
      </c>
      <c r="F742" s="3">
        <v>119</v>
      </c>
      <c r="G742" s="3">
        <v>326.16000000000003</v>
      </c>
      <c r="H742" s="3">
        <v>326.16000000000003</v>
      </c>
    </row>
    <row r="743" spans="1:8" ht="79.5" thickBot="1">
      <c r="A743" s="160" t="s">
        <v>528</v>
      </c>
      <c r="B743" s="282" t="s">
        <v>141</v>
      </c>
      <c r="C743" s="282" t="s">
        <v>73</v>
      </c>
      <c r="D743" s="282" t="s">
        <v>115</v>
      </c>
      <c r="E743" s="180" t="s">
        <v>529</v>
      </c>
      <c r="F743" s="283"/>
      <c r="G743" s="283">
        <v>205.45015000000001</v>
      </c>
      <c r="H743" s="283">
        <v>205.45015000000001</v>
      </c>
    </row>
    <row r="744" spans="1:8" ht="32.25" thickBot="1">
      <c r="A744" s="38" t="s">
        <v>13</v>
      </c>
      <c r="B744" s="28" t="s">
        <v>141</v>
      </c>
      <c r="C744" s="7" t="s">
        <v>73</v>
      </c>
      <c r="D744" s="7" t="s">
        <v>115</v>
      </c>
      <c r="E744" s="183" t="s">
        <v>529</v>
      </c>
      <c r="F744" s="3">
        <v>244</v>
      </c>
      <c r="G744" s="284">
        <v>205.45015000000001</v>
      </c>
      <c r="H744" s="284">
        <v>205.45015000000001</v>
      </c>
    </row>
    <row r="745" spans="1:8" ht="32.25" thickBot="1">
      <c r="A745" s="333" t="s">
        <v>591</v>
      </c>
      <c r="B745" s="282" t="s">
        <v>141</v>
      </c>
      <c r="C745" s="157" t="s">
        <v>73</v>
      </c>
      <c r="D745" s="157" t="s">
        <v>109</v>
      </c>
      <c r="E745" s="212"/>
      <c r="F745" s="162"/>
      <c r="G745" s="283">
        <f>SUM(G746:G747)</f>
        <v>234.4</v>
      </c>
      <c r="H745" s="283">
        <f>SUM(H746:H747)</f>
        <v>234.4</v>
      </c>
    </row>
    <row r="746" spans="1:8" ht="48" thickBot="1">
      <c r="A746" s="53" t="s">
        <v>28</v>
      </c>
      <c r="B746" s="28" t="s">
        <v>141</v>
      </c>
      <c r="C746" s="7" t="s">
        <v>73</v>
      </c>
      <c r="D746" s="7" t="s">
        <v>109</v>
      </c>
      <c r="E746" s="36">
        <v>1920202590</v>
      </c>
      <c r="F746" s="7" t="s">
        <v>78</v>
      </c>
      <c r="G746" s="284">
        <v>180</v>
      </c>
      <c r="H746" s="284">
        <v>180</v>
      </c>
    </row>
    <row r="747" spans="1:8" ht="63.75" thickBot="1">
      <c r="A747" s="38" t="s">
        <v>10</v>
      </c>
      <c r="B747" s="28" t="s">
        <v>141</v>
      </c>
      <c r="C747" s="7" t="s">
        <v>73</v>
      </c>
      <c r="D747" s="7" t="s">
        <v>109</v>
      </c>
      <c r="E747" s="36">
        <v>1920202590</v>
      </c>
      <c r="F747" s="7" t="s">
        <v>493</v>
      </c>
      <c r="G747" s="284">
        <v>54.4</v>
      </c>
      <c r="H747" s="284">
        <v>54.4</v>
      </c>
    </row>
    <row r="748" spans="1:8" ht="16.5" thickBot="1">
      <c r="A748" s="133" t="s">
        <v>142</v>
      </c>
      <c r="B748" s="132" t="s">
        <v>143</v>
      </c>
      <c r="C748" s="132" t="s">
        <v>73</v>
      </c>
      <c r="D748" s="132"/>
      <c r="E748" s="132"/>
      <c r="F748" s="132"/>
      <c r="G748" s="350">
        <f>SUM(G749+G755+G756+G760+G763+G766+G768+G771+G781)</f>
        <v>14126.481879999999</v>
      </c>
      <c r="H748" s="350">
        <f>SUM(H749+H755+H756+H760+H763+H766+H768+H771+H781)</f>
        <v>19205.481879999999</v>
      </c>
    </row>
    <row r="749" spans="1:8" ht="16.5" thickBot="1">
      <c r="A749" s="31"/>
      <c r="B749" s="26" t="s">
        <v>143</v>
      </c>
      <c r="C749" s="15" t="s">
        <v>73</v>
      </c>
      <c r="D749" s="15" t="s">
        <v>115</v>
      </c>
      <c r="E749" s="212" t="s">
        <v>628</v>
      </c>
      <c r="F749" s="27"/>
      <c r="G749" s="51">
        <f>SUM(G750:G754)</f>
        <v>2217.3000000000002</v>
      </c>
      <c r="H749" s="51">
        <f>SUM(H750:H754)</f>
        <v>2217.3000000000002</v>
      </c>
    </row>
    <row r="750" spans="1:8" ht="48" thickBot="1">
      <c r="A750" s="5" t="s">
        <v>54</v>
      </c>
      <c r="B750" s="28" t="s">
        <v>143</v>
      </c>
      <c r="C750" s="7" t="s">
        <v>73</v>
      </c>
      <c r="D750" s="7" t="s">
        <v>115</v>
      </c>
      <c r="E750" s="376" t="s">
        <v>628</v>
      </c>
      <c r="F750" s="28" t="s">
        <v>78</v>
      </c>
      <c r="G750" s="134">
        <v>816</v>
      </c>
      <c r="H750" s="134">
        <v>816</v>
      </c>
    </row>
    <row r="751" spans="1:8" ht="63.75" thickBot="1">
      <c r="A751" s="38" t="s">
        <v>10</v>
      </c>
      <c r="B751" s="28" t="s">
        <v>143</v>
      </c>
      <c r="C751" s="7" t="s">
        <v>73</v>
      </c>
      <c r="D751" s="7" t="s">
        <v>115</v>
      </c>
      <c r="E751" s="376" t="s">
        <v>628</v>
      </c>
      <c r="F751" s="28" t="s">
        <v>493</v>
      </c>
      <c r="G751" s="134">
        <v>246.4</v>
      </c>
      <c r="H751" s="134">
        <v>246.4</v>
      </c>
    </row>
    <row r="752" spans="1:8" ht="32.25" thickBot="1">
      <c r="A752" s="38" t="s">
        <v>13</v>
      </c>
      <c r="B752" s="28" t="s">
        <v>143</v>
      </c>
      <c r="C752" s="7" t="s">
        <v>73</v>
      </c>
      <c r="D752" s="7" t="s">
        <v>115</v>
      </c>
      <c r="E752" s="376" t="s">
        <v>628</v>
      </c>
      <c r="F752" s="7" t="s">
        <v>119</v>
      </c>
      <c r="G752" s="3">
        <v>250.4</v>
      </c>
      <c r="H752" s="3">
        <v>250.4</v>
      </c>
    </row>
    <row r="753" spans="1:8" ht="16.5" thickBot="1">
      <c r="A753" s="38" t="s">
        <v>523</v>
      </c>
      <c r="B753" s="28" t="s">
        <v>143</v>
      </c>
      <c r="C753" s="7" t="s">
        <v>73</v>
      </c>
      <c r="D753" s="7" t="s">
        <v>115</v>
      </c>
      <c r="E753" s="376" t="s">
        <v>628</v>
      </c>
      <c r="F753" s="7" t="s">
        <v>508</v>
      </c>
      <c r="G753" s="3">
        <v>871</v>
      </c>
      <c r="H753" s="3">
        <v>871</v>
      </c>
    </row>
    <row r="754" spans="1:8" ht="16.5" thickBot="1">
      <c r="A754" s="334" t="s">
        <v>46</v>
      </c>
      <c r="B754" s="28" t="s">
        <v>143</v>
      </c>
      <c r="C754" s="7" t="s">
        <v>73</v>
      </c>
      <c r="D754" s="7" t="s">
        <v>115</v>
      </c>
      <c r="E754" s="376" t="s">
        <v>628</v>
      </c>
      <c r="F754" s="7" t="s">
        <v>118</v>
      </c>
      <c r="G754" s="3">
        <v>33.5</v>
      </c>
      <c r="H754" s="3">
        <v>33.5</v>
      </c>
    </row>
    <row r="755" spans="1:8" ht="48" thickBot="1">
      <c r="A755" s="156" t="s">
        <v>505</v>
      </c>
      <c r="B755" s="194" t="s">
        <v>143</v>
      </c>
      <c r="C755" s="171" t="s">
        <v>73</v>
      </c>
      <c r="D755" s="171" t="s">
        <v>115</v>
      </c>
      <c r="E755" s="256" t="s">
        <v>581</v>
      </c>
      <c r="F755" s="171" t="s">
        <v>506</v>
      </c>
      <c r="G755" s="170">
        <v>58.370089999999998</v>
      </c>
      <c r="H755" s="170">
        <v>58.370089999999998</v>
      </c>
    </row>
    <row r="756" spans="1:8" ht="126.75" thickBot="1">
      <c r="A756" s="154" t="s">
        <v>62</v>
      </c>
      <c r="B756" s="26" t="s">
        <v>143</v>
      </c>
      <c r="C756" s="8" t="s">
        <v>73</v>
      </c>
      <c r="D756" s="8" t="s">
        <v>115</v>
      </c>
      <c r="E756" s="4" t="s">
        <v>685</v>
      </c>
      <c r="F756" s="2"/>
      <c r="G756" s="1">
        <f>SUM(G757:G759)</f>
        <v>7626</v>
      </c>
      <c r="H756" s="1">
        <f>SUM(H757:H759)</f>
        <v>12705</v>
      </c>
    </row>
    <row r="757" spans="1:8" ht="48" thickBot="1">
      <c r="A757" s="5" t="s">
        <v>54</v>
      </c>
      <c r="B757" s="28" t="s">
        <v>143</v>
      </c>
      <c r="C757" s="7" t="s">
        <v>73</v>
      </c>
      <c r="D757" s="7" t="s">
        <v>115</v>
      </c>
      <c r="E757" s="3" t="s">
        <v>685</v>
      </c>
      <c r="F757" s="3">
        <v>111</v>
      </c>
      <c r="G757" s="3">
        <v>5600</v>
      </c>
      <c r="H757" s="3">
        <v>9500</v>
      </c>
    </row>
    <row r="758" spans="1:8" ht="63.75" thickBot="1">
      <c r="A758" s="38" t="s">
        <v>10</v>
      </c>
      <c r="B758" s="28" t="s">
        <v>143</v>
      </c>
      <c r="C758" s="7" t="s">
        <v>73</v>
      </c>
      <c r="D758" s="7" t="s">
        <v>115</v>
      </c>
      <c r="E758" s="3" t="s">
        <v>685</v>
      </c>
      <c r="F758" s="3">
        <v>119</v>
      </c>
      <c r="G758" s="3">
        <v>1690</v>
      </c>
      <c r="H758" s="3">
        <v>2869</v>
      </c>
    </row>
    <row r="759" spans="1:8" ht="32.25" thickBot="1">
      <c r="A759" s="38" t="s">
        <v>13</v>
      </c>
      <c r="B759" s="28" t="s">
        <v>143</v>
      </c>
      <c r="C759" s="7" t="s">
        <v>73</v>
      </c>
      <c r="D759" s="7" t="s">
        <v>115</v>
      </c>
      <c r="E759" s="3" t="s">
        <v>685</v>
      </c>
      <c r="F759" s="3">
        <v>244</v>
      </c>
      <c r="G759" s="3">
        <v>336</v>
      </c>
      <c r="H759" s="3">
        <v>336</v>
      </c>
    </row>
    <row r="760" spans="1:8" ht="79.5" thickBot="1">
      <c r="A760" s="333" t="s">
        <v>526</v>
      </c>
      <c r="B760" s="194" t="s">
        <v>143</v>
      </c>
      <c r="C760" s="171" t="s">
        <v>73</v>
      </c>
      <c r="D760" s="171" t="s">
        <v>115</v>
      </c>
      <c r="E760" s="180" t="s">
        <v>687</v>
      </c>
      <c r="F760" s="170"/>
      <c r="G760" s="170">
        <f>SUM(G761:G762)</f>
        <v>2187.36</v>
      </c>
      <c r="H760" s="170">
        <f>SUM(H761:H762)</f>
        <v>2187.36</v>
      </c>
    </row>
    <row r="761" spans="1:8" ht="48" thickBot="1">
      <c r="A761" s="38" t="s">
        <v>225</v>
      </c>
      <c r="B761" s="28" t="s">
        <v>143</v>
      </c>
      <c r="C761" s="7" t="s">
        <v>73</v>
      </c>
      <c r="D761" s="7" t="s">
        <v>115</v>
      </c>
      <c r="E761" s="183" t="s">
        <v>687</v>
      </c>
      <c r="F761" s="3">
        <v>111</v>
      </c>
      <c r="G761" s="3">
        <v>1680</v>
      </c>
      <c r="H761" s="3">
        <v>1680</v>
      </c>
    </row>
    <row r="762" spans="1:8" ht="63.75" thickBot="1">
      <c r="A762" s="38" t="s">
        <v>10</v>
      </c>
      <c r="B762" s="28" t="s">
        <v>143</v>
      </c>
      <c r="C762" s="7" t="s">
        <v>73</v>
      </c>
      <c r="D762" s="7" t="s">
        <v>115</v>
      </c>
      <c r="E762" s="183" t="s">
        <v>687</v>
      </c>
      <c r="F762" s="3">
        <v>119</v>
      </c>
      <c r="G762" s="3">
        <v>507.36</v>
      </c>
      <c r="H762" s="3">
        <v>507.36</v>
      </c>
    </row>
    <row r="763" spans="1:8" ht="48" thickBot="1">
      <c r="A763" s="293" t="s">
        <v>553</v>
      </c>
      <c r="B763" s="194" t="s">
        <v>143</v>
      </c>
      <c r="C763" s="171" t="s">
        <v>73</v>
      </c>
      <c r="D763" s="171" t="s">
        <v>115</v>
      </c>
      <c r="E763" s="212" t="s">
        <v>557</v>
      </c>
      <c r="F763" s="170"/>
      <c r="G763" s="170">
        <f>SUM(G764:G765)</f>
        <v>98.908999999999992</v>
      </c>
      <c r="H763" s="170">
        <f>SUM(H764:H765)</f>
        <v>98.908999999999992</v>
      </c>
    </row>
    <row r="764" spans="1:8" ht="48" thickBot="1">
      <c r="A764" s="38" t="s">
        <v>225</v>
      </c>
      <c r="B764" s="28" t="s">
        <v>143</v>
      </c>
      <c r="C764" s="7" t="s">
        <v>73</v>
      </c>
      <c r="D764" s="7" t="s">
        <v>115</v>
      </c>
      <c r="E764" s="331" t="s">
        <v>572</v>
      </c>
      <c r="F764" s="3">
        <v>111</v>
      </c>
      <c r="G764" s="3">
        <v>75.966999999999999</v>
      </c>
      <c r="H764" s="3">
        <v>75.966999999999999</v>
      </c>
    </row>
    <row r="765" spans="1:8" ht="63.75" thickBot="1">
      <c r="A765" s="38" t="s">
        <v>10</v>
      </c>
      <c r="B765" s="28" t="s">
        <v>143</v>
      </c>
      <c r="C765" s="7" t="s">
        <v>73</v>
      </c>
      <c r="D765" s="7" t="s">
        <v>115</v>
      </c>
      <c r="E765" s="331" t="s">
        <v>572</v>
      </c>
      <c r="F765" s="3">
        <v>119</v>
      </c>
      <c r="G765" s="3">
        <v>22.942</v>
      </c>
      <c r="H765" s="3">
        <v>22.942</v>
      </c>
    </row>
    <row r="766" spans="1:8" ht="79.5" thickBot="1">
      <c r="A766" s="160" t="s">
        <v>528</v>
      </c>
      <c r="B766" s="282" t="s">
        <v>143</v>
      </c>
      <c r="C766" s="282" t="s">
        <v>73</v>
      </c>
      <c r="D766" s="282" t="s">
        <v>115</v>
      </c>
      <c r="E766" s="180" t="s">
        <v>529</v>
      </c>
      <c r="F766" s="283"/>
      <c r="G766" s="283">
        <v>1148.1037899999999</v>
      </c>
      <c r="H766" s="283">
        <v>1148.1037899999999</v>
      </c>
    </row>
    <row r="767" spans="1:8" ht="32.25" thickBot="1">
      <c r="A767" s="38" t="s">
        <v>13</v>
      </c>
      <c r="B767" s="28" t="s">
        <v>143</v>
      </c>
      <c r="C767" s="7" t="s">
        <v>73</v>
      </c>
      <c r="D767" s="7" t="s">
        <v>115</v>
      </c>
      <c r="E767" s="183" t="s">
        <v>529</v>
      </c>
      <c r="F767" s="3">
        <v>244</v>
      </c>
      <c r="G767" s="284">
        <v>1148.1037899999999</v>
      </c>
      <c r="H767" s="284">
        <v>1148.1037899999999</v>
      </c>
    </row>
    <row r="768" spans="1:8" ht="32.25" thickBot="1">
      <c r="A768" s="333" t="s">
        <v>591</v>
      </c>
      <c r="B768" s="282" t="s">
        <v>143</v>
      </c>
      <c r="C768" s="157" t="s">
        <v>73</v>
      </c>
      <c r="D768" s="157" t="s">
        <v>109</v>
      </c>
      <c r="E768" s="212"/>
      <c r="F768" s="162"/>
      <c r="G768" s="283">
        <f>SUM(G769:G770)</f>
        <v>453.1</v>
      </c>
      <c r="H768" s="283">
        <f>SUM(H769:H770)</f>
        <v>453.1</v>
      </c>
    </row>
    <row r="769" spans="1:8" ht="48" thickBot="1">
      <c r="A769" s="53" t="s">
        <v>28</v>
      </c>
      <c r="B769" s="28" t="s">
        <v>143</v>
      </c>
      <c r="C769" s="7" t="s">
        <v>73</v>
      </c>
      <c r="D769" s="7" t="s">
        <v>109</v>
      </c>
      <c r="E769" s="36">
        <v>1920202590</v>
      </c>
      <c r="F769" s="7" t="s">
        <v>78</v>
      </c>
      <c r="G769" s="284">
        <v>348</v>
      </c>
      <c r="H769" s="284">
        <v>348</v>
      </c>
    </row>
    <row r="770" spans="1:8" ht="74.25" customHeight="1" thickBot="1">
      <c r="A770" s="38" t="s">
        <v>10</v>
      </c>
      <c r="B770" s="28" t="s">
        <v>143</v>
      </c>
      <c r="C770" s="7" t="s">
        <v>73</v>
      </c>
      <c r="D770" s="7" t="s">
        <v>109</v>
      </c>
      <c r="E770" s="36">
        <v>1920202590</v>
      </c>
      <c r="F770" s="7" t="s">
        <v>493</v>
      </c>
      <c r="G770" s="284">
        <v>105.1</v>
      </c>
      <c r="H770" s="284">
        <v>105.1</v>
      </c>
    </row>
    <row r="771" spans="1:8" ht="23.25" customHeight="1" thickBot="1">
      <c r="A771" s="366" t="s">
        <v>27</v>
      </c>
      <c r="B771" s="372" t="s">
        <v>143</v>
      </c>
      <c r="C771" s="157" t="s">
        <v>73</v>
      </c>
      <c r="D771" s="157" t="s">
        <v>110</v>
      </c>
      <c r="E771" s="162"/>
      <c r="F771" s="162"/>
      <c r="G771" s="283">
        <f>SUM(G775+G774+G773)</f>
        <v>326.93799999999999</v>
      </c>
      <c r="H771" s="283">
        <f>SUM(H775+H774+H773)</f>
        <v>326.93799999999999</v>
      </c>
    </row>
    <row r="772" spans="1:8" ht="50.25" customHeight="1" thickBot="1">
      <c r="A772" s="382" t="s">
        <v>722</v>
      </c>
      <c r="B772" s="282" t="s">
        <v>143</v>
      </c>
      <c r="C772" s="157" t="s">
        <v>73</v>
      </c>
      <c r="D772" s="157" t="s">
        <v>110</v>
      </c>
      <c r="E772" s="172">
        <v>1940250500</v>
      </c>
      <c r="F772" s="157"/>
      <c r="G772" s="283">
        <f>SUM(G773:G774)</f>
        <v>78.12</v>
      </c>
      <c r="H772" s="283">
        <f>SUM(H773:H774)</f>
        <v>78.12</v>
      </c>
    </row>
    <row r="773" spans="1:8" ht="56.25" customHeight="1" thickBot="1">
      <c r="A773" s="53" t="s">
        <v>28</v>
      </c>
      <c r="B773" s="28" t="s">
        <v>143</v>
      </c>
      <c r="C773" s="7" t="s">
        <v>73</v>
      </c>
      <c r="D773" s="7" t="s">
        <v>110</v>
      </c>
      <c r="E773" s="36">
        <v>1940250500</v>
      </c>
      <c r="F773" s="7" t="s">
        <v>78</v>
      </c>
      <c r="G773" s="284">
        <v>60</v>
      </c>
      <c r="H773" s="284">
        <v>60</v>
      </c>
    </row>
    <row r="774" spans="1:8" ht="64.5" customHeight="1" thickBot="1">
      <c r="A774" s="38" t="s">
        <v>10</v>
      </c>
      <c r="B774" s="28" t="s">
        <v>143</v>
      </c>
      <c r="C774" s="7" t="s">
        <v>73</v>
      </c>
      <c r="D774" s="7" t="s">
        <v>110</v>
      </c>
      <c r="E774" s="36">
        <v>1940250500</v>
      </c>
      <c r="F774" s="7" t="s">
        <v>493</v>
      </c>
      <c r="G774" s="284">
        <v>18.12</v>
      </c>
      <c r="H774" s="284">
        <v>18.12</v>
      </c>
    </row>
    <row r="775" spans="1:8" ht="48" thickBot="1">
      <c r="A775" s="359" t="s">
        <v>693</v>
      </c>
      <c r="B775" s="282" t="s">
        <v>143</v>
      </c>
      <c r="C775" s="157" t="s">
        <v>73</v>
      </c>
      <c r="D775" s="157" t="s">
        <v>110</v>
      </c>
      <c r="E775" s="162">
        <v>19</v>
      </c>
      <c r="F775" s="162"/>
      <c r="G775" s="283">
        <f>SUM(G778:G780)</f>
        <v>248.81799999999998</v>
      </c>
      <c r="H775" s="283">
        <f>SUM(H778:H780)</f>
        <v>248.81799999999998</v>
      </c>
    </row>
    <row r="776" spans="1:8" ht="48" thickBot="1">
      <c r="A776" s="48" t="s">
        <v>645</v>
      </c>
      <c r="B776" s="28" t="s">
        <v>143</v>
      </c>
      <c r="C776" s="7" t="s">
        <v>73</v>
      </c>
      <c r="D776" s="7" t="s">
        <v>110</v>
      </c>
      <c r="E776" s="20" t="s">
        <v>642</v>
      </c>
      <c r="F776" s="3"/>
      <c r="G776" s="284">
        <f>SUM(G778:G780)</f>
        <v>248.81799999999998</v>
      </c>
      <c r="H776" s="284">
        <f>SUM(H778:H780)</f>
        <v>248.81799999999998</v>
      </c>
    </row>
    <row r="777" spans="1:8" ht="32.25" thickBot="1">
      <c r="A777" s="48" t="s">
        <v>644</v>
      </c>
      <c r="B777" s="28" t="s">
        <v>143</v>
      </c>
      <c r="C777" s="7" t="s">
        <v>73</v>
      </c>
      <c r="D777" s="7" t="s">
        <v>110</v>
      </c>
      <c r="E777" s="20" t="s">
        <v>692</v>
      </c>
      <c r="F777" s="3"/>
      <c r="G777" s="284">
        <f>SUM(G778:G780)</f>
        <v>248.81799999999998</v>
      </c>
      <c r="H777" s="284">
        <f>SUM(H778:H780)</f>
        <v>248.81799999999998</v>
      </c>
    </row>
    <row r="778" spans="1:8" ht="48" thickBot="1">
      <c r="A778" s="352" t="s">
        <v>225</v>
      </c>
      <c r="B778" s="28" t="s">
        <v>143</v>
      </c>
      <c r="C778" s="7" t="s">
        <v>73</v>
      </c>
      <c r="D778" s="7" t="s">
        <v>110</v>
      </c>
      <c r="E778" s="20" t="s">
        <v>692</v>
      </c>
      <c r="F778" s="3">
        <v>111</v>
      </c>
      <c r="G778" s="284">
        <v>140</v>
      </c>
      <c r="H778" s="284">
        <v>140</v>
      </c>
    </row>
    <row r="779" spans="1:8" ht="63.75" thickBot="1">
      <c r="A779" s="38" t="s">
        <v>10</v>
      </c>
      <c r="B779" s="28" t="s">
        <v>143</v>
      </c>
      <c r="C779" s="7" t="s">
        <v>73</v>
      </c>
      <c r="D779" s="7" t="s">
        <v>110</v>
      </c>
      <c r="E779" s="20" t="s">
        <v>692</v>
      </c>
      <c r="F779" s="3">
        <v>119</v>
      </c>
      <c r="G779" s="284">
        <v>42</v>
      </c>
      <c r="H779" s="284">
        <v>42</v>
      </c>
    </row>
    <row r="780" spans="1:8" ht="39.75" customHeight="1" thickBot="1">
      <c r="A780" s="38" t="s">
        <v>13</v>
      </c>
      <c r="B780" s="28" t="s">
        <v>143</v>
      </c>
      <c r="C780" s="7" t="s">
        <v>73</v>
      </c>
      <c r="D780" s="7" t="s">
        <v>110</v>
      </c>
      <c r="E780" s="20" t="s">
        <v>692</v>
      </c>
      <c r="F780" s="3">
        <v>244</v>
      </c>
      <c r="G780" s="284">
        <v>66.817999999999998</v>
      </c>
      <c r="H780" s="284">
        <v>66.817999999999998</v>
      </c>
    </row>
    <row r="781" spans="1:8" ht="31.5" customHeight="1" thickBot="1">
      <c r="A781" s="312" t="s">
        <v>749</v>
      </c>
      <c r="B781" s="282"/>
      <c r="C781" s="157"/>
      <c r="D781" s="157"/>
      <c r="E781" s="162"/>
      <c r="F781" s="162"/>
      <c r="G781" s="283">
        <v>10.401</v>
      </c>
      <c r="H781" s="283">
        <v>10.401</v>
      </c>
    </row>
    <row r="782" spans="1:8" ht="25.5" customHeight="1" thickBot="1">
      <c r="A782" s="38"/>
      <c r="B782" s="28"/>
      <c r="C782" s="7"/>
      <c r="D782" s="7"/>
      <c r="E782" s="20"/>
      <c r="F782" s="3"/>
      <c r="G782" s="284">
        <v>10.401</v>
      </c>
      <c r="H782" s="284">
        <v>10.401</v>
      </c>
    </row>
    <row r="783" spans="1:8" ht="16.5" thickBot="1">
      <c r="A783" s="133" t="s">
        <v>144</v>
      </c>
      <c r="B783" s="132" t="s">
        <v>145</v>
      </c>
      <c r="C783" s="132" t="s">
        <v>73</v>
      </c>
      <c r="D783" s="132"/>
      <c r="E783" s="132"/>
      <c r="F783" s="132"/>
      <c r="G783" s="255">
        <f>SUM(G797+G790+G784+G794+G799)</f>
        <v>7129.6137899999994</v>
      </c>
      <c r="H783" s="255">
        <f>SUM(H797+H790+H784+H794+H799)</f>
        <v>10228.613789999999</v>
      </c>
    </row>
    <row r="784" spans="1:8" ht="16.5" thickBot="1">
      <c r="A784" s="31"/>
      <c r="B784" s="26" t="s">
        <v>145</v>
      </c>
      <c r="C784" s="15" t="s">
        <v>73</v>
      </c>
      <c r="D784" s="15" t="s">
        <v>115</v>
      </c>
      <c r="E784" s="212" t="s">
        <v>628</v>
      </c>
      <c r="F784" s="27"/>
      <c r="G784" s="51">
        <f>SUM(G785:G789)</f>
        <v>796.1</v>
      </c>
      <c r="H784" s="51">
        <f>SUM(H785:H789)</f>
        <v>796.1</v>
      </c>
    </row>
    <row r="785" spans="1:8" ht="48" thickBot="1">
      <c r="A785" s="5" t="s">
        <v>54</v>
      </c>
      <c r="B785" s="28" t="s">
        <v>145</v>
      </c>
      <c r="C785" s="7" t="s">
        <v>73</v>
      </c>
      <c r="D785" s="7" t="s">
        <v>115</v>
      </c>
      <c r="E785" s="376" t="s">
        <v>628</v>
      </c>
      <c r="F785" s="28" t="s">
        <v>78</v>
      </c>
      <c r="G785" s="134">
        <v>348</v>
      </c>
      <c r="H785" s="134">
        <v>348</v>
      </c>
    </row>
    <row r="786" spans="1:8" ht="63.75" thickBot="1">
      <c r="A786" s="38" t="s">
        <v>10</v>
      </c>
      <c r="B786" s="28" t="s">
        <v>145</v>
      </c>
      <c r="C786" s="7" t="s">
        <v>73</v>
      </c>
      <c r="D786" s="7" t="s">
        <v>115</v>
      </c>
      <c r="E786" s="376" t="s">
        <v>628</v>
      </c>
      <c r="F786" s="28" t="s">
        <v>493</v>
      </c>
      <c r="G786" s="134">
        <v>105.1</v>
      </c>
      <c r="H786" s="134">
        <v>105.1</v>
      </c>
    </row>
    <row r="787" spans="1:8" ht="32.25" thickBot="1">
      <c r="A787" s="38" t="s">
        <v>13</v>
      </c>
      <c r="B787" s="28" t="s">
        <v>145</v>
      </c>
      <c r="C787" s="7" t="s">
        <v>73</v>
      </c>
      <c r="D787" s="7" t="s">
        <v>115</v>
      </c>
      <c r="E787" s="376" t="s">
        <v>628</v>
      </c>
      <c r="F787" s="7" t="s">
        <v>119</v>
      </c>
      <c r="G787" s="3">
        <v>78</v>
      </c>
      <c r="H787" s="3">
        <v>78</v>
      </c>
    </row>
    <row r="788" spans="1:8" ht="16.5" thickBot="1">
      <c r="A788" s="38" t="s">
        <v>523</v>
      </c>
      <c r="B788" s="28" t="s">
        <v>145</v>
      </c>
      <c r="C788" s="7" t="s">
        <v>73</v>
      </c>
      <c r="D788" s="7" t="s">
        <v>115</v>
      </c>
      <c r="E788" s="376" t="s">
        <v>628</v>
      </c>
      <c r="F788" s="7" t="s">
        <v>508</v>
      </c>
      <c r="G788" s="3">
        <v>255</v>
      </c>
      <c r="H788" s="3">
        <v>255</v>
      </c>
    </row>
    <row r="789" spans="1:8" ht="16.5" thickBot="1">
      <c r="A789" s="334" t="s">
        <v>46</v>
      </c>
      <c r="B789" s="28" t="s">
        <v>145</v>
      </c>
      <c r="C789" s="7" t="s">
        <v>73</v>
      </c>
      <c r="D789" s="7" t="s">
        <v>115</v>
      </c>
      <c r="E789" s="376" t="s">
        <v>628</v>
      </c>
      <c r="F789" s="7" t="s">
        <v>118</v>
      </c>
      <c r="G789" s="3">
        <v>10</v>
      </c>
      <c r="H789" s="3">
        <v>10</v>
      </c>
    </row>
    <row r="790" spans="1:8" ht="126.75" thickBot="1">
      <c r="A790" s="154" t="s">
        <v>62</v>
      </c>
      <c r="B790" s="26" t="s">
        <v>145</v>
      </c>
      <c r="C790" s="8" t="s">
        <v>73</v>
      </c>
      <c r="D790" s="8" t="s">
        <v>115</v>
      </c>
      <c r="E790" s="4" t="s">
        <v>685</v>
      </c>
      <c r="F790" s="2"/>
      <c r="G790" s="1">
        <f>SUM(G791:G793)</f>
        <v>4030</v>
      </c>
      <c r="H790" s="1">
        <f>SUM(H791:H793)</f>
        <v>7129</v>
      </c>
    </row>
    <row r="791" spans="1:8" ht="48" thickBot="1">
      <c r="A791" s="5" t="s">
        <v>54</v>
      </c>
      <c r="B791" s="28" t="s">
        <v>145</v>
      </c>
      <c r="C791" s="7" t="s">
        <v>73</v>
      </c>
      <c r="D791" s="7" t="s">
        <v>115</v>
      </c>
      <c r="E791" s="3" t="s">
        <v>685</v>
      </c>
      <c r="F791" s="3">
        <v>111</v>
      </c>
      <c r="G791" s="3">
        <v>3000</v>
      </c>
      <c r="H791" s="3">
        <v>5380</v>
      </c>
    </row>
    <row r="792" spans="1:8" ht="63.75" thickBot="1">
      <c r="A792" s="38" t="s">
        <v>10</v>
      </c>
      <c r="B792" s="28" t="s">
        <v>145</v>
      </c>
      <c r="C792" s="7" t="s">
        <v>73</v>
      </c>
      <c r="D792" s="7" t="s">
        <v>115</v>
      </c>
      <c r="E792" s="3" t="s">
        <v>685</v>
      </c>
      <c r="F792" s="3">
        <v>119</v>
      </c>
      <c r="G792" s="3">
        <v>906</v>
      </c>
      <c r="H792" s="3">
        <v>1625</v>
      </c>
    </row>
    <row r="793" spans="1:8" ht="32.25" thickBot="1">
      <c r="A793" s="38" t="s">
        <v>13</v>
      </c>
      <c r="B793" s="28" t="s">
        <v>145</v>
      </c>
      <c r="C793" s="7" t="s">
        <v>73</v>
      </c>
      <c r="D793" s="7" t="s">
        <v>115</v>
      </c>
      <c r="E793" s="3" t="s">
        <v>685</v>
      </c>
      <c r="F793" s="3">
        <v>244</v>
      </c>
      <c r="G793" s="3">
        <v>124</v>
      </c>
      <c r="H793" s="3">
        <v>124</v>
      </c>
    </row>
    <row r="794" spans="1:8" ht="79.5" thickBot="1">
      <c r="A794" s="333" t="s">
        <v>526</v>
      </c>
      <c r="B794" s="194" t="s">
        <v>145</v>
      </c>
      <c r="C794" s="171" t="s">
        <v>73</v>
      </c>
      <c r="D794" s="171" t="s">
        <v>115</v>
      </c>
      <c r="E794" s="180" t="s">
        <v>687</v>
      </c>
      <c r="F794" s="170"/>
      <c r="G794" s="170">
        <f>SUM(G795:G796)</f>
        <v>1718.6399999999999</v>
      </c>
      <c r="H794" s="170">
        <f>SUM(H795:H796)</f>
        <v>1718.6399999999999</v>
      </c>
    </row>
    <row r="795" spans="1:8" ht="48" thickBot="1">
      <c r="A795" s="38" t="s">
        <v>225</v>
      </c>
      <c r="B795" s="28" t="s">
        <v>145</v>
      </c>
      <c r="C795" s="7" t="s">
        <v>73</v>
      </c>
      <c r="D795" s="7" t="s">
        <v>115</v>
      </c>
      <c r="E795" s="183" t="s">
        <v>687</v>
      </c>
      <c r="F795" s="3">
        <v>111</v>
      </c>
      <c r="G795" s="3">
        <v>1320</v>
      </c>
      <c r="H795" s="3">
        <v>1320</v>
      </c>
    </row>
    <row r="796" spans="1:8" ht="63.75" thickBot="1">
      <c r="A796" s="38" t="s">
        <v>10</v>
      </c>
      <c r="B796" s="28" t="s">
        <v>145</v>
      </c>
      <c r="C796" s="7" t="s">
        <v>73</v>
      </c>
      <c r="D796" s="7" t="s">
        <v>115</v>
      </c>
      <c r="E796" s="183" t="s">
        <v>687</v>
      </c>
      <c r="F796" s="3">
        <v>119</v>
      </c>
      <c r="G796" s="3">
        <v>398.64</v>
      </c>
      <c r="H796" s="3">
        <v>398.64</v>
      </c>
    </row>
    <row r="797" spans="1:8" ht="79.5" thickBot="1">
      <c r="A797" s="160" t="s">
        <v>528</v>
      </c>
      <c r="B797" s="282" t="s">
        <v>145</v>
      </c>
      <c r="C797" s="282" t="s">
        <v>73</v>
      </c>
      <c r="D797" s="282" t="s">
        <v>115</v>
      </c>
      <c r="E797" s="180" t="s">
        <v>529</v>
      </c>
      <c r="F797" s="283"/>
      <c r="G797" s="283">
        <v>350.47379000000001</v>
      </c>
      <c r="H797" s="283">
        <v>350.47379000000001</v>
      </c>
    </row>
    <row r="798" spans="1:8" ht="32.25" thickBot="1">
      <c r="A798" s="38" t="s">
        <v>13</v>
      </c>
      <c r="B798" s="28" t="s">
        <v>145</v>
      </c>
      <c r="C798" s="7" t="s">
        <v>73</v>
      </c>
      <c r="D798" s="7" t="s">
        <v>115</v>
      </c>
      <c r="E798" s="183" t="s">
        <v>529</v>
      </c>
      <c r="F798" s="3">
        <v>244</v>
      </c>
      <c r="G798" s="284">
        <v>350.47379000000001</v>
      </c>
      <c r="H798" s="284">
        <v>350.47379000000001</v>
      </c>
    </row>
    <row r="799" spans="1:8" ht="32.25" thickBot="1">
      <c r="A799" s="333" t="s">
        <v>591</v>
      </c>
      <c r="B799" s="282" t="s">
        <v>145</v>
      </c>
      <c r="C799" s="157" t="s">
        <v>73</v>
      </c>
      <c r="D799" s="157" t="s">
        <v>109</v>
      </c>
      <c r="E799" s="212"/>
      <c r="F799" s="162"/>
      <c r="G799" s="283">
        <f>SUM(G800:G801)</f>
        <v>234.4</v>
      </c>
      <c r="H799" s="283">
        <f>SUM(H800:H801)</f>
        <v>234.4</v>
      </c>
    </row>
    <row r="800" spans="1:8" ht="48" thickBot="1">
      <c r="A800" s="53" t="s">
        <v>28</v>
      </c>
      <c r="B800" s="28" t="s">
        <v>145</v>
      </c>
      <c r="C800" s="7" t="s">
        <v>73</v>
      </c>
      <c r="D800" s="7" t="s">
        <v>109</v>
      </c>
      <c r="E800" s="36">
        <v>1920202590</v>
      </c>
      <c r="F800" s="7" t="s">
        <v>78</v>
      </c>
      <c r="G800" s="284">
        <v>180</v>
      </c>
      <c r="H800" s="284">
        <v>180</v>
      </c>
    </row>
    <row r="801" spans="1:8" ht="63.75" thickBot="1">
      <c r="A801" s="38" t="s">
        <v>10</v>
      </c>
      <c r="B801" s="28" t="s">
        <v>145</v>
      </c>
      <c r="C801" s="7" t="s">
        <v>73</v>
      </c>
      <c r="D801" s="7" t="s">
        <v>109</v>
      </c>
      <c r="E801" s="36">
        <v>1920202590</v>
      </c>
      <c r="F801" s="7" t="s">
        <v>493</v>
      </c>
      <c r="G801" s="284">
        <v>54.4</v>
      </c>
      <c r="H801" s="284">
        <v>54.4</v>
      </c>
    </row>
    <row r="802" spans="1:8" ht="48" thickBot="1">
      <c r="A802" s="133" t="s">
        <v>146</v>
      </c>
      <c r="B802" s="132" t="s">
        <v>147</v>
      </c>
      <c r="C802" s="132" t="s">
        <v>73</v>
      </c>
      <c r="D802" s="132" t="s">
        <v>115</v>
      </c>
      <c r="E802" s="132"/>
      <c r="F802" s="132"/>
      <c r="G802" s="350">
        <f>SUM(G803+G809+G810+G814+G817+G819)</f>
        <v>6795.1010500000002</v>
      </c>
      <c r="H802" s="350">
        <f>SUM(H803+H809+H810+H814+H817+H819)</f>
        <v>11931.101049999999</v>
      </c>
    </row>
    <row r="803" spans="1:8" ht="16.5" thickBot="1">
      <c r="A803" s="5"/>
      <c r="B803" s="26" t="s">
        <v>147</v>
      </c>
      <c r="C803" s="15" t="s">
        <v>73</v>
      </c>
      <c r="D803" s="15" t="s">
        <v>115</v>
      </c>
      <c r="E803" s="212" t="s">
        <v>628</v>
      </c>
      <c r="F803" s="27"/>
      <c r="G803" s="250">
        <f>SUM(G804:G808)</f>
        <v>789.30000000000007</v>
      </c>
      <c r="H803" s="250">
        <f>SUM(H804:H808)</f>
        <v>789.30000000000007</v>
      </c>
    </row>
    <row r="804" spans="1:8" ht="48" thickBot="1">
      <c r="A804" s="5" t="s">
        <v>54</v>
      </c>
      <c r="B804" s="28" t="s">
        <v>147</v>
      </c>
      <c r="C804" s="7" t="s">
        <v>73</v>
      </c>
      <c r="D804" s="7" t="s">
        <v>115</v>
      </c>
      <c r="E804" s="376" t="s">
        <v>628</v>
      </c>
      <c r="F804" s="28" t="s">
        <v>78</v>
      </c>
      <c r="G804" s="134">
        <v>348</v>
      </c>
      <c r="H804" s="134">
        <v>348</v>
      </c>
    </row>
    <row r="805" spans="1:8" ht="63.75" thickBot="1">
      <c r="A805" s="38" t="s">
        <v>10</v>
      </c>
      <c r="B805" s="28" t="s">
        <v>147</v>
      </c>
      <c r="C805" s="7" t="s">
        <v>73</v>
      </c>
      <c r="D805" s="7" t="s">
        <v>115</v>
      </c>
      <c r="E805" s="376" t="s">
        <v>628</v>
      </c>
      <c r="F805" s="28" t="s">
        <v>493</v>
      </c>
      <c r="G805" s="134">
        <v>105.1</v>
      </c>
      <c r="H805" s="134">
        <v>105.1</v>
      </c>
    </row>
    <row r="806" spans="1:8" ht="32.25" thickBot="1">
      <c r="A806" s="38" t="s">
        <v>13</v>
      </c>
      <c r="B806" s="28" t="s">
        <v>147</v>
      </c>
      <c r="C806" s="7" t="s">
        <v>73</v>
      </c>
      <c r="D806" s="7" t="s">
        <v>115</v>
      </c>
      <c r="E806" s="376" t="s">
        <v>628</v>
      </c>
      <c r="F806" s="7" t="s">
        <v>119</v>
      </c>
      <c r="G806" s="3">
        <v>145</v>
      </c>
      <c r="H806" s="3">
        <v>145</v>
      </c>
    </row>
    <row r="807" spans="1:8" ht="16.5" thickBot="1">
      <c r="A807" s="38" t="s">
        <v>523</v>
      </c>
      <c r="B807" s="28" t="s">
        <v>147</v>
      </c>
      <c r="C807" s="7" t="s">
        <v>73</v>
      </c>
      <c r="D807" s="7" t="s">
        <v>115</v>
      </c>
      <c r="E807" s="376" t="s">
        <v>628</v>
      </c>
      <c r="F807" s="7" t="s">
        <v>508</v>
      </c>
      <c r="G807" s="3">
        <v>172</v>
      </c>
      <c r="H807" s="3">
        <v>172</v>
      </c>
    </row>
    <row r="808" spans="1:8" ht="16.5" thickBot="1">
      <c r="A808" s="334" t="s">
        <v>46</v>
      </c>
      <c r="B808" s="28" t="s">
        <v>147</v>
      </c>
      <c r="C808" s="7" t="s">
        <v>73</v>
      </c>
      <c r="D808" s="7" t="s">
        <v>115</v>
      </c>
      <c r="E808" s="376" t="s">
        <v>628</v>
      </c>
      <c r="F808" s="7" t="s">
        <v>118</v>
      </c>
      <c r="G808" s="3">
        <v>19.2</v>
      </c>
      <c r="H808" s="3">
        <v>19.2</v>
      </c>
    </row>
    <row r="809" spans="1:8" ht="54" customHeight="1" thickBot="1">
      <c r="A809" s="156" t="s">
        <v>505</v>
      </c>
      <c r="B809" s="194" t="s">
        <v>147</v>
      </c>
      <c r="C809" s="171" t="s">
        <v>73</v>
      </c>
      <c r="D809" s="171" t="s">
        <v>115</v>
      </c>
      <c r="E809" s="256" t="s">
        <v>581</v>
      </c>
      <c r="F809" s="171" t="s">
        <v>506</v>
      </c>
      <c r="G809" s="170">
        <v>29.18505</v>
      </c>
      <c r="H809" s="170">
        <v>29.18505</v>
      </c>
    </row>
    <row r="810" spans="1:8" ht="126.75" thickBot="1">
      <c r="A810" s="154" t="s">
        <v>62</v>
      </c>
      <c r="B810" s="26" t="s">
        <v>147</v>
      </c>
      <c r="C810" s="8" t="s">
        <v>73</v>
      </c>
      <c r="D810" s="8" t="s">
        <v>115</v>
      </c>
      <c r="E810" s="4" t="s">
        <v>685</v>
      </c>
      <c r="F810" s="2"/>
      <c r="G810" s="1">
        <f>SUM(G811:G813)</f>
        <v>4005</v>
      </c>
      <c r="H810" s="1">
        <f>SUM(H811:H813)</f>
        <v>9141</v>
      </c>
    </row>
    <row r="811" spans="1:8" ht="48" thickBot="1">
      <c r="A811" s="5" t="s">
        <v>54</v>
      </c>
      <c r="B811" s="28" t="s">
        <v>147</v>
      </c>
      <c r="C811" s="7" t="s">
        <v>73</v>
      </c>
      <c r="D811" s="7" t="s">
        <v>115</v>
      </c>
      <c r="E811" s="3" t="s">
        <v>685</v>
      </c>
      <c r="F811" s="3">
        <v>111</v>
      </c>
      <c r="G811" s="3">
        <v>3000</v>
      </c>
      <c r="H811" s="3">
        <v>6945</v>
      </c>
    </row>
    <row r="812" spans="1:8" ht="63.75" thickBot="1">
      <c r="A812" s="38" t="s">
        <v>10</v>
      </c>
      <c r="B812" s="28" t="s">
        <v>147</v>
      </c>
      <c r="C812" s="7" t="s">
        <v>73</v>
      </c>
      <c r="D812" s="7" t="s">
        <v>115</v>
      </c>
      <c r="E812" s="3" t="s">
        <v>685</v>
      </c>
      <c r="F812" s="3">
        <v>119</v>
      </c>
      <c r="G812" s="3">
        <v>906</v>
      </c>
      <c r="H812" s="3">
        <v>2097</v>
      </c>
    </row>
    <row r="813" spans="1:8" ht="32.25" thickBot="1">
      <c r="A813" s="38" t="s">
        <v>13</v>
      </c>
      <c r="B813" s="28" t="s">
        <v>147</v>
      </c>
      <c r="C813" s="7" t="s">
        <v>73</v>
      </c>
      <c r="D813" s="7" t="s">
        <v>115</v>
      </c>
      <c r="E813" s="3" t="s">
        <v>685</v>
      </c>
      <c r="F813" s="3">
        <v>244</v>
      </c>
      <c r="G813" s="3">
        <v>99</v>
      </c>
      <c r="H813" s="3">
        <v>99</v>
      </c>
    </row>
    <row r="814" spans="1:8" ht="79.5" thickBot="1">
      <c r="A814" s="333" t="s">
        <v>526</v>
      </c>
      <c r="B814" s="194" t="s">
        <v>147</v>
      </c>
      <c r="C814" s="171" t="s">
        <v>73</v>
      </c>
      <c r="D814" s="171" t="s">
        <v>115</v>
      </c>
      <c r="E814" s="180" t="s">
        <v>687</v>
      </c>
      <c r="F814" s="170"/>
      <c r="G814" s="170">
        <f>SUM(G815:G816)</f>
        <v>1562.4</v>
      </c>
      <c r="H814" s="170">
        <f>SUM(H815:H816)</f>
        <v>1562.4</v>
      </c>
    </row>
    <row r="815" spans="1:8" ht="48" thickBot="1">
      <c r="A815" s="38" t="s">
        <v>225</v>
      </c>
      <c r="B815" s="28" t="s">
        <v>147</v>
      </c>
      <c r="C815" s="7" t="s">
        <v>73</v>
      </c>
      <c r="D815" s="7" t="s">
        <v>115</v>
      </c>
      <c r="E815" s="183" t="s">
        <v>687</v>
      </c>
      <c r="F815" s="3">
        <v>111</v>
      </c>
      <c r="G815" s="3">
        <v>1200</v>
      </c>
      <c r="H815" s="3">
        <v>1200</v>
      </c>
    </row>
    <row r="816" spans="1:8" ht="63.75" thickBot="1">
      <c r="A816" s="38" t="s">
        <v>10</v>
      </c>
      <c r="B816" s="28" t="s">
        <v>147</v>
      </c>
      <c r="C816" s="7" t="s">
        <v>73</v>
      </c>
      <c r="D816" s="7" t="s">
        <v>115</v>
      </c>
      <c r="E816" s="183" t="s">
        <v>687</v>
      </c>
      <c r="F816" s="3">
        <v>119</v>
      </c>
      <c r="G816" s="3">
        <v>362.4</v>
      </c>
      <c r="H816" s="3">
        <v>362.4</v>
      </c>
    </row>
    <row r="817" spans="1:8" ht="79.5" thickBot="1">
      <c r="A817" s="160" t="s">
        <v>528</v>
      </c>
      <c r="B817" s="282" t="s">
        <v>147</v>
      </c>
      <c r="C817" s="282" t="s">
        <v>73</v>
      </c>
      <c r="D817" s="282" t="s">
        <v>115</v>
      </c>
      <c r="E817" s="180" t="s">
        <v>529</v>
      </c>
      <c r="F817" s="283"/>
      <c r="G817" s="283">
        <v>398.815</v>
      </c>
      <c r="H817" s="283">
        <v>398.815</v>
      </c>
    </row>
    <row r="818" spans="1:8" ht="32.25" thickBot="1">
      <c r="A818" s="38" t="s">
        <v>13</v>
      </c>
      <c r="B818" s="28" t="s">
        <v>147</v>
      </c>
      <c r="C818" s="7" t="s">
        <v>73</v>
      </c>
      <c r="D818" s="7" t="s">
        <v>115</v>
      </c>
      <c r="E818" s="183" t="s">
        <v>529</v>
      </c>
      <c r="F818" s="3">
        <v>244</v>
      </c>
      <c r="G818" s="284">
        <v>398.815</v>
      </c>
      <c r="H818" s="284">
        <v>398.815</v>
      </c>
    </row>
    <row r="819" spans="1:8" ht="32.25" thickBot="1">
      <c r="A819" s="312" t="s">
        <v>749</v>
      </c>
      <c r="B819" s="194"/>
      <c r="C819" s="171"/>
      <c r="D819" s="171"/>
      <c r="E819" s="180"/>
      <c r="F819" s="170"/>
      <c r="G819" s="297">
        <v>10.401</v>
      </c>
      <c r="H819" s="297">
        <v>10.401</v>
      </c>
    </row>
    <row r="820" spans="1:8" ht="16.5" thickBot="1">
      <c r="A820" s="38"/>
      <c r="B820" s="28"/>
      <c r="C820" s="7"/>
      <c r="D820" s="7"/>
      <c r="E820" s="183"/>
      <c r="F820" s="3"/>
      <c r="G820" s="284">
        <v>10.401</v>
      </c>
      <c r="H820" s="284">
        <v>10.401</v>
      </c>
    </row>
    <row r="821" spans="1:8" ht="16.5" thickBot="1">
      <c r="A821" s="133" t="s">
        <v>148</v>
      </c>
      <c r="B821" s="132" t="s">
        <v>149</v>
      </c>
      <c r="C821" s="132" t="s">
        <v>73</v>
      </c>
      <c r="D821" s="132"/>
      <c r="E821" s="132"/>
      <c r="F821" s="132"/>
      <c r="G821" s="350">
        <f>SUM(G822+G828+G829+G833+G836+G839+G841+G843+G846)</f>
        <v>10164.880910000002</v>
      </c>
      <c r="H821" s="350">
        <f>SUM(H822+H828+H829+H833+H836+H839+H841+H843+H846)</f>
        <v>16592.880909999996</v>
      </c>
    </row>
    <row r="822" spans="1:8" ht="16.5" thickBot="1">
      <c r="A822" s="31"/>
      <c r="B822" s="26" t="s">
        <v>149</v>
      </c>
      <c r="C822" s="15" t="s">
        <v>73</v>
      </c>
      <c r="D822" s="15" t="s">
        <v>115</v>
      </c>
      <c r="E822" s="212" t="s">
        <v>628</v>
      </c>
      <c r="F822" s="27"/>
      <c r="G822" s="250">
        <f>SUM(G823:G827)</f>
        <v>1332.6</v>
      </c>
      <c r="H822" s="250">
        <f>SUM(H823:H827)</f>
        <v>1332.6</v>
      </c>
    </row>
    <row r="823" spans="1:8" ht="48" thickBot="1">
      <c r="A823" s="5" t="s">
        <v>54</v>
      </c>
      <c r="B823" s="28" t="s">
        <v>149</v>
      </c>
      <c r="C823" s="7" t="s">
        <v>73</v>
      </c>
      <c r="D823" s="7" t="s">
        <v>115</v>
      </c>
      <c r="E823" s="376" t="s">
        <v>628</v>
      </c>
      <c r="F823" s="28" t="s">
        <v>78</v>
      </c>
      <c r="G823" s="134">
        <v>588</v>
      </c>
      <c r="H823" s="134">
        <v>588</v>
      </c>
    </row>
    <row r="824" spans="1:8" ht="63.75" thickBot="1">
      <c r="A824" s="38" t="s">
        <v>10</v>
      </c>
      <c r="B824" s="28" t="s">
        <v>149</v>
      </c>
      <c r="C824" s="7" t="s">
        <v>73</v>
      </c>
      <c r="D824" s="7" t="s">
        <v>115</v>
      </c>
      <c r="E824" s="376" t="s">
        <v>628</v>
      </c>
      <c r="F824" s="7" t="s">
        <v>493</v>
      </c>
      <c r="G824" s="134">
        <v>177.6</v>
      </c>
      <c r="H824" s="134">
        <v>177.6</v>
      </c>
    </row>
    <row r="825" spans="1:8" ht="32.25" thickBot="1">
      <c r="A825" s="38" t="s">
        <v>13</v>
      </c>
      <c r="B825" s="28" t="s">
        <v>149</v>
      </c>
      <c r="C825" s="7" t="s">
        <v>73</v>
      </c>
      <c r="D825" s="7" t="s">
        <v>115</v>
      </c>
      <c r="E825" s="376" t="s">
        <v>628</v>
      </c>
      <c r="F825" s="7" t="s">
        <v>119</v>
      </c>
      <c r="G825" s="3">
        <v>329</v>
      </c>
      <c r="H825" s="3">
        <v>329</v>
      </c>
    </row>
    <row r="826" spans="1:8" ht="16.5" thickBot="1">
      <c r="A826" s="38" t="s">
        <v>523</v>
      </c>
      <c r="B826" s="28" t="s">
        <v>149</v>
      </c>
      <c r="C826" s="7" t="s">
        <v>73</v>
      </c>
      <c r="D826" s="7" t="s">
        <v>115</v>
      </c>
      <c r="E826" s="376" t="s">
        <v>628</v>
      </c>
      <c r="F826" s="7" t="s">
        <v>508</v>
      </c>
      <c r="G826" s="3">
        <v>228</v>
      </c>
      <c r="H826" s="3">
        <v>228</v>
      </c>
    </row>
    <row r="827" spans="1:8" ht="16.5" thickBot="1">
      <c r="A827" s="334" t="s">
        <v>46</v>
      </c>
      <c r="B827" s="28" t="s">
        <v>149</v>
      </c>
      <c r="C827" s="7" t="s">
        <v>73</v>
      </c>
      <c r="D827" s="7" t="s">
        <v>115</v>
      </c>
      <c r="E827" s="376" t="s">
        <v>628</v>
      </c>
      <c r="F827" s="7" t="s">
        <v>118</v>
      </c>
      <c r="G827" s="3">
        <v>10</v>
      </c>
      <c r="H827" s="3">
        <v>10</v>
      </c>
    </row>
    <row r="828" spans="1:8" ht="48" thickBot="1">
      <c r="A828" s="156" t="s">
        <v>505</v>
      </c>
      <c r="B828" s="282" t="s">
        <v>149</v>
      </c>
      <c r="C828" s="157" t="s">
        <v>73</v>
      </c>
      <c r="D828" s="157" t="s">
        <v>115</v>
      </c>
      <c r="E828" s="172" t="s">
        <v>581</v>
      </c>
      <c r="F828" s="157" t="s">
        <v>506</v>
      </c>
      <c r="G828" s="162">
        <v>58.370089999999998</v>
      </c>
      <c r="H828" s="162">
        <v>58.370089999999998</v>
      </c>
    </row>
    <row r="829" spans="1:8" ht="126.75" thickBot="1">
      <c r="A829" s="154" t="s">
        <v>62</v>
      </c>
      <c r="B829" s="26" t="s">
        <v>149</v>
      </c>
      <c r="C829" s="8" t="s">
        <v>73</v>
      </c>
      <c r="D829" s="8" t="s">
        <v>115</v>
      </c>
      <c r="E829" s="4" t="s">
        <v>685</v>
      </c>
      <c r="F829" s="2"/>
      <c r="G829" s="1">
        <f>SUM(G830:G832)</f>
        <v>5680</v>
      </c>
      <c r="H829" s="1">
        <f>SUM(H830:H832)</f>
        <v>12108</v>
      </c>
    </row>
    <row r="830" spans="1:8" ht="48" thickBot="1">
      <c r="A830" s="5" t="s">
        <v>54</v>
      </c>
      <c r="B830" s="28" t="s">
        <v>149</v>
      </c>
      <c r="C830" s="7" t="s">
        <v>73</v>
      </c>
      <c r="D830" s="7" t="s">
        <v>115</v>
      </c>
      <c r="E830" s="3" t="s">
        <v>685</v>
      </c>
      <c r="F830" s="3">
        <v>111</v>
      </c>
      <c r="G830" s="3">
        <v>4200</v>
      </c>
      <c r="H830" s="3">
        <v>9137</v>
      </c>
    </row>
    <row r="831" spans="1:8" ht="63.75" thickBot="1">
      <c r="A831" s="38" t="s">
        <v>10</v>
      </c>
      <c r="B831" s="28" t="s">
        <v>149</v>
      </c>
      <c r="C831" s="7" t="s">
        <v>73</v>
      </c>
      <c r="D831" s="7" t="s">
        <v>115</v>
      </c>
      <c r="E831" s="3" t="s">
        <v>685</v>
      </c>
      <c r="F831" s="3">
        <v>119</v>
      </c>
      <c r="G831" s="3">
        <v>1268</v>
      </c>
      <c r="H831" s="3">
        <v>2759</v>
      </c>
    </row>
    <row r="832" spans="1:8" ht="32.25" thickBot="1">
      <c r="A832" s="38" t="s">
        <v>13</v>
      </c>
      <c r="B832" s="28" t="s">
        <v>149</v>
      </c>
      <c r="C832" s="7" t="s">
        <v>73</v>
      </c>
      <c r="D832" s="7" t="s">
        <v>115</v>
      </c>
      <c r="E832" s="3" t="s">
        <v>685</v>
      </c>
      <c r="F832" s="3">
        <v>244</v>
      </c>
      <c r="G832" s="3">
        <v>212</v>
      </c>
      <c r="H832" s="3">
        <v>212</v>
      </c>
    </row>
    <row r="833" spans="1:8" ht="79.5" thickBot="1">
      <c r="A833" s="333" t="s">
        <v>526</v>
      </c>
      <c r="B833" s="194" t="s">
        <v>149</v>
      </c>
      <c r="C833" s="171" t="s">
        <v>73</v>
      </c>
      <c r="D833" s="171" t="s">
        <v>115</v>
      </c>
      <c r="E833" s="180" t="s">
        <v>687</v>
      </c>
      <c r="F833" s="170"/>
      <c r="G833" s="170">
        <f>SUM(G834:G835)</f>
        <v>1718.6399999999999</v>
      </c>
      <c r="H833" s="170">
        <f>SUM(H834:H835)</f>
        <v>1718.6399999999999</v>
      </c>
    </row>
    <row r="834" spans="1:8" ht="48" thickBot="1">
      <c r="A834" s="38" t="s">
        <v>225</v>
      </c>
      <c r="B834" s="28" t="s">
        <v>149</v>
      </c>
      <c r="C834" s="7" t="s">
        <v>73</v>
      </c>
      <c r="D834" s="7" t="s">
        <v>115</v>
      </c>
      <c r="E834" s="183" t="s">
        <v>687</v>
      </c>
      <c r="F834" s="3">
        <v>111</v>
      </c>
      <c r="G834" s="3">
        <v>1320</v>
      </c>
      <c r="H834" s="3">
        <v>1320</v>
      </c>
    </row>
    <row r="835" spans="1:8" ht="63.75" thickBot="1">
      <c r="A835" s="38" t="s">
        <v>10</v>
      </c>
      <c r="B835" s="28" t="s">
        <v>149</v>
      </c>
      <c r="C835" s="7" t="s">
        <v>73</v>
      </c>
      <c r="D835" s="7" t="s">
        <v>115</v>
      </c>
      <c r="E835" s="183" t="s">
        <v>687</v>
      </c>
      <c r="F835" s="3">
        <v>119</v>
      </c>
      <c r="G835" s="3">
        <v>398.64</v>
      </c>
      <c r="H835" s="3">
        <v>398.64</v>
      </c>
    </row>
    <row r="836" spans="1:8" ht="48" thickBot="1">
      <c r="A836" s="293" t="s">
        <v>553</v>
      </c>
      <c r="B836" s="194" t="s">
        <v>149</v>
      </c>
      <c r="C836" s="171" t="s">
        <v>73</v>
      </c>
      <c r="D836" s="171" t="s">
        <v>115</v>
      </c>
      <c r="E836" s="212" t="s">
        <v>557</v>
      </c>
      <c r="F836" s="170"/>
      <c r="G836" s="170">
        <f>SUM(G837:G838)</f>
        <v>98.908999999999992</v>
      </c>
      <c r="H836" s="170">
        <f>SUM(H837:H838)</f>
        <v>98.908999999999992</v>
      </c>
    </row>
    <row r="837" spans="1:8" ht="48" thickBot="1">
      <c r="A837" s="38" t="s">
        <v>225</v>
      </c>
      <c r="B837" s="28" t="s">
        <v>149</v>
      </c>
      <c r="C837" s="7" t="s">
        <v>73</v>
      </c>
      <c r="D837" s="7" t="s">
        <v>115</v>
      </c>
      <c r="E837" s="331" t="s">
        <v>572</v>
      </c>
      <c r="F837" s="3">
        <v>111</v>
      </c>
      <c r="G837" s="3">
        <v>75.966999999999999</v>
      </c>
      <c r="H837" s="3">
        <v>75.966999999999999</v>
      </c>
    </row>
    <row r="838" spans="1:8" ht="63.75" thickBot="1">
      <c r="A838" s="38" t="s">
        <v>10</v>
      </c>
      <c r="B838" s="28" t="s">
        <v>149</v>
      </c>
      <c r="C838" s="7" t="s">
        <v>73</v>
      </c>
      <c r="D838" s="7" t="s">
        <v>115</v>
      </c>
      <c r="E838" s="331" t="s">
        <v>572</v>
      </c>
      <c r="F838" s="3">
        <v>119</v>
      </c>
      <c r="G838" s="3">
        <v>22.942</v>
      </c>
      <c r="H838" s="3">
        <v>22.942</v>
      </c>
    </row>
    <row r="839" spans="1:8" ht="79.5" thickBot="1">
      <c r="A839" s="160" t="s">
        <v>528</v>
      </c>
      <c r="B839" s="282" t="s">
        <v>149</v>
      </c>
      <c r="C839" s="282" t="s">
        <v>73</v>
      </c>
      <c r="D839" s="282" t="s">
        <v>115</v>
      </c>
      <c r="E839" s="180" t="s">
        <v>529</v>
      </c>
      <c r="F839" s="283"/>
      <c r="G839" s="283">
        <v>870.14182000000005</v>
      </c>
      <c r="H839" s="283">
        <v>870.14182000000005</v>
      </c>
    </row>
    <row r="840" spans="1:8" ht="32.25" thickBot="1">
      <c r="A840" s="38" t="s">
        <v>13</v>
      </c>
      <c r="B840" s="28" t="s">
        <v>149</v>
      </c>
      <c r="C840" s="7" t="s">
        <v>73</v>
      </c>
      <c r="D840" s="7" t="s">
        <v>115</v>
      </c>
      <c r="E840" s="183" t="s">
        <v>529</v>
      </c>
      <c r="F840" s="3">
        <v>244</v>
      </c>
      <c r="G840" s="284">
        <v>870.14182000000005</v>
      </c>
      <c r="H840" s="284">
        <v>870.14182000000005</v>
      </c>
    </row>
    <row r="841" spans="1:8" ht="0.75" customHeight="1" thickBot="1">
      <c r="A841" s="333" t="s">
        <v>570</v>
      </c>
      <c r="B841" s="194" t="s">
        <v>149</v>
      </c>
      <c r="C841" s="171" t="s">
        <v>73</v>
      </c>
      <c r="D841" s="171" t="s">
        <v>115</v>
      </c>
      <c r="E841" s="180" t="s">
        <v>571</v>
      </c>
      <c r="F841" s="170"/>
      <c r="G841" s="297"/>
      <c r="H841" s="297"/>
    </row>
    <row r="842" spans="1:8" ht="32.25" hidden="1" thickBot="1">
      <c r="A842" s="38" t="s">
        <v>13</v>
      </c>
      <c r="B842" s="28" t="s">
        <v>149</v>
      </c>
      <c r="C842" s="7" t="s">
        <v>73</v>
      </c>
      <c r="D842" s="7" t="s">
        <v>115</v>
      </c>
      <c r="E842" s="183" t="s">
        <v>571</v>
      </c>
      <c r="F842" s="3">
        <v>243</v>
      </c>
      <c r="G842" s="284"/>
      <c r="H842" s="284"/>
    </row>
    <row r="843" spans="1:8" ht="32.25" thickBot="1">
      <c r="A843" s="333" t="s">
        <v>591</v>
      </c>
      <c r="B843" s="194" t="s">
        <v>149</v>
      </c>
      <c r="C843" s="171" t="s">
        <v>73</v>
      </c>
      <c r="D843" s="171" t="s">
        <v>109</v>
      </c>
      <c r="E843" s="180"/>
      <c r="F843" s="170"/>
      <c r="G843" s="297">
        <f>SUM(G844:G845)</f>
        <v>328.1</v>
      </c>
      <c r="H843" s="297">
        <f>SUM(H844:H845)</f>
        <v>328.1</v>
      </c>
    </row>
    <row r="844" spans="1:8" ht="48" thickBot="1">
      <c r="A844" s="53" t="s">
        <v>28</v>
      </c>
      <c r="B844" s="28" t="s">
        <v>149</v>
      </c>
      <c r="C844" s="7" t="s">
        <v>73</v>
      </c>
      <c r="D844" s="7" t="s">
        <v>109</v>
      </c>
      <c r="E844" s="36">
        <v>1920202590</v>
      </c>
      <c r="F844" s="7" t="s">
        <v>78</v>
      </c>
      <c r="G844" s="284">
        <v>252</v>
      </c>
      <c r="H844" s="284">
        <v>252</v>
      </c>
    </row>
    <row r="845" spans="1:8" ht="63.75" thickBot="1">
      <c r="A845" s="38" t="s">
        <v>10</v>
      </c>
      <c r="B845" s="28" t="s">
        <v>149</v>
      </c>
      <c r="C845" s="7" t="s">
        <v>73</v>
      </c>
      <c r="D845" s="7" t="s">
        <v>109</v>
      </c>
      <c r="E845" s="36">
        <v>1920202590</v>
      </c>
      <c r="F845" s="7" t="s">
        <v>493</v>
      </c>
      <c r="G845" s="284">
        <v>76.099999999999994</v>
      </c>
      <c r="H845" s="284">
        <v>76.099999999999994</v>
      </c>
    </row>
    <row r="846" spans="1:8" ht="16.5" thickBot="1">
      <c r="A846" s="378" t="s">
        <v>27</v>
      </c>
      <c r="B846" s="282" t="s">
        <v>149</v>
      </c>
      <c r="C846" s="157" t="s">
        <v>73</v>
      </c>
      <c r="D846" s="157" t="s">
        <v>110</v>
      </c>
      <c r="E846" s="172"/>
      <c r="F846" s="157"/>
      <c r="G846" s="283">
        <f>SUM(G848:G849)</f>
        <v>78.12</v>
      </c>
      <c r="H846" s="283">
        <f>SUM(H848:H849)</f>
        <v>78.12</v>
      </c>
    </row>
    <row r="847" spans="1:8" ht="32.25" thickBot="1">
      <c r="A847" s="312" t="s">
        <v>722</v>
      </c>
      <c r="B847" s="282" t="s">
        <v>149</v>
      </c>
      <c r="C847" s="157" t="s">
        <v>73</v>
      </c>
      <c r="D847" s="157" t="s">
        <v>110</v>
      </c>
      <c r="E847" s="172">
        <v>1940250500</v>
      </c>
      <c r="F847" s="157"/>
      <c r="G847" s="283">
        <f>SUM(G848:G849)</f>
        <v>78.12</v>
      </c>
      <c r="H847" s="283">
        <f>SUM(H848:H849)</f>
        <v>78.12</v>
      </c>
    </row>
    <row r="848" spans="1:8" ht="48" thickBot="1">
      <c r="A848" s="53" t="s">
        <v>28</v>
      </c>
      <c r="B848" s="28" t="s">
        <v>149</v>
      </c>
      <c r="C848" s="7" t="s">
        <v>73</v>
      </c>
      <c r="D848" s="7" t="s">
        <v>110</v>
      </c>
      <c r="E848" s="36">
        <v>1940250500</v>
      </c>
      <c r="F848" s="7" t="s">
        <v>78</v>
      </c>
      <c r="G848" s="284">
        <v>60</v>
      </c>
      <c r="H848" s="284">
        <v>60</v>
      </c>
    </row>
    <row r="849" spans="1:8" ht="63.75" thickBot="1">
      <c r="A849" s="38" t="s">
        <v>10</v>
      </c>
      <c r="B849" s="28" t="s">
        <v>149</v>
      </c>
      <c r="C849" s="7" t="s">
        <v>73</v>
      </c>
      <c r="D849" s="7" t="s">
        <v>110</v>
      </c>
      <c r="E849" s="36">
        <v>1940250500</v>
      </c>
      <c r="F849" s="7" t="s">
        <v>493</v>
      </c>
      <c r="G849" s="284">
        <v>18.12</v>
      </c>
      <c r="H849" s="284">
        <v>18.12</v>
      </c>
    </row>
    <row r="850" spans="1:8" ht="16.5" thickBot="1">
      <c r="A850" s="133" t="s">
        <v>150</v>
      </c>
      <c r="B850" s="132" t="s">
        <v>151</v>
      </c>
      <c r="C850" s="132" t="s">
        <v>73</v>
      </c>
      <c r="D850" s="132"/>
      <c r="E850" s="132"/>
      <c r="F850" s="132"/>
      <c r="G850" s="255">
        <f>SUM(G864+G857+G851+G861+G866+G869)</f>
        <v>7979.3133600000001</v>
      </c>
      <c r="H850" s="255">
        <f>SUM(H864+H857+H851+H861+H866+H869)</f>
        <v>10367.31336</v>
      </c>
    </row>
    <row r="851" spans="1:8" ht="16.5" thickBot="1">
      <c r="A851" s="31"/>
      <c r="B851" s="26" t="s">
        <v>151</v>
      </c>
      <c r="C851" s="15" t="s">
        <v>73</v>
      </c>
      <c r="D851" s="15" t="s">
        <v>115</v>
      </c>
      <c r="E851" s="212" t="s">
        <v>628</v>
      </c>
      <c r="F851" s="27"/>
      <c r="G851" s="51">
        <f>SUM(G852:G856)</f>
        <v>937.1</v>
      </c>
      <c r="H851" s="51">
        <f>SUM(H852:H856)</f>
        <v>937.1</v>
      </c>
    </row>
    <row r="852" spans="1:8" ht="48" thickBot="1">
      <c r="A852" s="5" t="s">
        <v>54</v>
      </c>
      <c r="B852" s="28" t="s">
        <v>151</v>
      </c>
      <c r="C852" s="7" t="s">
        <v>73</v>
      </c>
      <c r="D852" s="7" t="s">
        <v>115</v>
      </c>
      <c r="E852" s="376" t="s">
        <v>628</v>
      </c>
      <c r="F852" s="28" t="s">
        <v>78</v>
      </c>
      <c r="G852" s="134">
        <v>348</v>
      </c>
      <c r="H852" s="134">
        <v>348</v>
      </c>
    </row>
    <row r="853" spans="1:8" ht="63.75" thickBot="1">
      <c r="A853" s="38" t="s">
        <v>10</v>
      </c>
      <c r="B853" s="28" t="s">
        <v>151</v>
      </c>
      <c r="C853" s="7" t="s">
        <v>73</v>
      </c>
      <c r="D853" s="7" t="s">
        <v>115</v>
      </c>
      <c r="E853" s="376" t="s">
        <v>628</v>
      </c>
      <c r="F853" s="28" t="s">
        <v>493</v>
      </c>
      <c r="G853" s="134">
        <v>105.1</v>
      </c>
      <c r="H853" s="134">
        <v>105.1</v>
      </c>
    </row>
    <row r="854" spans="1:8" ht="32.25" thickBot="1">
      <c r="A854" s="38" t="s">
        <v>13</v>
      </c>
      <c r="B854" s="28" t="s">
        <v>151</v>
      </c>
      <c r="C854" s="7" t="s">
        <v>73</v>
      </c>
      <c r="D854" s="7" t="s">
        <v>115</v>
      </c>
      <c r="E854" s="376" t="s">
        <v>628</v>
      </c>
      <c r="F854" s="7" t="s">
        <v>119</v>
      </c>
      <c r="G854" s="3">
        <v>380</v>
      </c>
      <c r="H854" s="3">
        <v>380</v>
      </c>
    </row>
    <row r="855" spans="1:8" ht="16.5" thickBot="1">
      <c r="A855" s="38" t="s">
        <v>523</v>
      </c>
      <c r="B855" s="28" t="s">
        <v>151</v>
      </c>
      <c r="C855" s="7" t="s">
        <v>73</v>
      </c>
      <c r="D855" s="7" t="s">
        <v>115</v>
      </c>
      <c r="E855" s="376" t="s">
        <v>628</v>
      </c>
      <c r="F855" s="7" t="s">
        <v>508</v>
      </c>
      <c r="G855" s="3">
        <v>100</v>
      </c>
      <c r="H855" s="3">
        <v>100</v>
      </c>
    </row>
    <row r="856" spans="1:8" ht="16.5" thickBot="1">
      <c r="A856" s="334" t="s">
        <v>46</v>
      </c>
      <c r="B856" s="28" t="s">
        <v>151</v>
      </c>
      <c r="C856" s="7" t="s">
        <v>73</v>
      </c>
      <c r="D856" s="7" t="s">
        <v>115</v>
      </c>
      <c r="E856" s="376" t="s">
        <v>628</v>
      </c>
      <c r="F856" s="7" t="s">
        <v>118</v>
      </c>
      <c r="G856" s="3">
        <v>4</v>
      </c>
      <c r="H856" s="3">
        <v>4</v>
      </c>
    </row>
    <row r="857" spans="1:8" ht="126.75" thickBot="1">
      <c r="A857" s="154" t="s">
        <v>62</v>
      </c>
      <c r="B857" s="26" t="s">
        <v>151</v>
      </c>
      <c r="C857" s="8" t="s">
        <v>73</v>
      </c>
      <c r="D857" s="8" t="s">
        <v>115</v>
      </c>
      <c r="E857" s="4" t="s">
        <v>685</v>
      </c>
      <c r="F857" s="2"/>
      <c r="G857" s="1">
        <f>SUM(G858:G860)</f>
        <v>5226</v>
      </c>
      <c r="H857" s="1">
        <f>SUM(H858:H860)</f>
        <v>7614</v>
      </c>
    </row>
    <row r="858" spans="1:8" ht="48" thickBot="1">
      <c r="A858" s="5" t="s">
        <v>54</v>
      </c>
      <c r="B858" s="28" t="s">
        <v>151</v>
      </c>
      <c r="C858" s="7" t="s">
        <v>73</v>
      </c>
      <c r="D858" s="7" t="s">
        <v>115</v>
      </c>
      <c r="E858" s="3" t="s">
        <v>685</v>
      </c>
      <c r="F858" s="3">
        <v>111</v>
      </c>
      <c r="G858" s="3">
        <v>3966</v>
      </c>
      <c r="H858" s="3">
        <v>5800</v>
      </c>
    </row>
    <row r="859" spans="1:8" ht="63.75" thickBot="1">
      <c r="A859" s="38" t="s">
        <v>10</v>
      </c>
      <c r="B859" s="28" t="s">
        <v>151</v>
      </c>
      <c r="C859" s="7" t="s">
        <v>73</v>
      </c>
      <c r="D859" s="7" t="s">
        <v>115</v>
      </c>
      <c r="E859" s="3" t="s">
        <v>685</v>
      </c>
      <c r="F859" s="3">
        <v>119</v>
      </c>
      <c r="G859" s="3">
        <v>1198</v>
      </c>
      <c r="H859" s="3">
        <v>1752</v>
      </c>
    </row>
    <row r="860" spans="1:8" ht="32.25" thickBot="1">
      <c r="A860" s="38" t="s">
        <v>13</v>
      </c>
      <c r="B860" s="28" t="s">
        <v>151</v>
      </c>
      <c r="C860" s="7" t="s">
        <v>73</v>
      </c>
      <c r="D860" s="7" t="s">
        <v>115</v>
      </c>
      <c r="E860" s="3" t="s">
        <v>685</v>
      </c>
      <c r="F860" s="3">
        <v>244</v>
      </c>
      <c r="G860" s="3">
        <v>62</v>
      </c>
      <c r="H860" s="3">
        <v>62</v>
      </c>
    </row>
    <row r="861" spans="1:8" ht="79.5" thickBot="1">
      <c r="A861" s="333" t="s">
        <v>526</v>
      </c>
      <c r="B861" s="194" t="s">
        <v>151</v>
      </c>
      <c r="C861" s="171" t="s">
        <v>73</v>
      </c>
      <c r="D861" s="171" t="s">
        <v>115</v>
      </c>
      <c r="E861" s="180" t="s">
        <v>687</v>
      </c>
      <c r="F861" s="170"/>
      <c r="G861" s="170">
        <f>SUM(G862:G863)</f>
        <v>1249.92</v>
      </c>
      <c r="H861" s="170">
        <f>SUM(H862:H863)</f>
        <v>1249.92</v>
      </c>
    </row>
    <row r="862" spans="1:8" ht="48" thickBot="1">
      <c r="A862" s="38" t="s">
        <v>225</v>
      </c>
      <c r="B862" s="28" t="s">
        <v>151</v>
      </c>
      <c r="C862" s="7" t="s">
        <v>73</v>
      </c>
      <c r="D862" s="7" t="s">
        <v>115</v>
      </c>
      <c r="E862" s="183" t="s">
        <v>687</v>
      </c>
      <c r="F862" s="3">
        <v>111</v>
      </c>
      <c r="G862" s="3">
        <v>960</v>
      </c>
      <c r="H862" s="3">
        <v>960</v>
      </c>
    </row>
    <row r="863" spans="1:8" ht="63.75" thickBot="1">
      <c r="A863" s="38" t="s">
        <v>10</v>
      </c>
      <c r="B863" s="28" t="s">
        <v>151</v>
      </c>
      <c r="C863" s="7" t="s">
        <v>73</v>
      </c>
      <c r="D863" s="7" t="s">
        <v>115</v>
      </c>
      <c r="E863" s="183" t="s">
        <v>687</v>
      </c>
      <c r="F863" s="3">
        <v>119</v>
      </c>
      <c r="G863" s="3">
        <v>289.92</v>
      </c>
      <c r="H863" s="3">
        <v>289.92</v>
      </c>
    </row>
    <row r="864" spans="1:8" ht="79.5" thickBot="1">
      <c r="A864" s="160" t="s">
        <v>528</v>
      </c>
      <c r="B864" s="282" t="s">
        <v>151</v>
      </c>
      <c r="C864" s="282" t="s">
        <v>73</v>
      </c>
      <c r="D864" s="282" t="s">
        <v>115</v>
      </c>
      <c r="E864" s="180" t="s">
        <v>529</v>
      </c>
      <c r="F864" s="283"/>
      <c r="G864" s="283">
        <v>253.79136</v>
      </c>
      <c r="H864" s="283">
        <v>253.79136</v>
      </c>
    </row>
    <row r="865" spans="1:8" ht="32.25" thickBot="1">
      <c r="A865" s="38" t="s">
        <v>13</v>
      </c>
      <c r="B865" s="28" t="s">
        <v>151</v>
      </c>
      <c r="C865" s="7" t="s">
        <v>73</v>
      </c>
      <c r="D865" s="7" t="s">
        <v>115</v>
      </c>
      <c r="E865" s="183" t="s">
        <v>529</v>
      </c>
      <c r="F865" s="3">
        <v>244</v>
      </c>
      <c r="G865" s="284">
        <v>253.79136</v>
      </c>
      <c r="H865" s="284">
        <v>253.79136</v>
      </c>
    </row>
    <row r="866" spans="1:8" ht="32.25" thickBot="1">
      <c r="A866" s="333" t="s">
        <v>591</v>
      </c>
      <c r="B866" s="282" t="s">
        <v>151</v>
      </c>
      <c r="C866" s="157" t="s">
        <v>73</v>
      </c>
      <c r="D866" s="157" t="s">
        <v>109</v>
      </c>
      <c r="E866" s="212"/>
      <c r="F866" s="162"/>
      <c r="G866" s="283">
        <f>SUM(G867:G868)</f>
        <v>296.89999999999998</v>
      </c>
      <c r="H866" s="283">
        <f>SUM(H867:H868)</f>
        <v>296.89999999999998</v>
      </c>
    </row>
    <row r="867" spans="1:8" ht="48" thickBot="1">
      <c r="A867" s="53" t="s">
        <v>28</v>
      </c>
      <c r="B867" s="28" t="s">
        <v>151</v>
      </c>
      <c r="C867" s="7" t="s">
        <v>73</v>
      </c>
      <c r="D867" s="7" t="s">
        <v>109</v>
      </c>
      <c r="E867" s="36">
        <v>1920202590</v>
      </c>
      <c r="F867" s="7" t="s">
        <v>78</v>
      </c>
      <c r="G867" s="284">
        <v>228</v>
      </c>
      <c r="H867" s="284">
        <v>228</v>
      </c>
    </row>
    <row r="868" spans="1:8" ht="63.75" thickBot="1">
      <c r="A868" s="38" t="s">
        <v>10</v>
      </c>
      <c r="B868" s="28" t="s">
        <v>151</v>
      </c>
      <c r="C868" s="7" t="s">
        <v>73</v>
      </c>
      <c r="D868" s="7" t="s">
        <v>109</v>
      </c>
      <c r="E868" s="36">
        <v>1920202590</v>
      </c>
      <c r="F868" s="7" t="s">
        <v>493</v>
      </c>
      <c r="G868" s="284">
        <v>68.900000000000006</v>
      </c>
      <c r="H868" s="284">
        <v>68.900000000000006</v>
      </c>
    </row>
    <row r="869" spans="1:8" ht="32.25" thickBot="1">
      <c r="A869" s="312" t="s">
        <v>749</v>
      </c>
      <c r="B869" s="282"/>
      <c r="C869" s="157"/>
      <c r="D869" s="157"/>
      <c r="E869" s="172"/>
      <c r="F869" s="157"/>
      <c r="G869" s="283">
        <v>15.602</v>
      </c>
      <c r="H869" s="283">
        <v>15.602</v>
      </c>
    </row>
    <row r="870" spans="1:8" ht="16.5" thickBot="1">
      <c r="A870" s="38"/>
      <c r="B870" s="28"/>
      <c r="C870" s="7"/>
      <c r="D870" s="7"/>
      <c r="E870" s="36"/>
      <c r="F870" s="7"/>
      <c r="G870" s="284">
        <v>15.602</v>
      </c>
      <c r="H870" s="284">
        <v>15.602</v>
      </c>
    </row>
    <row r="871" spans="1:8" ht="16.5" thickBot="1">
      <c r="A871" s="133" t="s">
        <v>152</v>
      </c>
      <c r="B871" s="132" t="s">
        <v>153</v>
      </c>
      <c r="C871" s="132" t="s">
        <v>73</v>
      </c>
      <c r="D871" s="132" t="s">
        <v>115</v>
      </c>
      <c r="E871" s="132"/>
      <c r="F871" s="132"/>
      <c r="G871" s="350">
        <f>SUM(G872+G878+G879+G883+G886+G888)</f>
        <v>16304.057049999999</v>
      </c>
      <c r="H871" s="350">
        <f>SUM(H872+H878+H879+H883+H886+H888)</f>
        <v>21748.057049999999</v>
      </c>
    </row>
    <row r="872" spans="1:8" ht="16.5" thickBot="1">
      <c r="A872" s="31"/>
      <c r="B872" s="26" t="s">
        <v>153</v>
      </c>
      <c r="C872" s="15" t="s">
        <v>73</v>
      </c>
      <c r="D872" s="15" t="s">
        <v>115</v>
      </c>
      <c r="E872" s="212" t="s">
        <v>628</v>
      </c>
      <c r="F872" s="27"/>
      <c r="G872" s="250">
        <f>SUM(G873:G877)</f>
        <v>5438.6</v>
      </c>
      <c r="H872" s="250">
        <f>SUM(H873:H877)</f>
        <v>5438.6</v>
      </c>
    </row>
    <row r="873" spans="1:8" ht="48" thickBot="1">
      <c r="A873" s="5" t="s">
        <v>54</v>
      </c>
      <c r="B873" s="28" t="s">
        <v>153</v>
      </c>
      <c r="C873" s="7" t="s">
        <v>73</v>
      </c>
      <c r="D873" s="7" t="s">
        <v>115</v>
      </c>
      <c r="E873" s="376" t="s">
        <v>628</v>
      </c>
      <c r="F873" s="28" t="s">
        <v>78</v>
      </c>
      <c r="G873" s="134">
        <v>588</v>
      </c>
      <c r="H873" s="134">
        <v>588</v>
      </c>
    </row>
    <row r="874" spans="1:8" ht="63.75" thickBot="1">
      <c r="A874" s="38" t="s">
        <v>10</v>
      </c>
      <c r="B874" s="28" t="s">
        <v>153</v>
      </c>
      <c r="C874" s="7" t="s">
        <v>73</v>
      </c>
      <c r="D874" s="7" t="s">
        <v>115</v>
      </c>
      <c r="E874" s="376" t="s">
        <v>628</v>
      </c>
      <c r="F874" s="28" t="s">
        <v>493</v>
      </c>
      <c r="G874" s="134">
        <v>177.6</v>
      </c>
      <c r="H874" s="134">
        <v>177.6</v>
      </c>
    </row>
    <row r="875" spans="1:8" ht="32.25" thickBot="1">
      <c r="A875" s="38" t="s">
        <v>13</v>
      </c>
      <c r="B875" s="28" t="s">
        <v>153</v>
      </c>
      <c r="C875" s="7" t="s">
        <v>73</v>
      </c>
      <c r="D875" s="7" t="s">
        <v>115</v>
      </c>
      <c r="E875" s="376" t="s">
        <v>628</v>
      </c>
      <c r="F875" s="7" t="s">
        <v>119</v>
      </c>
      <c r="G875" s="3">
        <v>4243</v>
      </c>
      <c r="H875" s="3">
        <v>4243</v>
      </c>
    </row>
    <row r="876" spans="1:8" ht="16.5" thickBot="1">
      <c r="A876" s="38" t="s">
        <v>523</v>
      </c>
      <c r="B876" s="28" t="s">
        <v>153</v>
      </c>
      <c r="C876" s="7" t="s">
        <v>73</v>
      </c>
      <c r="D876" s="7" t="s">
        <v>115</v>
      </c>
      <c r="E876" s="376" t="s">
        <v>628</v>
      </c>
      <c r="F876" s="7" t="s">
        <v>508</v>
      </c>
      <c r="G876" s="3">
        <v>400</v>
      </c>
      <c r="H876" s="3">
        <v>400</v>
      </c>
    </row>
    <row r="877" spans="1:8" ht="16.5" thickBot="1">
      <c r="A877" s="334" t="s">
        <v>46</v>
      </c>
      <c r="B877" s="28" t="s">
        <v>153</v>
      </c>
      <c r="C877" s="7" t="s">
        <v>73</v>
      </c>
      <c r="D877" s="7" t="s">
        <v>115</v>
      </c>
      <c r="E877" s="376" t="s">
        <v>628</v>
      </c>
      <c r="F877" s="7" t="s">
        <v>118</v>
      </c>
      <c r="G877" s="3">
        <v>30</v>
      </c>
      <c r="H877" s="3">
        <v>30</v>
      </c>
    </row>
    <row r="878" spans="1:8" ht="48" thickBot="1">
      <c r="A878" s="156" t="s">
        <v>505</v>
      </c>
      <c r="B878" s="282" t="s">
        <v>153</v>
      </c>
      <c r="C878" s="157" t="s">
        <v>73</v>
      </c>
      <c r="D878" s="157" t="s">
        <v>115</v>
      </c>
      <c r="E878" s="172" t="s">
        <v>581</v>
      </c>
      <c r="F878" s="157" t="s">
        <v>506</v>
      </c>
      <c r="G878" s="162">
        <v>29.18505</v>
      </c>
      <c r="H878" s="162">
        <v>29.18505</v>
      </c>
    </row>
    <row r="879" spans="1:8" ht="126.75" thickBot="1">
      <c r="A879" s="154" t="s">
        <v>62</v>
      </c>
      <c r="B879" s="26" t="s">
        <v>153</v>
      </c>
      <c r="C879" s="8" t="s">
        <v>73</v>
      </c>
      <c r="D879" s="8" t="s">
        <v>115</v>
      </c>
      <c r="E879" s="4" t="s">
        <v>685</v>
      </c>
      <c r="F879" s="2"/>
      <c r="G879" s="1">
        <f>SUM(G880:G882)</f>
        <v>8294</v>
      </c>
      <c r="H879" s="1">
        <f>SUM(H880:H882)</f>
        <v>13738</v>
      </c>
    </row>
    <row r="880" spans="1:8" ht="48" thickBot="1">
      <c r="A880" s="5" t="s">
        <v>54</v>
      </c>
      <c r="B880" s="28" t="s">
        <v>153</v>
      </c>
      <c r="C880" s="7" t="s">
        <v>73</v>
      </c>
      <c r="D880" s="7" t="s">
        <v>115</v>
      </c>
      <c r="E880" s="3" t="s">
        <v>685</v>
      </c>
      <c r="F880" s="3">
        <v>111</v>
      </c>
      <c r="G880" s="3">
        <v>6200</v>
      </c>
      <c r="H880" s="3">
        <v>10381</v>
      </c>
    </row>
    <row r="881" spans="1:8" ht="63.75" thickBot="1">
      <c r="A881" s="38" t="s">
        <v>10</v>
      </c>
      <c r="B881" s="28" t="s">
        <v>153</v>
      </c>
      <c r="C881" s="7" t="s">
        <v>73</v>
      </c>
      <c r="D881" s="7" t="s">
        <v>115</v>
      </c>
      <c r="E881" s="3" t="s">
        <v>685</v>
      </c>
      <c r="F881" s="3">
        <v>119</v>
      </c>
      <c r="G881" s="3">
        <v>1872</v>
      </c>
      <c r="H881" s="3">
        <v>3135</v>
      </c>
    </row>
    <row r="882" spans="1:8" ht="32.25" thickBot="1">
      <c r="A882" s="38" t="s">
        <v>13</v>
      </c>
      <c r="B882" s="28" t="s">
        <v>153</v>
      </c>
      <c r="C882" s="7" t="s">
        <v>73</v>
      </c>
      <c r="D882" s="7" t="s">
        <v>115</v>
      </c>
      <c r="E882" s="3" t="s">
        <v>685</v>
      </c>
      <c r="F882" s="3">
        <v>244</v>
      </c>
      <c r="G882" s="3">
        <v>222</v>
      </c>
      <c r="H882" s="3">
        <v>222</v>
      </c>
    </row>
    <row r="883" spans="1:8" ht="79.5" thickBot="1">
      <c r="A883" s="333" t="s">
        <v>526</v>
      </c>
      <c r="B883" s="194" t="s">
        <v>153</v>
      </c>
      <c r="C883" s="171" t="s">
        <v>73</v>
      </c>
      <c r="D883" s="171" t="s">
        <v>115</v>
      </c>
      <c r="E883" s="180" t="s">
        <v>687</v>
      </c>
      <c r="F883" s="170"/>
      <c r="G883" s="170">
        <f>SUM(G884:G885)</f>
        <v>1718.6399999999999</v>
      </c>
      <c r="H883" s="170">
        <f>SUM(H884:H885)</f>
        <v>1718.6399999999999</v>
      </c>
    </row>
    <row r="884" spans="1:8" ht="48" thickBot="1">
      <c r="A884" s="38" t="s">
        <v>225</v>
      </c>
      <c r="B884" s="28" t="s">
        <v>153</v>
      </c>
      <c r="C884" s="7" t="s">
        <v>73</v>
      </c>
      <c r="D884" s="7" t="s">
        <v>115</v>
      </c>
      <c r="E884" s="183" t="s">
        <v>687</v>
      </c>
      <c r="F884" s="3">
        <v>111</v>
      </c>
      <c r="G884" s="3">
        <v>1320</v>
      </c>
      <c r="H884" s="3">
        <v>1320</v>
      </c>
    </row>
    <row r="885" spans="1:8" ht="63.75" thickBot="1">
      <c r="A885" s="38" t="s">
        <v>10</v>
      </c>
      <c r="B885" s="28" t="s">
        <v>153</v>
      </c>
      <c r="C885" s="7" t="s">
        <v>73</v>
      </c>
      <c r="D885" s="7" t="s">
        <v>115</v>
      </c>
      <c r="E885" s="183" t="s">
        <v>687</v>
      </c>
      <c r="F885" s="3">
        <v>119</v>
      </c>
      <c r="G885" s="3">
        <v>398.64</v>
      </c>
      <c r="H885" s="3">
        <v>398.64</v>
      </c>
    </row>
    <row r="886" spans="1:8" ht="79.5" thickBot="1">
      <c r="A886" s="160" t="s">
        <v>528</v>
      </c>
      <c r="B886" s="282" t="s">
        <v>153</v>
      </c>
      <c r="C886" s="282" t="s">
        <v>73</v>
      </c>
      <c r="D886" s="282" t="s">
        <v>115</v>
      </c>
      <c r="E886" s="180" t="s">
        <v>529</v>
      </c>
      <c r="F886" s="283"/>
      <c r="G886" s="283">
        <v>797.63</v>
      </c>
      <c r="H886" s="283">
        <v>797.63</v>
      </c>
    </row>
    <row r="887" spans="1:8" ht="32.25" thickBot="1">
      <c r="A887" s="38" t="s">
        <v>13</v>
      </c>
      <c r="B887" s="28" t="s">
        <v>153</v>
      </c>
      <c r="C887" s="7" t="s">
        <v>73</v>
      </c>
      <c r="D887" s="7" t="s">
        <v>115</v>
      </c>
      <c r="E887" s="183" t="s">
        <v>529</v>
      </c>
      <c r="F887" s="3">
        <v>244</v>
      </c>
      <c r="G887" s="284">
        <v>797.63</v>
      </c>
      <c r="H887" s="284">
        <v>797.63</v>
      </c>
    </row>
    <row r="888" spans="1:8" ht="32.25" thickBot="1">
      <c r="A888" s="312" t="s">
        <v>749</v>
      </c>
      <c r="B888" s="194"/>
      <c r="C888" s="171"/>
      <c r="D888" s="171"/>
      <c r="E888" s="180"/>
      <c r="F888" s="170"/>
      <c r="G888" s="297">
        <v>26.001999999999999</v>
      </c>
      <c r="H888" s="297">
        <v>26.001999999999999</v>
      </c>
    </row>
    <row r="889" spans="1:8" ht="16.5" thickBot="1">
      <c r="A889" s="38"/>
      <c r="B889" s="28"/>
      <c r="C889" s="7"/>
      <c r="D889" s="7"/>
      <c r="E889" s="183"/>
      <c r="F889" s="3"/>
      <c r="G889" s="284">
        <v>26.001999999999999</v>
      </c>
      <c r="H889" s="284">
        <v>26.001999999999999</v>
      </c>
    </row>
    <row r="890" spans="1:8" ht="16.5" thickBot="1">
      <c r="A890" s="133" t="s">
        <v>154</v>
      </c>
      <c r="B890" s="132" t="s">
        <v>155</v>
      </c>
      <c r="C890" s="132" t="s">
        <v>73</v>
      </c>
      <c r="D890" s="132"/>
      <c r="E890" s="132"/>
      <c r="F890" s="132"/>
      <c r="G890" s="255">
        <f>SUM(G891+G897+G898+G902+G905+G907)</f>
        <v>10382.640299999999</v>
      </c>
      <c r="H890" s="255">
        <f>SUM(H891+H897+H898+H902+H905+H907)</f>
        <v>13667.640299999999</v>
      </c>
    </row>
    <row r="891" spans="1:8" ht="16.5" thickBot="1">
      <c r="A891" s="31"/>
      <c r="B891" s="26" t="s">
        <v>155</v>
      </c>
      <c r="C891" s="15" t="s">
        <v>73</v>
      </c>
      <c r="D891" s="15" t="s">
        <v>115</v>
      </c>
      <c r="E891" s="212" t="s">
        <v>628</v>
      </c>
      <c r="F891" s="27"/>
      <c r="G891" s="51">
        <f>SUM(G892:G896)</f>
        <v>870.1</v>
      </c>
      <c r="H891" s="51">
        <f>SUM(H892:H896)</f>
        <v>870.1</v>
      </c>
    </row>
    <row r="892" spans="1:8" ht="48" thickBot="1">
      <c r="A892" s="5" t="s">
        <v>54</v>
      </c>
      <c r="B892" s="28" t="s">
        <v>155</v>
      </c>
      <c r="C892" s="7" t="s">
        <v>73</v>
      </c>
      <c r="D892" s="7" t="s">
        <v>115</v>
      </c>
      <c r="E892" s="376" t="s">
        <v>628</v>
      </c>
      <c r="F892" s="28" t="s">
        <v>78</v>
      </c>
      <c r="G892" s="134">
        <v>348</v>
      </c>
      <c r="H892" s="134">
        <v>348</v>
      </c>
    </row>
    <row r="893" spans="1:8" ht="63.75" thickBot="1">
      <c r="A893" s="38" t="s">
        <v>10</v>
      </c>
      <c r="B893" s="28" t="s">
        <v>155</v>
      </c>
      <c r="C893" s="7" t="s">
        <v>73</v>
      </c>
      <c r="D893" s="7" t="s">
        <v>115</v>
      </c>
      <c r="E893" s="376" t="s">
        <v>628</v>
      </c>
      <c r="F893" s="28" t="s">
        <v>493</v>
      </c>
      <c r="G893" s="134">
        <v>105.1</v>
      </c>
      <c r="H893" s="134">
        <v>105.1</v>
      </c>
    </row>
    <row r="894" spans="1:8" ht="32.25" thickBot="1">
      <c r="A894" s="38" t="s">
        <v>13</v>
      </c>
      <c r="B894" s="28" t="s">
        <v>155</v>
      </c>
      <c r="C894" s="7" t="s">
        <v>73</v>
      </c>
      <c r="D894" s="7" t="s">
        <v>115</v>
      </c>
      <c r="E894" s="376" t="s">
        <v>628</v>
      </c>
      <c r="F894" s="7" t="s">
        <v>119</v>
      </c>
      <c r="G894" s="3">
        <v>280</v>
      </c>
      <c r="H894" s="3">
        <v>280</v>
      </c>
    </row>
    <row r="895" spans="1:8" ht="16.5" thickBot="1">
      <c r="A895" s="38" t="s">
        <v>523</v>
      </c>
      <c r="B895" s="28" t="s">
        <v>155</v>
      </c>
      <c r="C895" s="7" t="s">
        <v>73</v>
      </c>
      <c r="D895" s="7" t="s">
        <v>115</v>
      </c>
      <c r="E895" s="376" t="s">
        <v>628</v>
      </c>
      <c r="F895" s="7" t="s">
        <v>508</v>
      </c>
      <c r="G895" s="3">
        <v>130</v>
      </c>
      <c r="H895" s="3">
        <v>130</v>
      </c>
    </row>
    <row r="896" spans="1:8" ht="18.75" customHeight="1" thickBot="1">
      <c r="A896" s="334" t="s">
        <v>46</v>
      </c>
      <c r="B896" s="28" t="s">
        <v>155</v>
      </c>
      <c r="C896" s="7" t="s">
        <v>73</v>
      </c>
      <c r="D896" s="7" t="s">
        <v>115</v>
      </c>
      <c r="E896" s="376" t="s">
        <v>628</v>
      </c>
      <c r="F896" s="7" t="s">
        <v>118</v>
      </c>
      <c r="G896" s="3">
        <v>7</v>
      </c>
      <c r="H896" s="3">
        <v>7</v>
      </c>
    </row>
    <row r="897" spans="1:8" ht="0.75" hidden="1" customHeight="1" thickBot="1">
      <c r="A897" s="156" t="s">
        <v>505</v>
      </c>
      <c r="B897" s="194" t="s">
        <v>155</v>
      </c>
      <c r="C897" s="171" t="s">
        <v>73</v>
      </c>
      <c r="D897" s="171" t="s">
        <v>115</v>
      </c>
      <c r="E897" s="256" t="s">
        <v>581</v>
      </c>
      <c r="F897" s="171" t="s">
        <v>506</v>
      </c>
      <c r="G897" s="170"/>
      <c r="H897" s="170"/>
    </row>
    <row r="898" spans="1:8" ht="126.75" thickBot="1">
      <c r="A898" s="154" t="s">
        <v>62</v>
      </c>
      <c r="B898" s="26" t="s">
        <v>155</v>
      </c>
      <c r="C898" s="8" t="s">
        <v>73</v>
      </c>
      <c r="D898" s="8" t="s">
        <v>115</v>
      </c>
      <c r="E898" s="4" t="s">
        <v>685</v>
      </c>
      <c r="F898" s="2"/>
      <c r="G898" s="1">
        <f>SUM(G899:G901)</f>
        <v>7133</v>
      </c>
      <c r="H898" s="1">
        <f>SUM(H899:H901)</f>
        <v>10418</v>
      </c>
    </row>
    <row r="899" spans="1:8" ht="48" thickBot="1">
      <c r="A899" s="5" t="s">
        <v>54</v>
      </c>
      <c r="B899" s="28" t="s">
        <v>155</v>
      </c>
      <c r="C899" s="7" t="s">
        <v>73</v>
      </c>
      <c r="D899" s="7" t="s">
        <v>115</v>
      </c>
      <c r="E899" s="3" t="s">
        <v>685</v>
      </c>
      <c r="F899" s="3">
        <v>111</v>
      </c>
      <c r="G899" s="3">
        <v>5376</v>
      </c>
      <c r="H899" s="3">
        <v>7900</v>
      </c>
    </row>
    <row r="900" spans="1:8" ht="63.75" thickBot="1">
      <c r="A900" s="38" t="s">
        <v>10</v>
      </c>
      <c r="B900" s="28" t="s">
        <v>155</v>
      </c>
      <c r="C900" s="7" t="s">
        <v>73</v>
      </c>
      <c r="D900" s="7" t="s">
        <v>115</v>
      </c>
      <c r="E900" s="3" t="s">
        <v>685</v>
      </c>
      <c r="F900" s="3">
        <v>119</v>
      </c>
      <c r="G900" s="3">
        <v>1624</v>
      </c>
      <c r="H900" s="3">
        <v>2385</v>
      </c>
    </row>
    <row r="901" spans="1:8" ht="32.25" thickBot="1">
      <c r="A901" s="38" t="s">
        <v>13</v>
      </c>
      <c r="B901" s="28" t="s">
        <v>155</v>
      </c>
      <c r="C901" s="7" t="s">
        <v>73</v>
      </c>
      <c r="D901" s="7" t="s">
        <v>115</v>
      </c>
      <c r="E901" s="3" t="s">
        <v>685</v>
      </c>
      <c r="F901" s="3">
        <v>244</v>
      </c>
      <c r="G901" s="3">
        <v>133</v>
      </c>
      <c r="H901" s="3">
        <v>133</v>
      </c>
    </row>
    <row r="902" spans="1:8" ht="79.5" thickBot="1">
      <c r="A902" s="333" t="s">
        <v>526</v>
      </c>
      <c r="B902" s="194" t="s">
        <v>155</v>
      </c>
      <c r="C902" s="171" t="s">
        <v>73</v>
      </c>
      <c r="D902" s="171" t="s">
        <v>115</v>
      </c>
      <c r="E902" s="180" t="s">
        <v>687</v>
      </c>
      <c r="F902" s="170"/>
      <c r="G902" s="170">
        <f>SUM(G903:G904)</f>
        <v>1718.6399999999999</v>
      </c>
      <c r="H902" s="170">
        <f>SUM(H903:H904)</f>
        <v>1718.6399999999999</v>
      </c>
    </row>
    <row r="903" spans="1:8" ht="48" thickBot="1">
      <c r="A903" s="38" t="s">
        <v>225</v>
      </c>
      <c r="B903" s="28" t="s">
        <v>155</v>
      </c>
      <c r="C903" s="7" t="s">
        <v>73</v>
      </c>
      <c r="D903" s="7" t="s">
        <v>115</v>
      </c>
      <c r="E903" s="183" t="s">
        <v>687</v>
      </c>
      <c r="F903" s="3">
        <v>111</v>
      </c>
      <c r="G903" s="3">
        <v>1320</v>
      </c>
      <c r="H903" s="3">
        <v>1320</v>
      </c>
    </row>
    <row r="904" spans="1:8" ht="63.75" thickBot="1">
      <c r="A904" s="38" t="s">
        <v>10</v>
      </c>
      <c r="B904" s="28" t="s">
        <v>155</v>
      </c>
      <c r="C904" s="7" t="s">
        <v>73</v>
      </c>
      <c r="D904" s="7" t="s">
        <v>115</v>
      </c>
      <c r="E904" s="183" t="s">
        <v>687</v>
      </c>
      <c r="F904" s="3">
        <v>119</v>
      </c>
      <c r="G904" s="3">
        <v>398.64</v>
      </c>
      <c r="H904" s="3">
        <v>398.64</v>
      </c>
    </row>
    <row r="905" spans="1:8" ht="79.5" thickBot="1">
      <c r="A905" s="160" t="s">
        <v>528</v>
      </c>
      <c r="B905" s="282" t="s">
        <v>155</v>
      </c>
      <c r="C905" s="282" t="s">
        <v>73</v>
      </c>
      <c r="D905" s="282" t="s">
        <v>115</v>
      </c>
      <c r="E905" s="180" t="s">
        <v>529</v>
      </c>
      <c r="F905" s="283"/>
      <c r="G905" s="283">
        <v>410.90030000000002</v>
      </c>
      <c r="H905" s="283">
        <v>410.90030000000002</v>
      </c>
    </row>
    <row r="906" spans="1:8" ht="32.25" thickBot="1">
      <c r="A906" s="38" t="s">
        <v>13</v>
      </c>
      <c r="B906" s="28" t="s">
        <v>155</v>
      </c>
      <c r="C906" s="7" t="s">
        <v>73</v>
      </c>
      <c r="D906" s="7" t="s">
        <v>115</v>
      </c>
      <c r="E906" s="183" t="s">
        <v>529</v>
      </c>
      <c r="F906" s="3">
        <v>244</v>
      </c>
      <c r="G906" s="284">
        <v>410.90030000000002</v>
      </c>
      <c r="H906" s="284">
        <v>410.90030000000002</v>
      </c>
    </row>
    <row r="907" spans="1:8" ht="32.25" thickBot="1">
      <c r="A907" s="333" t="s">
        <v>591</v>
      </c>
      <c r="B907" s="282" t="s">
        <v>155</v>
      </c>
      <c r="C907" s="157" t="s">
        <v>73</v>
      </c>
      <c r="D907" s="157" t="s">
        <v>109</v>
      </c>
      <c r="E907" s="212"/>
      <c r="F907" s="162"/>
      <c r="G907" s="283">
        <f>SUM(G908:G909)</f>
        <v>250</v>
      </c>
      <c r="H907" s="283">
        <f>SUM(H908:H909)</f>
        <v>250</v>
      </c>
    </row>
    <row r="908" spans="1:8" ht="48" thickBot="1">
      <c r="A908" s="53" t="s">
        <v>28</v>
      </c>
      <c r="B908" s="28" t="s">
        <v>155</v>
      </c>
      <c r="C908" s="7" t="s">
        <v>73</v>
      </c>
      <c r="D908" s="7" t="s">
        <v>109</v>
      </c>
      <c r="E908" s="36">
        <v>1920202590</v>
      </c>
      <c r="F908" s="7" t="s">
        <v>78</v>
      </c>
      <c r="G908" s="284">
        <v>192</v>
      </c>
      <c r="H908" s="284">
        <v>192</v>
      </c>
    </row>
    <row r="909" spans="1:8" ht="63.75" thickBot="1">
      <c r="A909" s="38" t="s">
        <v>10</v>
      </c>
      <c r="B909" s="28" t="s">
        <v>155</v>
      </c>
      <c r="C909" s="7" t="s">
        <v>73</v>
      </c>
      <c r="D909" s="7" t="s">
        <v>109</v>
      </c>
      <c r="E909" s="36">
        <v>1920202590</v>
      </c>
      <c r="F909" s="7" t="s">
        <v>493</v>
      </c>
      <c r="G909" s="284">
        <v>58</v>
      </c>
      <c r="H909" s="284">
        <v>58</v>
      </c>
    </row>
    <row r="910" spans="1:8" ht="16.5" thickBot="1">
      <c r="A910" s="133" t="s">
        <v>156</v>
      </c>
      <c r="B910" s="132" t="s">
        <v>157</v>
      </c>
      <c r="C910" s="132" t="s">
        <v>73</v>
      </c>
      <c r="D910" s="132"/>
      <c r="E910" s="132"/>
      <c r="F910" s="132"/>
      <c r="G910" s="350">
        <f>SUM(G911+G917+G918+G922+G925+G927)</f>
        <v>8714.3111100000006</v>
      </c>
      <c r="H910" s="350">
        <f>SUM(H911+H917+H918+H922+H925+H927)</f>
        <v>11642.311110000001</v>
      </c>
    </row>
    <row r="911" spans="1:8" ht="16.5" thickBot="1">
      <c r="A911" s="31"/>
      <c r="B911" s="27"/>
      <c r="C911" s="27"/>
      <c r="D911" s="27"/>
      <c r="E911" s="212" t="s">
        <v>628</v>
      </c>
      <c r="F911" s="27"/>
      <c r="G911" s="250">
        <f>SUM(G912:G916)</f>
        <v>781.1</v>
      </c>
      <c r="H911" s="250">
        <f>SUM(H912:H916)</f>
        <v>781.1</v>
      </c>
    </row>
    <row r="912" spans="1:8" ht="48" thickBot="1">
      <c r="A912" s="5" t="s">
        <v>54</v>
      </c>
      <c r="B912" s="28" t="s">
        <v>157</v>
      </c>
      <c r="C912" s="7" t="s">
        <v>73</v>
      </c>
      <c r="D912" s="7" t="s">
        <v>115</v>
      </c>
      <c r="E912" s="376" t="s">
        <v>628</v>
      </c>
      <c r="F912" s="28" t="s">
        <v>78</v>
      </c>
      <c r="G912" s="134">
        <v>348</v>
      </c>
      <c r="H912" s="134">
        <v>348</v>
      </c>
    </row>
    <row r="913" spans="1:8" ht="63.75" thickBot="1">
      <c r="A913" s="38" t="s">
        <v>10</v>
      </c>
      <c r="B913" s="28" t="s">
        <v>157</v>
      </c>
      <c r="C913" s="7" t="s">
        <v>73</v>
      </c>
      <c r="D913" s="7" t="s">
        <v>115</v>
      </c>
      <c r="E913" s="376" t="s">
        <v>628</v>
      </c>
      <c r="F913" s="28" t="s">
        <v>493</v>
      </c>
      <c r="G913" s="134">
        <v>105.1</v>
      </c>
      <c r="H913" s="134">
        <v>105.1</v>
      </c>
    </row>
    <row r="914" spans="1:8" ht="32.25" thickBot="1">
      <c r="A914" s="38" t="s">
        <v>13</v>
      </c>
      <c r="B914" s="28" t="s">
        <v>157</v>
      </c>
      <c r="C914" s="7" t="s">
        <v>73</v>
      </c>
      <c r="D914" s="7" t="s">
        <v>115</v>
      </c>
      <c r="E914" s="376" t="s">
        <v>628</v>
      </c>
      <c r="F914" s="7" t="s">
        <v>119</v>
      </c>
      <c r="G914" s="3">
        <v>80</v>
      </c>
      <c r="H914" s="3">
        <v>80</v>
      </c>
    </row>
    <row r="915" spans="1:8" ht="16.5" thickBot="1">
      <c r="A915" s="38" t="s">
        <v>523</v>
      </c>
      <c r="B915" s="28" t="s">
        <v>157</v>
      </c>
      <c r="C915" s="7" t="s">
        <v>73</v>
      </c>
      <c r="D915" s="7" t="s">
        <v>115</v>
      </c>
      <c r="E915" s="376" t="s">
        <v>628</v>
      </c>
      <c r="F915" s="7" t="s">
        <v>508</v>
      </c>
      <c r="G915" s="3">
        <v>240</v>
      </c>
      <c r="H915" s="3">
        <v>240</v>
      </c>
    </row>
    <row r="916" spans="1:8" ht="16.5" thickBot="1">
      <c r="A916" s="334" t="s">
        <v>46</v>
      </c>
      <c r="B916" s="28" t="s">
        <v>157</v>
      </c>
      <c r="C916" s="7" t="s">
        <v>73</v>
      </c>
      <c r="D916" s="7" t="s">
        <v>115</v>
      </c>
      <c r="E916" s="376" t="s">
        <v>628</v>
      </c>
      <c r="F916" s="7" t="s">
        <v>118</v>
      </c>
      <c r="G916" s="3">
        <v>8</v>
      </c>
      <c r="H916" s="3">
        <v>8</v>
      </c>
    </row>
    <row r="917" spans="1:8" ht="48" thickBot="1">
      <c r="A917" s="156" t="s">
        <v>505</v>
      </c>
      <c r="B917" s="282" t="s">
        <v>157</v>
      </c>
      <c r="C917" s="157" t="s">
        <v>73</v>
      </c>
      <c r="D917" s="157" t="s">
        <v>115</v>
      </c>
      <c r="E917" s="172" t="s">
        <v>581</v>
      </c>
      <c r="F917" s="157" t="s">
        <v>506</v>
      </c>
      <c r="G917" s="162">
        <v>29.18505</v>
      </c>
      <c r="H917" s="162">
        <v>29.18505</v>
      </c>
    </row>
    <row r="918" spans="1:8" ht="126.75" thickBot="1">
      <c r="A918" s="154" t="s">
        <v>62</v>
      </c>
      <c r="B918" s="26" t="s">
        <v>157</v>
      </c>
      <c r="C918" s="8" t="s">
        <v>73</v>
      </c>
      <c r="D918" s="8" t="s">
        <v>115</v>
      </c>
      <c r="E918" s="4" t="s">
        <v>685</v>
      </c>
      <c r="F918" s="2"/>
      <c r="G918" s="1">
        <f>SUM(G919:G921)</f>
        <v>6178</v>
      </c>
      <c r="H918" s="1">
        <f>SUM(H919:H921)</f>
        <v>9106</v>
      </c>
    </row>
    <row r="919" spans="1:8" ht="48" thickBot="1">
      <c r="A919" s="5" t="s">
        <v>54</v>
      </c>
      <c r="B919" s="28" t="s">
        <v>157</v>
      </c>
      <c r="C919" s="7" t="s">
        <v>73</v>
      </c>
      <c r="D919" s="7" t="s">
        <v>115</v>
      </c>
      <c r="E919" s="3" t="s">
        <v>685</v>
      </c>
      <c r="F919" s="3">
        <v>111</v>
      </c>
      <c r="G919" s="3">
        <v>4686</v>
      </c>
      <c r="H919" s="3">
        <v>6935</v>
      </c>
    </row>
    <row r="920" spans="1:8" ht="63.75" thickBot="1">
      <c r="A920" s="38" t="s">
        <v>10</v>
      </c>
      <c r="B920" s="28" t="s">
        <v>157</v>
      </c>
      <c r="C920" s="7" t="s">
        <v>73</v>
      </c>
      <c r="D920" s="7" t="s">
        <v>115</v>
      </c>
      <c r="E920" s="3" t="s">
        <v>685</v>
      </c>
      <c r="F920" s="3">
        <v>119</v>
      </c>
      <c r="G920" s="3">
        <v>1415</v>
      </c>
      <c r="H920" s="3">
        <v>2094</v>
      </c>
    </row>
    <row r="921" spans="1:8" ht="32.25" thickBot="1">
      <c r="A921" s="38" t="s">
        <v>13</v>
      </c>
      <c r="B921" s="28" t="s">
        <v>157</v>
      </c>
      <c r="C921" s="7" t="s">
        <v>73</v>
      </c>
      <c r="D921" s="7" t="s">
        <v>115</v>
      </c>
      <c r="E921" s="3" t="s">
        <v>685</v>
      </c>
      <c r="F921" s="3">
        <v>244</v>
      </c>
      <c r="G921" s="3">
        <v>77</v>
      </c>
      <c r="H921" s="3">
        <v>77</v>
      </c>
    </row>
    <row r="922" spans="1:8" ht="79.5" thickBot="1">
      <c r="A922" s="333" t="s">
        <v>526</v>
      </c>
      <c r="B922" s="194" t="s">
        <v>157</v>
      </c>
      <c r="C922" s="171" t="s">
        <v>73</v>
      </c>
      <c r="D922" s="171" t="s">
        <v>115</v>
      </c>
      <c r="E922" s="180" t="s">
        <v>687</v>
      </c>
      <c r="F922" s="170"/>
      <c r="G922" s="170">
        <f>SUM(G923:G924)</f>
        <v>1249.92</v>
      </c>
      <c r="H922" s="170">
        <f>SUM(H923:H924)</f>
        <v>1249.92</v>
      </c>
    </row>
    <row r="923" spans="1:8" ht="48" thickBot="1">
      <c r="A923" s="38" t="s">
        <v>225</v>
      </c>
      <c r="B923" s="28" t="s">
        <v>157</v>
      </c>
      <c r="C923" s="7" t="s">
        <v>73</v>
      </c>
      <c r="D923" s="7" t="s">
        <v>115</v>
      </c>
      <c r="E923" s="183" t="s">
        <v>687</v>
      </c>
      <c r="F923" s="3">
        <v>111</v>
      </c>
      <c r="G923" s="3">
        <v>960</v>
      </c>
      <c r="H923" s="3">
        <v>960</v>
      </c>
    </row>
    <row r="924" spans="1:8" ht="63.75" thickBot="1">
      <c r="A924" s="38" t="s">
        <v>10</v>
      </c>
      <c r="B924" s="28" t="s">
        <v>157</v>
      </c>
      <c r="C924" s="7" t="s">
        <v>73</v>
      </c>
      <c r="D924" s="7" t="s">
        <v>115</v>
      </c>
      <c r="E924" s="183" t="s">
        <v>687</v>
      </c>
      <c r="F924" s="3">
        <v>119</v>
      </c>
      <c r="G924" s="3">
        <v>289.92</v>
      </c>
      <c r="H924" s="3">
        <v>289.92</v>
      </c>
    </row>
    <row r="925" spans="1:8" ht="79.5" thickBot="1">
      <c r="A925" s="160" t="s">
        <v>528</v>
      </c>
      <c r="B925" s="282" t="s">
        <v>157</v>
      </c>
      <c r="C925" s="282" t="s">
        <v>73</v>
      </c>
      <c r="D925" s="282" t="s">
        <v>115</v>
      </c>
      <c r="E925" s="180" t="s">
        <v>529</v>
      </c>
      <c r="F925" s="283"/>
      <c r="G925" s="283">
        <v>241.70606000000001</v>
      </c>
      <c r="H925" s="283">
        <v>241.70606000000001</v>
      </c>
    </row>
    <row r="926" spans="1:8" ht="32.25" thickBot="1">
      <c r="A926" s="38" t="s">
        <v>13</v>
      </c>
      <c r="B926" s="28" t="s">
        <v>157</v>
      </c>
      <c r="C926" s="7" t="s">
        <v>73</v>
      </c>
      <c r="D926" s="7" t="s">
        <v>115</v>
      </c>
      <c r="E926" s="183" t="s">
        <v>529</v>
      </c>
      <c r="F926" s="3">
        <v>244</v>
      </c>
      <c r="G926" s="284">
        <v>241.70606000000001</v>
      </c>
      <c r="H926" s="284">
        <v>241.70606000000001</v>
      </c>
    </row>
    <row r="927" spans="1:8" ht="32.25" thickBot="1">
      <c r="A927" s="333" t="s">
        <v>591</v>
      </c>
      <c r="B927" s="282" t="s">
        <v>157</v>
      </c>
      <c r="C927" s="157" t="s">
        <v>73</v>
      </c>
      <c r="D927" s="157" t="s">
        <v>109</v>
      </c>
      <c r="E927" s="212"/>
      <c r="F927" s="162"/>
      <c r="G927" s="283">
        <f>SUM(G928:G929)</f>
        <v>234.4</v>
      </c>
      <c r="H927" s="283">
        <f>SUM(H928:H929)</f>
        <v>234.4</v>
      </c>
    </row>
    <row r="928" spans="1:8" ht="48" thickBot="1">
      <c r="A928" s="53" t="s">
        <v>28</v>
      </c>
      <c r="B928" s="28" t="s">
        <v>157</v>
      </c>
      <c r="C928" s="7" t="s">
        <v>73</v>
      </c>
      <c r="D928" s="7" t="s">
        <v>109</v>
      </c>
      <c r="E928" s="36">
        <v>1920202590</v>
      </c>
      <c r="F928" s="7" t="s">
        <v>78</v>
      </c>
      <c r="G928" s="284">
        <v>180</v>
      </c>
      <c r="H928" s="284">
        <v>180</v>
      </c>
    </row>
    <row r="929" spans="1:8" ht="63.75" thickBot="1">
      <c r="A929" s="38" t="s">
        <v>10</v>
      </c>
      <c r="B929" s="28" t="s">
        <v>157</v>
      </c>
      <c r="C929" s="7" t="s">
        <v>73</v>
      </c>
      <c r="D929" s="7" t="s">
        <v>109</v>
      </c>
      <c r="E929" s="36">
        <v>1920202590</v>
      </c>
      <c r="F929" s="7" t="s">
        <v>493</v>
      </c>
      <c r="G929" s="284">
        <v>54.4</v>
      </c>
      <c r="H929" s="284">
        <v>54.4</v>
      </c>
    </row>
    <row r="930" spans="1:8" ht="16.5" thickBot="1">
      <c r="A930" s="133" t="s">
        <v>158</v>
      </c>
      <c r="B930" s="132" t="s">
        <v>159</v>
      </c>
      <c r="C930" s="132" t="s">
        <v>73</v>
      </c>
      <c r="D930" s="132"/>
      <c r="E930" s="132"/>
      <c r="F930" s="132"/>
      <c r="G930" s="255">
        <f>SUM(G931+G938+G942+G948+G945+G937+G950+G953)</f>
        <v>11123.531269999999</v>
      </c>
      <c r="H930" s="255">
        <f>SUM(H931+H938+H942+H948+H945+H937+H950+H953)</f>
        <v>13110.531269999999</v>
      </c>
    </row>
    <row r="931" spans="1:8" ht="16.5" thickBot="1">
      <c r="A931" s="31"/>
      <c r="B931" s="26" t="s">
        <v>159</v>
      </c>
      <c r="C931" s="15" t="s">
        <v>73</v>
      </c>
      <c r="D931" s="15" t="s">
        <v>115</v>
      </c>
      <c r="E931" s="212" t="s">
        <v>628</v>
      </c>
      <c r="F931" s="27"/>
      <c r="G931" s="250">
        <f>SUM(G932:G936)</f>
        <v>1261.5999999999999</v>
      </c>
      <c r="H931" s="250">
        <f>SUM(H932:H936)</f>
        <v>1261.5999999999999</v>
      </c>
    </row>
    <row r="932" spans="1:8" ht="48" thickBot="1">
      <c r="A932" s="5" t="s">
        <v>54</v>
      </c>
      <c r="B932" s="28" t="s">
        <v>159</v>
      </c>
      <c r="C932" s="7" t="s">
        <v>73</v>
      </c>
      <c r="D932" s="7" t="s">
        <v>115</v>
      </c>
      <c r="E932" s="376" t="s">
        <v>628</v>
      </c>
      <c r="F932" s="28" t="s">
        <v>78</v>
      </c>
      <c r="G932" s="134">
        <v>468</v>
      </c>
      <c r="H932" s="134">
        <v>468</v>
      </c>
    </row>
    <row r="933" spans="1:8" ht="63.75" thickBot="1">
      <c r="A933" s="38" t="s">
        <v>10</v>
      </c>
      <c r="B933" s="28" t="s">
        <v>159</v>
      </c>
      <c r="C933" s="7" t="s">
        <v>73</v>
      </c>
      <c r="D933" s="7" t="s">
        <v>115</v>
      </c>
      <c r="E933" s="376" t="s">
        <v>628</v>
      </c>
      <c r="F933" s="7" t="s">
        <v>493</v>
      </c>
      <c r="G933" s="3">
        <v>141.30000000000001</v>
      </c>
      <c r="H933" s="3">
        <v>141.30000000000001</v>
      </c>
    </row>
    <row r="934" spans="1:8" ht="32.25" thickBot="1">
      <c r="A934" s="38" t="s">
        <v>13</v>
      </c>
      <c r="B934" s="28" t="s">
        <v>159</v>
      </c>
      <c r="C934" s="7" t="s">
        <v>73</v>
      </c>
      <c r="D934" s="7" t="s">
        <v>115</v>
      </c>
      <c r="E934" s="376" t="s">
        <v>628</v>
      </c>
      <c r="F934" s="7" t="s">
        <v>119</v>
      </c>
      <c r="G934" s="3">
        <v>148.30000000000001</v>
      </c>
      <c r="H934" s="3">
        <v>148.30000000000001</v>
      </c>
    </row>
    <row r="935" spans="1:8" ht="16.5" thickBot="1">
      <c r="A935" s="38" t="s">
        <v>523</v>
      </c>
      <c r="B935" s="28" t="s">
        <v>159</v>
      </c>
      <c r="C935" s="7" t="s">
        <v>73</v>
      </c>
      <c r="D935" s="7" t="s">
        <v>115</v>
      </c>
      <c r="E935" s="376" t="s">
        <v>628</v>
      </c>
      <c r="F935" s="7" t="s">
        <v>508</v>
      </c>
      <c r="G935" s="3">
        <v>490</v>
      </c>
      <c r="H935" s="3">
        <v>490</v>
      </c>
    </row>
    <row r="936" spans="1:8" ht="20.25" customHeight="1" thickBot="1">
      <c r="A936" s="334" t="s">
        <v>46</v>
      </c>
      <c r="B936" s="28" t="s">
        <v>159</v>
      </c>
      <c r="C936" s="7" t="s">
        <v>73</v>
      </c>
      <c r="D936" s="7" t="s">
        <v>115</v>
      </c>
      <c r="E936" s="376" t="s">
        <v>628</v>
      </c>
      <c r="F936" s="7" t="s">
        <v>118</v>
      </c>
      <c r="G936" s="3">
        <v>14</v>
      </c>
      <c r="H936" s="3">
        <v>14</v>
      </c>
    </row>
    <row r="937" spans="1:8" ht="48" hidden="1" thickBot="1">
      <c r="A937" s="156" t="s">
        <v>505</v>
      </c>
      <c r="B937" s="194" t="s">
        <v>159</v>
      </c>
      <c r="C937" s="171" t="s">
        <v>73</v>
      </c>
      <c r="D937" s="171" t="s">
        <v>115</v>
      </c>
      <c r="E937" s="256" t="s">
        <v>581</v>
      </c>
      <c r="F937" s="171" t="s">
        <v>506</v>
      </c>
      <c r="G937" s="170"/>
      <c r="H937" s="170"/>
    </row>
    <row r="938" spans="1:8" ht="126.75" thickBot="1">
      <c r="A938" s="154" t="s">
        <v>62</v>
      </c>
      <c r="B938" s="26" t="s">
        <v>159</v>
      </c>
      <c r="C938" s="8" t="s">
        <v>73</v>
      </c>
      <c r="D938" s="8" t="s">
        <v>115</v>
      </c>
      <c r="E938" s="4" t="s">
        <v>685</v>
      </c>
      <c r="F938" s="2"/>
      <c r="G938" s="1">
        <f>SUM(G939:G941)</f>
        <v>7043</v>
      </c>
      <c r="H938" s="1">
        <f>SUM(H939:H941)</f>
        <v>9030</v>
      </c>
    </row>
    <row r="939" spans="1:8" ht="48" thickBot="1">
      <c r="A939" s="5" t="s">
        <v>54</v>
      </c>
      <c r="B939" s="28" t="s">
        <v>159</v>
      </c>
      <c r="C939" s="7" t="s">
        <v>73</v>
      </c>
      <c r="D939" s="7" t="s">
        <v>115</v>
      </c>
      <c r="E939" s="3" t="s">
        <v>685</v>
      </c>
      <c r="F939" s="3">
        <v>111</v>
      </c>
      <c r="G939" s="3">
        <v>5274</v>
      </c>
      <c r="H939" s="3">
        <v>6800</v>
      </c>
    </row>
    <row r="940" spans="1:8" ht="63.75" thickBot="1">
      <c r="A940" s="38" t="s">
        <v>10</v>
      </c>
      <c r="B940" s="28" t="s">
        <v>159</v>
      </c>
      <c r="C940" s="7" t="s">
        <v>73</v>
      </c>
      <c r="D940" s="7" t="s">
        <v>115</v>
      </c>
      <c r="E940" s="3" t="s">
        <v>685</v>
      </c>
      <c r="F940" s="3">
        <v>119</v>
      </c>
      <c r="G940" s="3">
        <v>1592</v>
      </c>
      <c r="H940" s="3">
        <v>2053</v>
      </c>
    </row>
    <row r="941" spans="1:8" ht="32.25" thickBot="1">
      <c r="A941" s="38" t="s">
        <v>13</v>
      </c>
      <c r="B941" s="28" t="s">
        <v>159</v>
      </c>
      <c r="C941" s="7" t="s">
        <v>73</v>
      </c>
      <c r="D941" s="7" t="s">
        <v>115</v>
      </c>
      <c r="E941" s="3" t="s">
        <v>685</v>
      </c>
      <c r="F941" s="3">
        <v>244</v>
      </c>
      <c r="G941" s="3">
        <v>177</v>
      </c>
      <c r="H941" s="3">
        <v>177</v>
      </c>
    </row>
    <row r="942" spans="1:8" ht="79.5" thickBot="1">
      <c r="A942" s="333" t="s">
        <v>526</v>
      </c>
      <c r="B942" s="194" t="s">
        <v>159</v>
      </c>
      <c r="C942" s="171" t="s">
        <v>73</v>
      </c>
      <c r="D942" s="171" t="s">
        <v>115</v>
      </c>
      <c r="E942" s="180" t="s">
        <v>687</v>
      </c>
      <c r="F942" s="170"/>
      <c r="G942" s="170">
        <f>SUM(G943:G944)</f>
        <v>1718.6399999999999</v>
      </c>
      <c r="H942" s="170">
        <f>SUM(H943:H944)</f>
        <v>1718.6399999999999</v>
      </c>
    </row>
    <row r="943" spans="1:8" ht="48" thickBot="1">
      <c r="A943" s="38" t="s">
        <v>225</v>
      </c>
      <c r="B943" s="28" t="s">
        <v>159</v>
      </c>
      <c r="C943" s="7" t="s">
        <v>73</v>
      </c>
      <c r="D943" s="7" t="s">
        <v>115</v>
      </c>
      <c r="E943" s="183" t="s">
        <v>687</v>
      </c>
      <c r="F943" s="3">
        <v>111</v>
      </c>
      <c r="G943" s="3">
        <v>1320</v>
      </c>
      <c r="H943" s="3">
        <v>1320</v>
      </c>
    </row>
    <row r="944" spans="1:8" ht="63.75" thickBot="1">
      <c r="A944" s="38" t="s">
        <v>10</v>
      </c>
      <c r="B944" s="28" t="s">
        <v>159</v>
      </c>
      <c r="C944" s="7" t="s">
        <v>73</v>
      </c>
      <c r="D944" s="7" t="s">
        <v>115</v>
      </c>
      <c r="E944" s="183" t="s">
        <v>687</v>
      </c>
      <c r="F944" s="3">
        <v>119</v>
      </c>
      <c r="G944" s="3">
        <v>398.64</v>
      </c>
      <c r="H944" s="3">
        <v>398.64</v>
      </c>
    </row>
    <row r="945" spans="1:8" ht="48" thickBot="1">
      <c r="A945" s="293" t="s">
        <v>553</v>
      </c>
      <c r="B945" s="194" t="s">
        <v>159</v>
      </c>
      <c r="C945" s="171" t="s">
        <v>73</v>
      </c>
      <c r="D945" s="171" t="s">
        <v>115</v>
      </c>
      <c r="E945" s="212" t="s">
        <v>557</v>
      </c>
      <c r="F945" s="170"/>
      <c r="G945" s="170">
        <f>SUM(G946:G947)</f>
        <v>98.908999999999992</v>
      </c>
      <c r="H945" s="170">
        <f>SUM(H946:H947)</f>
        <v>98.908999999999992</v>
      </c>
    </row>
    <row r="946" spans="1:8" ht="48" thickBot="1">
      <c r="A946" s="38" t="s">
        <v>225</v>
      </c>
      <c r="B946" s="28" t="s">
        <v>159</v>
      </c>
      <c r="C946" s="7" t="s">
        <v>73</v>
      </c>
      <c r="D946" s="7" t="s">
        <v>115</v>
      </c>
      <c r="E946" s="331" t="s">
        <v>572</v>
      </c>
      <c r="F946" s="3">
        <v>111</v>
      </c>
      <c r="G946" s="3">
        <v>75.966999999999999</v>
      </c>
      <c r="H946" s="3">
        <v>75.966999999999999</v>
      </c>
    </row>
    <row r="947" spans="1:8" ht="63.75" thickBot="1">
      <c r="A947" s="38" t="s">
        <v>10</v>
      </c>
      <c r="B947" s="28" t="s">
        <v>159</v>
      </c>
      <c r="C947" s="7" t="s">
        <v>73</v>
      </c>
      <c r="D947" s="7" t="s">
        <v>115</v>
      </c>
      <c r="E947" s="331" t="s">
        <v>572</v>
      </c>
      <c r="F947" s="3">
        <v>119</v>
      </c>
      <c r="G947" s="3">
        <v>22.942</v>
      </c>
      <c r="H947" s="3">
        <v>22.942</v>
      </c>
    </row>
    <row r="948" spans="1:8" ht="79.5" thickBot="1">
      <c r="A948" s="160" t="s">
        <v>528</v>
      </c>
      <c r="B948" s="282" t="s">
        <v>159</v>
      </c>
      <c r="C948" s="282" t="s">
        <v>73</v>
      </c>
      <c r="D948" s="282" t="s">
        <v>115</v>
      </c>
      <c r="E948" s="180" t="s">
        <v>529</v>
      </c>
      <c r="F948" s="283"/>
      <c r="G948" s="283">
        <v>688.86226999999997</v>
      </c>
      <c r="H948" s="283">
        <v>688.86226999999997</v>
      </c>
    </row>
    <row r="949" spans="1:8" ht="32.25" thickBot="1">
      <c r="A949" s="38" t="s">
        <v>13</v>
      </c>
      <c r="B949" s="28" t="s">
        <v>159</v>
      </c>
      <c r="C949" s="7" t="s">
        <v>73</v>
      </c>
      <c r="D949" s="7" t="s">
        <v>115</v>
      </c>
      <c r="E949" s="183" t="s">
        <v>529</v>
      </c>
      <c r="F949" s="3">
        <v>244</v>
      </c>
      <c r="G949" s="284">
        <v>688.86226999999997</v>
      </c>
      <c r="H949" s="284">
        <v>688.86226999999997</v>
      </c>
    </row>
    <row r="950" spans="1:8" ht="32.25" thickBot="1">
      <c r="A950" s="333" t="s">
        <v>591</v>
      </c>
      <c r="B950" s="282" t="s">
        <v>159</v>
      </c>
      <c r="C950" s="157" t="s">
        <v>73</v>
      </c>
      <c r="D950" s="157" t="s">
        <v>109</v>
      </c>
      <c r="E950" s="212"/>
      <c r="F950" s="162"/>
      <c r="G950" s="283">
        <f>SUM(G951:G952)</f>
        <v>234.4</v>
      </c>
      <c r="H950" s="283">
        <f>SUM(H951:H952)</f>
        <v>234.4</v>
      </c>
    </row>
    <row r="951" spans="1:8" ht="48" thickBot="1">
      <c r="A951" s="53" t="s">
        <v>28</v>
      </c>
      <c r="B951" s="28" t="s">
        <v>159</v>
      </c>
      <c r="C951" s="7" t="s">
        <v>73</v>
      </c>
      <c r="D951" s="7" t="s">
        <v>109</v>
      </c>
      <c r="E951" s="36">
        <v>1920202590</v>
      </c>
      <c r="F951" s="7" t="s">
        <v>78</v>
      </c>
      <c r="G951" s="284">
        <v>180</v>
      </c>
      <c r="H951" s="284">
        <v>180</v>
      </c>
    </row>
    <row r="952" spans="1:8" ht="63.75" thickBot="1">
      <c r="A952" s="38" t="s">
        <v>10</v>
      </c>
      <c r="B952" s="28" t="s">
        <v>159</v>
      </c>
      <c r="C952" s="7" t="s">
        <v>73</v>
      </c>
      <c r="D952" s="7" t="s">
        <v>109</v>
      </c>
      <c r="E952" s="36">
        <v>1920202590</v>
      </c>
      <c r="F952" s="7" t="s">
        <v>493</v>
      </c>
      <c r="G952" s="284">
        <v>54.4</v>
      </c>
      <c r="H952" s="284">
        <v>54.4</v>
      </c>
    </row>
    <row r="953" spans="1:8" ht="16.5" thickBot="1">
      <c r="A953" s="378" t="s">
        <v>27</v>
      </c>
      <c r="B953" s="282" t="s">
        <v>159</v>
      </c>
      <c r="C953" s="157" t="s">
        <v>73</v>
      </c>
      <c r="D953" s="157" t="s">
        <v>110</v>
      </c>
      <c r="E953" s="172"/>
      <c r="F953" s="157"/>
      <c r="G953" s="283">
        <f>SUM(G955:G956)</f>
        <v>78.12</v>
      </c>
      <c r="H953" s="283">
        <f>SUM(H955:H956)</f>
        <v>78.12</v>
      </c>
    </row>
    <row r="954" spans="1:8" ht="32.25" thickBot="1">
      <c r="A954" s="312" t="s">
        <v>722</v>
      </c>
      <c r="B954" s="282" t="s">
        <v>159</v>
      </c>
      <c r="C954" s="157" t="s">
        <v>73</v>
      </c>
      <c r="D954" s="157" t="s">
        <v>110</v>
      </c>
      <c r="E954" s="172">
        <v>1940250500</v>
      </c>
      <c r="F954" s="157"/>
      <c r="G954" s="283">
        <f>SUM(G955:G956)</f>
        <v>78.12</v>
      </c>
      <c r="H954" s="283">
        <f>SUM(H955:H956)</f>
        <v>78.12</v>
      </c>
    </row>
    <row r="955" spans="1:8" ht="48" thickBot="1">
      <c r="A955" s="53" t="s">
        <v>28</v>
      </c>
      <c r="B955" s="28" t="s">
        <v>159</v>
      </c>
      <c r="C955" s="7" t="s">
        <v>73</v>
      </c>
      <c r="D955" s="7" t="s">
        <v>110</v>
      </c>
      <c r="E955" s="36">
        <v>1940250500</v>
      </c>
      <c r="F955" s="7" t="s">
        <v>78</v>
      </c>
      <c r="G955" s="284">
        <v>60</v>
      </c>
      <c r="H955" s="284">
        <v>60</v>
      </c>
    </row>
    <row r="956" spans="1:8" ht="63.75" thickBot="1">
      <c r="A956" s="38" t="s">
        <v>10</v>
      </c>
      <c r="B956" s="28" t="s">
        <v>117</v>
      </c>
      <c r="C956" s="7" t="s">
        <v>73</v>
      </c>
      <c r="D956" s="7" t="s">
        <v>110</v>
      </c>
      <c r="E956" s="36">
        <v>1940250500</v>
      </c>
      <c r="F956" s="7" t="s">
        <v>493</v>
      </c>
      <c r="G956" s="284">
        <v>18.12</v>
      </c>
      <c r="H956" s="284">
        <v>18.12</v>
      </c>
    </row>
    <row r="957" spans="1:8" ht="16.5" thickBot="1">
      <c r="A957" s="133" t="s">
        <v>160</v>
      </c>
      <c r="B957" s="132" t="s">
        <v>162</v>
      </c>
      <c r="C957" s="132" t="s">
        <v>73</v>
      </c>
      <c r="D957" s="132"/>
      <c r="E957" s="132"/>
      <c r="F957" s="132"/>
      <c r="G957" s="255">
        <f>SUM(G971+G964+G958+G968+G973)</f>
        <v>10032.59333</v>
      </c>
      <c r="H957" s="255">
        <f>SUM(H971+H964+H958+H968+H973)</f>
        <v>13201.59333</v>
      </c>
    </row>
    <row r="958" spans="1:8" ht="16.5" thickBot="1">
      <c r="A958" s="31"/>
      <c r="B958" s="26" t="s">
        <v>162</v>
      </c>
      <c r="C958" s="15" t="s">
        <v>73</v>
      </c>
      <c r="D958" s="15" t="s">
        <v>115</v>
      </c>
      <c r="E958" s="212" t="s">
        <v>628</v>
      </c>
      <c r="F958" s="27"/>
      <c r="G958" s="250">
        <f>SUM(G959:G963)</f>
        <v>703.1</v>
      </c>
      <c r="H958" s="250">
        <f>SUM(H959:H963)</f>
        <v>703.1</v>
      </c>
    </row>
    <row r="959" spans="1:8" ht="48" thickBot="1">
      <c r="A959" s="5" t="s">
        <v>54</v>
      </c>
      <c r="B959" s="28" t="s">
        <v>162</v>
      </c>
      <c r="C959" s="7" t="s">
        <v>73</v>
      </c>
      <c r="D959" s="7" t="s">
        <v>115</v>
      </c>
      <c r="E959" s="376" t="s">
        <v>628</v>
      </c>
      <c r="F959" s="28" t="s">
        <v>78</v>
      </c>
      <c r="G959" s="134">
        <v>348</v>
      </c>
      <c r="H959" s="134">
        <v>348</v>
      </c>
    </row>
    <row r="960" spans="1:8" ht="63.75" thickBot="1">
      <c r="A960" s="38" t="s">
        <v>10</v>
      </c>
      <c r="B960" s="28" t="s">
        <v>162</v>
      </c>
      <c r="C960" s="7" t="s">
        <v>73</v>
      </c>
      <c r="D960" s="7" t="s">
        <v>115</v>
      </c>
      <c r="E960" s="376" t="s">
        <v>628</v>
      </c>
      <c r="F960" s="28" t="s">
        <v>493</v>
      </c>
      <c r="G960" s="134">
        <v>105.1</v>
      </c>
      <c r="H960" s="134">
        <v>105.1</v>
      </c>
    </row>
    <row r="961" spans="1:8" ht="32.25" thickBot="1">
      <c r="A961" s="38" t="s">
        <v>13</v>
      </c>
      <c r="B961" s="28" t="s">
        <v>162</v>
      </c>
      <c r="C961" s="7" t="s">
        <v>73</v>
      </c>
      <c r="D961" s="7" t="s">
        <v>115</v>
      </c>
      <c r="E961" s="376" t="s">
        <v>628</v>
      </c>
      <c r="F961" s="7" t="s">
        <v>119</v>
      </c>
      <c r="G961" s="3">
        <v>70</v>
      </c>
      <c r="H961" s="3">
        <v>70</v>
      </c>
    </row>
    <row r="962" spans="1:8" ht="16.5" thickBot="1">
      <c r="A962" s="38" t="s">
        <v>523</v>
      </c>
      <c r="B962" s="28" t="s">
        <v>162</v>
      </c>
      <c r="C962" s="7" t="s">
        <v>73</v>
      </c>
      <c r="D962" s="7" t="s">
        <v>115</v>
      </c>
      <c r="E962" s="376" t="s">
        <v>628</v>
      </c>
      <c r="F962" s="7" t="s">
        <v>508</v>
      </c>
      <c r="G962" s="3">
        <v>180</v>
      </c>
      <c r="H962" s="3">
        <v>180</v>
      </c>
    </row>
    <row r="963" spans="1:8" ht="16.5" thickBot="1">
      <c r="A963" s="334" t="s">
        <v>46</v>
      </c>
      <c r="B963" s="28" t="s">
        <v>162</v>
      </c>
      <c r="C963" s="7" t="s">
        <v>73</v>
      </c>
      <c r="D963" s="7" t="s">
        <v>115</v>
      </c>
      <c r="E963" s="376" t="s">
        <v>628</v>
      </c>
      <c r="F963" s="7" t="s">
        <v>118</v>
      </c>
      <c r="G963" s="3"/>
      <c r="H963" s="3"/>
    </row>
    <row r="964" spans="1:8" ht="126.75" thickBot="1">
      <c r="A964" s="154" t="s">
        <v>62</v>
      </c>
      <c r="B964" s="26" t="s">
        <v>162</v>
      </c>
      <c r="C964" s="8" t="s">
        <v>73</v>
      </c>
      <c r="D964" s="8" t="s">
        <v>115</v>
      </c>
      <c r="E964" s="4" t="s">
        <v>685</v>
      </c>
      <c r="F964" s="2"/>
      <c r="G964" s="1">
        <f>SUM(G965:G967)</f>
        <v>6751</v>
      </c>
      <c r="H964" s="1">
        <f>SUM(H965:H967)</f>
        <v>9920</v>
      </c>
    </row>
    <row r="965" spans="1:8" ht="48" thickBot="1">
      <c r="A965" s="5" t="s">
        <v>54</v>
      </c>
      <c r="B965" s="28" t="s">
        <v>162</v>
      </c>
      <c r="C965" s="7" t="s">
        <v>73</v>
      </c>
      <c r="D965" s="7" t="s">
        <v>115</v>
      </c>
      <c r="E965" s="3" t="s">
        <v>685</v>
      </c>
      <c r="F965" s="3">
        <v>111</v>
      </c>
      <c r="G965" s="3">
        <v>5070</v>
      </c>
      <c r="H965" s="3">
        <v>7504</v>
      </c>
    </row>
    <row r="966" spans="1:8" ht="63.75" thickBot="1">
      <c r="A966" s="38" t="s">
        <v>10</v>
      </c>
      <c r="B966" s="28" t="s">
        <v>162</v>
      </c>
      <c r="C966" s="7" t="s">
        <v>73</v>
      </c>
      <c r="D966" s="7" t="s">
        <v>115</v>
      </c>
      <c r="E966" s="3" t="s">
        <v>685</v>
      </c>
      <c r="F966" s="3">
        <v>119</v>
      </c>
      <c r="G966" s="3">
        <v>1531</v>
      </c>
      <c r="H966" s="3">
        <v>2266</v>
      </c>
    </row>
    <row r="967" spans="1:8" ht="32.25" thickBot="1">
      <c r="A967" s="38" t="s">
        <v>13</v>
      </c>
      <c r="B967" s="28" t="s">
        <v>162</v>
      </c>
      <c r="C967" s="7" t="s">
        <v>73</v>
      </c>
      <c r="D967" s="7" t="s">
        <v>115</v>
      </c>
      <c r="E967" s="3" t="s">
        <v>685</v>
      </c>
      <c r="F967" s="3">
        <v>244</v>
      </c>
      <c r="G967" s="3">
        <v>150</v>
      </c>
      <c r="H967" s="3">
        <v>150</v>
      </c>
    </row>
    <row r="968" spans="1:8" ht="79.5" thickBot="1">
      <c r="A968" s="333" t="s">
        <v>526</v>
      </c>
      <c r="B968" s="194" t="s">
        <v>162</v>
      </c>
      <c r="C968" s="171" t="s">
        <v>73</v>
      </c>
      <c r="D968" s="171" t="s">
        <v>115</v>
      </c>
      <c r="E968" s="180" t="s">
        <v>687</v>
      </c>
      <c r="F968" s="170"/>
      <c r="G968" s="170">
        <f>SUM(G969:G970)</f>
        <v>1718.6399999999999</v>
      </c>
      <c r="H968" s="170">
        <f>SUM(H969:H970)</f>
        <v>1718.6399999999999</v>
      </c>
    </row>
    <row r="969" spans="1:8" ht="48" thickBot="1">
      <c r="A969" s="38" t="s">
        <v>225</v>
      </c>
      <c r="B969" s="28" t="s">
        <v>162</v>
      </c>
      <c r="C969" s="7" t="s">
        <v>73</v>
      </c>
      <c r="D969" s="7" t="s">
        <v>115</v>
      </c>
      <c r="E969" s="183" t="s">
        <v>687</v>
      </c>
      <c r="F969" s="3">
        <v>111</v>
      </c>
      <c r="G969" s="3">
        <v>1320</v>
      </c>
      <c r="H969" s="3">
        <v>1320</v>
      </c>
    </row>
    <row r="970" spans="1:8" ht="63.75" thickBot="1">
      <c r="A970" s="38" t="s">
        <v>10</v>
      </c>
      <c r="B970" s="28" t="s">
        <v>162</v>
      </c>
      <c r="C970" s="7" t="s">
        <v>73</v>
      </c>
      <c r="D970" s="7" t="s">
        <v>115</v>
      </c>
      <c r="E970" s="183" t="s">
        <v>687</v>
      </c>
      <c r="F970" s="3">
        <v>119</v>
      </c>
      <c r="G970" s="3">
        <v>398.64</v>
      </c>
      <c r="H970" s="3">
        <v>398.64</v>
      </c>
    </row>
    <row r="971" spans="1:8" ht="79.5" thickBot="1">
      <c r="A971" s="160" t="s">
        <v>528</v>
      </c>
      <c r="B971" s="282" t="s">
        <v>162</v>
      </c>
      <c r="C971" s="282" t="s">
        <v>73</v>
      </c>
      <c r="D971" s="282" t="s">
        <v>115</v>
      </c>
      <c r="E971" s="180" t="s">
        <v>529</v>
      </c>
      <c r="F971" s="283"/>
      <c r="G971" s="283">
        <v>531.75333000000001</v>
      </c>
      <c r="H971" s="283">
        <v>531.75333000000001</v>
      </c>
    </row>
    <row r="972" spans="1:8" ht="32.25" thickBot="1">
      <c r="A972" s="38" t="s">
        <v>13</v>
      </c>
      <c r="B972" s="28" t="s">
        <v>162</v>
      </c>
      <c r="C972" s="7" t="s">
        <v>73</v>
      </c>
      <c r="D972" s="7" t="s">
        <v>115</v>
      </c>
      <c r="E972" s="183" t="s">
        <v>529</v>
      </c>
      <c r="F972" s="3">
        <v>244</v>
      </c>
      <c r="G972" s="284">
        <v>531.75333000000001</v>
      </c>
      <c r="H972" s="284">
        <v>531.75333000000001</v>
      </c>
    </row>
    <row r="973" spans="1:8" ht="32.25" thickBot="1">
      <c r="A973" s="333" t="s">
        <v>591</v>
      </c>
      <c r="B973" s="282" t="s">
        <v>162</v>
      </c>
      <c r="C973" s="157" t="s">
        <v>73</v>
      </c>
      <c r="D973" s="157" t="s">
        <v>109</v>
      </c>
      <c r="E973" s="212"/>
      <c r="F973" s="162"/>
      <c r="G973" s="283">
        <f>SUM(G974:G975)</f>
        <v>328.1</v>
      </c>
      <c r="H973" s="283">
        <f>SUM(H974:H975)</f>
        <v>328.1</v>
      </c>
    </row>
    <row r="974" spans="1:8" ht="48" thickBot="1">
      <c r="A974" s="53" t="s">
        <v>28</v>
      </c>
      <c r="B974" s="28" t="s">
        <v>162</v>
      </c>
      <c r="C974" s="7" t="s">
        <v>73</v>
      </c>
      <c r="D974" s="7" t="s">
        <v>109</v>
      </c>
      <c r="E974" s="36">
        <v>1920202590</v>
      </c>
      <c r="F974" s="7" t="s">
        <v>78</v>
      </c>
      <c r="G974" s="284">
        <v>252</v>
      </c>
      <c r="H974" s="284">
        <v>252</v>
      </c>
    </row>
    <row r="975" spans="1:8" ht="63.75" thickBot="1">
      <c r="A975" s="38" t="s">
        <v>10</v>
      </c>
      <c r="B975" s="28" t="s">
        <v>162</v>
      </c>
      <c r="C975" s="7" t="s">
        <v>73</v>
      </c>
      <c r="D975" s="7" t="s">
        <v>109</v>
      </c>
      <c r="E975" s="36">
        <v>1920202590</v>
      </c>
      <c r="F975" s="7" t="s">
        <v>493</v>
      </c>
      <c r="G975" s="284">
        <v>76.099999999999994</v>
      </c>
      <c r="H975" s="284">
        <v>76.099999999999994</v>
      </c>
    </row>
    <row r="976" spans="1:8" ht="32.25" thickBot="1">
      <c r="A976" s="23" t="s">
        <v>64</v>
      </c>
      <c r="B976" s="29" t="s">
        <v>176</v>
      </c>
      <c r="C976" s="24" t="s">
        <v>73</v>
      </c>
      <c r="D976" s="24" t="s">
        <v>109</v>
      </c>
      <c r="E976" s="30">
        <v>1930606590</v>
      </c>
      <c r="F976" s="30"/>
      <c r="G976" s="25">
        <f>SUM(G978:G982)</f>
        <v>8121</v>
      </c>
      <c r="H976" s="25">
        <f>SUM(H978:H982)</f>
        <v>8121</v>
      </c>
    </row>
    <row r="977" spans="1:8" ht="16.5" thickBot="1">
      <c r="A977" s="195" t="s">
        <v>167</v>
      </c>
      <c r="B977" s="196" t="s">
        <v>166</v>
      </c>
      <c r="C977" s="196" t="s">
        <v>73</v>
      </c>
      <c r="D977" s="196" t="s">
        <v>109</v>
      </c>
      <c r="E977" s="197"/>
      <c r="F977" s="197"/>
      <c r="G977" s="198">
        <f>SUM(G978:G982)</f>
        <v>8121</v>
      </c>
      <c r="H977" s="198">
        <f>SUM(H978:H982)</f>
        <v>8121</v>
      </c>
    </row>
    <row r="978" spans="1:8" ht="48" thickBot="1">
      <c r="A978" s="5" t="s">
        <v>54</v>
      </c>
      <c r="B978" s="28" t="s">
        <v>166</v>
      </c>
      <c r="C978" s="7" t="s">
        <v>73</v>
      </c>
      <c r="D978" s="7" t="s">
        <v>109</v>
      </c>
      <c r="E978" s="3">
        <v>1930606590</v>
      </c>
      <c r="F978" s="3">
        <v>111</v>
      </c>
      <c r="G978" s="3">
        <v>5900</v>
      </c>
      <c r="H978" s="3">
        <v>5900</v>
      </c>
    </row>
    <row r="979" spans="1:8" ht="63.75" thickBot="1">
      <c r="A979" s="38" t="s">
        <v>10</v>
      </c>
      <c r="B979" s="28" t="s">
        <v>166</v>
      </c>
      <c r="C979" s="7" t="s">
        <v>73</v>
      </c>
      <c r="D979" s="7" t="s">
        <v>109</v>
      </c>
      <c r="E979" s="3">
        <v>1930606590</v>
      </c>
      <c r="F979" s="3">
        <v>119</v>
      </c>
      <c r="G979" s="3">
        <v>1782</v>
      </c>
      <c r="H979" s="3">
        <v>1782</v>
      </c>
    </row>
    <row r="980" spans="1:8" ht="32.25" thickBot="1">
      <c r="A980" s="38" t="s">
        <v>13</v>
      </c>
      <c r="B980" s="28" t="s">
        <v>166</v>
      </c>
      <c r="C980" s="7" t="s">
        <v>73</v>
      </c>
      <c r="D980" s="7" t="s">
        <v>109</v>
      </c>
      <c r="E980" s="3">
        <v>1930606590</v>
      </c>
      <c r="F980" s="3">
        <v>244</v>
      </c>
      <c r="G980" s="3">
        <v>161</v>
      </c>
      <c r="H980" s="3">
        <v>161</v>
      </c>
    </row>
    <row r="981" spans="1:8" ht="16.5" thickBot="1">
      <c r="A981" s="38" t="s">
        <v>523</v>
      </c>
      <c r="B981" s="28" t="s">
        <v>166</v>
      </c>
      <c r="C981" s="7" t="s">
        <v>73</v>
      </c>
      <c r="D981" s="7" t="s">
        <v>109</v>
      </c>
      <c r="E981" s="3">
        <v>1930606590</v>
      </c>
      <c r="F981" s="3">
        <v>247</v>
      </c>
      <c r="G981" s="3">
        <v>278</v>
      </c>
      <c r="H981" s="3">
        <v>278</v>
      </c>
    </row>
    <row r="982" spans="1:8" ht="16.5" thickBot="1">
      <c r="A982" s="334" t="s">
        <v>46</v>
      </c>
      <c r="B982" s="28" t="s">
        <v>166</v>
      </c>
      <c r="C982" s="7" t="s">
        <v>73</v>
      </c>
      <c r="D982" s="7" t="s">
        <v>109</v>
      </c>
      <c r="E982" s="3">
        <v>1930606590</v>
      </c>
      <c r="F982" s="3">
        <v>850</v>
      </c>
      <c r="G982" s="3"/>
      <c r="H982" s="3"/>
    </row>
    <row r="983" spans="1:8" ht="16.5" thickBot="1">
      <c r="A983" s="126" t="s">
        <v>27</v>
      </c>
      <c r="B983" s="129">
        <v>101</v>
      </c>
      <c r="C983" s="127" t="s">
        <v>73</v>
      </c>
      <c r="D983" s="127" t="s">
        <v>110</v>
      </c>
      <c r="E983" s="135"/>
      <c r="F983" s="135"/>
      <c r="G983" s="129">
        <f>SUM(G985:G990)</f>
        <v>7062</v>
      </c>
      <c r="H983" s="129">
        <f>SUM(H985:H990)</f>
        <v>7062</v>
      </c>
    </row>
    <row r="984" spans="1:8" ht="16.5" thickBot="1">
      <c r="A984" s="126" t="s">
        <v>169</v>
      </c>
      <c r="B984" s="129">
        <v>101</v>
      </c>
      <c r="C984" s="127" t="s">
        <v>73</v>
      </c>
      <c r="D984" s="127" t="s">
        <v>110</v>
      </c>
      <c r="E984" s="129">
        <v>1921110590</v>
      </c>
      <c r="F984" s="135"/>
      <c r="G984" s="129">
        <f>SUM(G985:G990)</f>
        <v>7062</v>
      </c>
      <c r="H984" s="129">
        <f>SUM(H985:H990)</f>
        <v>7062</v>
      </c>
    </row>
    <row r="985" spans="1:8" ht="48" thickBot="1">
      <c r="A985" s="5" t="s">
        <v>54</v>
      </c>
      <c r="B985" s="3">
        <v>101</v>
      </c>
      <c r="C985" s="7" t="s">
        <v>73</v>
      </c>
      <c r="D985" s="7" t="s">
        <v>110</v>
      </c>
      <c r="E985" s="3">
        <v>1921110590</v>
      </c>
      <c r="F985" s="3">
        <v>111</v>
      </c>
      <c r="G985" s="3">
        <v>4800</v>
      </c>
      <c r="H985" s="3">
        <v>4800</v>
      </c>
    </row>
    <row r="986" spans="1:8" ht="32.25" thickBot="1">
      <c r="A986" s="5" t="s">
        <v>45</v>
      </c>
      <c r="B986" s="3">
        <v>101</v>
      </c>
      <c r="C986" s="7" t="s">
        <v>73</v>
      </c>
      <c r="D986" s="7" t="s">
        <v>110</v>
      </c>
      <c r="E986" s="3">
        <v>1921110590</v>
      </c>
      <c r="F986" s="3">
        <v>112</v>
      </c>
      <c r="G986" s="3">
        <v>33</v>
      </c>
      <c r="H986" s="3">
        <v>33</v>
      </c>
    </row>
    <row r="987" spans="1:8" ht="63.75" thickBot="1">
      <c r="A987" s="38" t="s">
        <v>10</v>
      </c>
      <c r="B987" s="3">
        <v>101</v>
      </c>
      <c r="C987" s="7" t="s">
        <v>73</v>
      </c>
      <c r="D987" s="7" t="s">
        <v>110</v>
      </c>
      <c r="E987" s="3">
        <v>1921110590</v>
      </c>
      <c r="F987" s="3">
        <v>119</v>
      </c>
      <c r="G987" s="3">
        <v>1449</v>
      </c>
      <c r="H987" s="3">
        <v>1449</v>
      </c>
    </row>
    <row r="988" spans="1:8" ht="32.25" thickBot="1">
      <c r="A988" s="38" t="s">
        <v>13</v>
      </c>
      <c r="B988" s="3">
        <v>101</v>
      </c>
      <c r="C988" s="7" t="s">
        <v>73</v>
      </c>
      <c r="D988" s="7" t="s">
        <v>110</v>
      </c>
      <c r="E988" s="3">
        <v>1921110590</v>
      </c>
      <c r="F988" s="3">
        <v>244</v>
      </c>
      <c r="G988" s="3">
        <v>347</v>
      </c>
      <c r="H988" s="3">
        <v>347</v>
      </c>
    </row>
    <row r="989" spans="1:8" ht="16.5" thickBot="1">
      <c r="A989" s="38" t="s">
        <v>523</v>
      </c>
      <c r="B989" s="3">
        <v>101</v>
      </c>
      <c r="C989" s="7" t="s">
        <v>73</v>
      </c>
      <c r="D989" s="7" t="s">
        <v>110</v>
      </c>
      <c r="E989" s="3">
        <v>1921110590</v>
      </c>
      <c r="F989" s="3">
        <v>247</v>
      </c>
      <c r="G989" s="3">
        <v>430</v>
      </c>
      <c r="H989" s="3">
        <v>430</v>
      </c>
    </row>
    <row r="990" spans="1:8" ht="16.5" thickBot="1">
      <c r="A990" s="334" t="s">
        <v>46</v>
      </c>
      <c r="B990" s="28" t="s">
        <v>168</v>
      </c>
      <c r="C990" s="7" t="s">
        <v>73</v>
      </c>
      <c r="D990" s="7" t="s">
        <v>110</v>
      </c>
      <c r="E990" s="3">
        <v>1921110590</v>
      </c>
      <c r="F990" s="3">
        <v>850</v>
      </c>
      <c r="G990" s="3">
        <v>3</v>
      </c>
      <c r="H990" s="3">
        <v>3</v>
      </c>
    </row>
    <row r="991" spans="1:8" ht="16.5" thickBot="1">
      <c r="A991" s="126" t="s">
        <v>59</v>
      </c>
      <c r="B991" s="131" t="s">
        <v>176</v>
      </c>
      <c r="C991" s="127" t="s">
        <v>170</v>
      </c>
      <c r="D991" s="127"/>
      <c r="E991" s="128"/>
      <c r="F991" s="128"/>
      <c r="G991" s="129">
        <f>SUM(G992+G1000+G1008)</f>
        <v>34225.799999999996</v>
      </c>
      <c r="H991" s="129">
        <f>SUM(H992+H1000+H1008)</f>
        <v>34225.799999999996</v>
      </c>
    </row>
    <row r="992" spans="1:8" ht="21.75" customHeight="1" thickBot="1">
      <c r="A992" s="126" t="s">
        <v>251</v>
      </c>
      <c r="B992" s="131" t="s">
        <v>171</v>
      </c>
      <c r="C992" s="127" t="s">
        <v>170</v>
      </c>
      <c r="D992" s="127" t="s">
        <v>74</v>
      </c>
      <c r="E992" s="128"/>
      <c r="F992" s="128"/>
      <c r="G992" s="129">
        <f>SUM(G993+G995+G996+G997+G998+G999)</f>
        <v>17683.699999999997</v>
      </c>
      <c r="H992" s="129">
        <f>SUM(H993+H995+H996+H997+H998+H999)</f>
        <v>17683.699999999997</v>
      </c>
    </row>
    <row r="993" spans="1:8" ht="48" hidden="1" thickBot="1">
      <c r="A993" s="156" t="s">
        <v>569</v>
      </c>
      <c r="B993" s="282" t="s">
        <v>171</v>
      </c>
      <c r="C993" s="157" t="s">
        <v>170</v>
      </c>
      <c r="D993" s="157" t="s">
        <v>74</v>
      </c>
      <c r="E993" s="212" t="s">
        <v>568</v>
      </c>
      <c r="F993" s="170"/>
      <c r="G993" s="162"/>
      <c r="H993" s="162"/>
    </row>
    <row r="994" spans="1:8" ht="32.25" hidden="1" thickBot="1">
      <c r="A994" s="38" t="s">
        <v>13</v>
      </c>
      <c r="B994" s="28" t="s">
        <v>171</v>
      </c>
      <c r="C994" s="19" t="s">
        <v>170</v>
      </c>
      <c r="D994" s="19" t="s">
        <v>74</v>
      </c>
      <c r="E994" s="183" t="s">
        <v>568</v>
      </c>
      <c r="F994" s="20">
        <v>244</v>
      </c>
      <c r="G994" s="20"/>
      <c r="H994" s="20"/>
    </row>
    <row r="995" spans="1:8" ht="48" thickBot="1">
      <c r="A995" s="5" t="s">
        <v>28</v>
      </c>
      <c r="B995" s="28" t="s">
        <v>171</v>
      </c>
      <c r="C995" s="7" t="s">
        <v>170</v>
      </c>
      <c r="D995" s="7" t="s">
        <v>74</v>
      </c>
      <c r="E995" s="3">
        <v>2020100590</v>
      </c>
      <c r="F995" s="3">
        <v>111</v>
      </c>
      <c r="G995" s="3">
        <v>12800</v>
      </c>
      <c r="H995" s="3">
        <v>12800</v>
      </c>
    </row>
    <row r="996" spans="1:8" ht="63.75" thickBot="1">
      <c r="A996" s="38" t="s">
        <v>10</v>
      </c>
      <c r="B996" s="28" t="s">
        <v>171</v>
      </c>
      <c r="C996" s="7" t="s">
        <v>170</v>
      </c>
      <c r="D996" s="7" t="s">
        <v>74</v>
      </c>
      <c r="E996" s="3">
        <v>2020100590</v>
      </c>
      <c r="F996" s="3">
        <v>119</v>
      </c>
      <c r="G996" s="3">
        <v>3865.6</v>
      </c>
      <c r="H996" s="3">
        <v>3865.6</v>
      </c>
    </row>
    <row r="997" spans="1:8" ht="32.25" thickBot="1">
      <c r="A997" s="38" t="s">
        <v>13</v>
      </c>
      <c r="B997" s="28" t="s">
        <v>171</v>
      </c>
      <c r="C997" s="7" t="s">
        <v>170</v>
      </c>
      <c r="D997" s="7" t="s">
        <v>74</v>
      </c>
      <c r="E997" s="3">
        <v>2020100590</v>
      </c>
      <c r="F997" s="3">
        <v>244</v>
      </c>
      <c r="G997" s="3">
        <v>801.1</v>
      </c>
      <c r="H997" s="3">
        <v>801.1</v>
      </c>
    </row>
    <row r="998" spans="1:8" ht="19.5" customHeight="1" thickBot="1">
      <c r="A998" s="38" t="s">
        <v>523</v>
      </c>
      <c r="B998" s="28" t="s">
        <v>171</v>
      </c>
      <c r="C998" s="7" t="s">
        <v>170</v>
      </c>
      <c r="D998" s="7" t="s">
        <v>74</v>
      </c>
      <c r="E998" s="3">
        <v>2020100590</v>
      </c>
      <c r="F998" s="3">
        <v>247</v>
      </c>
      <c r="G998" s="3">
        <v>217</v>
      </c>
      <c r="H998" s="3">
        <v>217</v>
      </c>
    </row>
    <row r="999" spans="1:8" ht="16.5" hidden="1" thickBot="1">
      <c r="A999" s="334" t="s">
        <v>46</v>
      </c>
      <c r="B999" s="28" t="s">
        <v>171</v>
      </c>
      <c r="C999" s="7" t="s">
        <v>170</v>
      </c>
      <c r="D999" s="7" t="s">
        <v>74</v>
      </c>
      <c r="E999" s="3">
        <v>2020100590</v>
      </c>
      <c r="F999" s="3">
        <v>850</v>
      </c>
      <c r="G999" s="3"/>
      <c r="H999" s="3"/>
    </row>
    <row r="1000" spans="1:8" ht="15.75" customHeight="1" thickBot="1">
      <c r="A1000" s="126" t="s">
        <v>172</v>
      </c>
      <c r="B1000" s="131" t="s">
        <v>173</v>
      </c>
      <c r="C1000" s="127" t="s">
        <v>170</v>
      </c>
      <c r="D1000" s="127" t="s">
        <v>74</v>
      </c>
      <c r="E1000" s="128"/>
      <c r="F1000" s="128"/>
      <c r="G1000" s="129">
        <f>SUM(G1001+G1003+G1004+G1005+G1006+G1007)</f>
        <v>12306</v>
      </c>
      <c r="H1000" s="129">
        <f>SUM(H1001+H1003+H1004+H1005+H1006+H1007)</f>
        <v>12306</v>
      </c>
    </row>
    <row r="1001" spans="1:8" ht="33.75" hidden="1" customHeight="1" thickBot="1">
      <c r="A1001" s="156" t="s">
        <v>564</v>
      </c>
      <c r="B1001" s="282" t="s">
        <v>173</v>
      </c>
      <c r="C1001" s="157" t="s">
        <v>170</v>
      </c>
      <c r="D1001" s="157" t="s">
        <v>74</v>
      </c>
      <c r="E1001" s="162" t="s">
        <v>484</v>
      </c>
      <c r="F1001" s="170"/>
      <c r="G1001" s="162"/>
      <c r="H1001" s="162"/>
    </row>
    <row r="1002" spans="1:8" ht="32.25" hidden="1" thickBot="1">
      <c r="A1002" s="38" t="s">
        <v>13</v>
      </c>
      <c r="B1002" s="28" t="s">
        <v>173</v>
      </c>
      <c r="C1002" s="7" t="s">
        <v>170</v>
      </c>
      <c r="D1002" s="7" t="s">
        <v>74</v>
      </c>
      <c r="E1002" s="20" t="s">
        <v>484</v>
      </c>
      <c r="F1002" s="20">
        <v>244</v>
      </c>
      <c r="G1002" s="20"/>
      <c r="H1002" s="20"/>
    </row>
    <row r="1003" spans="1:8" ht="48" thickBot="1">
      <c r="A1003" s="5" t="s">
        <v>28</v>
      </c>
      <c r="B1003" s="28" t="s">
        <v>173</v>
      </c>
      <c r="C1003" s="7" t="s">
        <v>170</v>
      </c>
      <c r="D1003" s="7" t="s">
        <v>74</v>
      </c>
      <c r="E1003" s="3">
        <v>2020500590</v>
      </c>
      <c r="F1003" s="3">
        <v>111</v>
      </c>
      <c r="G1003" s="3">
        <v>9000</v>
      </c>
      <c r="H1003" s="3">
        <v>9000</v>
      </c>
    </row>
    <row r="1004" spans="1:8" ht="63.75" thickBot="1">
      <c r="A1004" s="38" t="s">
        <v>10</v>
      </c>
      <c r="B1004" s="28" t="s">
        <v>173</v>
      </c>
      <c r="C1004" s="7" t="s">
        <v>170</v>
      </c>
      <c r="D1004" s="7" t="s">
        <v>74</v>
      </c>
      <c r="E1004" s="3">
        <v>2020500590</v>
      </c>
      <c r="F1004" s="3">
        <v>119</v>
      </c>
      <c r="G1004" s="3">
        <v>2718</v>
      </c>
      <c r="H1004" s="3">
        <v>2718</v>
      </c>
    </row>
    <row r="1005" spans="1:8" ht="32.25" thickBot="1">
      <c r="A1005" s="38" t="s">
        <v>13</v>
      </c>
      <c r="B1005" s="28" t="s">
        <v>173</v>
      </c>
      <c r="C1005" s="7" t="s">
        <v>170</v>
      </c>
      <c r="D1005" s="7" t="s">
        <v>74</v>
      </c>
      <c r="E1005" s="3">
        <v>2020500590</v>
      </c>
      <c r="F1005" s="3">
        <v>244</v>
      </c>
      <c r="G1005" s="3">
        <v>278</v>
      </c>
      <c r="H1005" s="3">
        <v>278</v>
      </c>
    </row>
    <row r="1006" spans="1:8" ht="16.5" thickBot="1">
      <c r="A1006" s="38" t="s">
        <v>523</v>
      </c>
      <c r="B1006" s="28" t="s">
        <v>173</v>
      </c>
      <c r="C1006" s="7" t="s">
        <v>170</v>
      </c>
      <c r="D1006" s="7" t="s">
        <v>74</v>
      </c>
      <c r="E1006" s="3">
        <v>2020500590</v>
      </c>
      <c r="F1006" s="3">
        <v>247</v>
      </c>
      <c r="G1006" s="3">
        <v>300</v>
      </c>
      <c r="H1006" s="3">
        <v>300</v>
      </c>
    </row>
    <row r="1007" spans="1:8" ht="16.5" thickBot="1">
      <c r="A1007" s="334" t="s">
        <v>46</v>
      </c>
      <c r="B1007" s="28" t="s">
        <v>173</v>
      </c>
      <c r="C1007" s="7" t="s">
        <v>170</v>
      </c>
      <c r="D1007" s="7" t="s">
        <v>74</v>
      </c>
      <c r="E1007" s="3">
        <v>2020500590</v>
      </c>
      <c r="F1007" s="3">
        <v>850</v>
      </c>
      <c r="G1007" s="3">
        <v>10</v>
      </c>
      <c r="H1007" s="3">
        <v>10</v>
      </c>
    </row>
    <row r="1008" spans="1:8" ht="16.5" thickBot="1">
      <c r="A1008" s="136" t="s">
        <v>174</v>
      </c>
      <c r="B1008" s="131" t="s">
        <v>175</v>
      </c>
      <c r="C1008" s="127" t="s">
        <v>170</v>
      </c>
      <c r="D1008" s="127" t="s">
        <v>71</v>
      </c>
      <c r="E1008" s="128"/>
      <c r="F1008" s="128"/>
      <c r="G1008" s="129">
        <f>SUM(G1009:G1013)</f>
        <v>4236.1000000000004</v>
      </c>
      <c r="H1008" s="129">
        <f>SUM(H1009:H1013)</f>
        <v>4236.1000000000004</v>
      </c>
    </row>
    <row r="1009" spans="1:8" ht="48" thickBot="1">
      <c r="A1009" s="5" t="s">
        <v>28</v>
      </c>
      <c r="B1009" s="28" t="s">
        <v>175</v>
      </c>
      <c r="C1009" s="7" t="s">
        <v>170</v>
      </c>
      <c r="D1009" s="7" t="s">
        <v>71</v>
      </c>
      <c r="E1009" s="3">
        <v>2030120000</v>
      </c>
      <c r="F1009" s="3">
        <v>111</v>
      </c>
      <c r="G1009" s="3">
        <v>3100</v>
      </c>
      <c r="H1009" s="3">
        <v>3100</v>
      </c>
    </row>
    <row r="1010" spans="1:8" ht="32.25" thickBot="1">
      <c r="A1010" s="5" t="s">
        <v>45</v>
      </c>
      <c r="B1010" s="28" t="s">
        <v>175</v>
      </c>
      <c r="C1010" s="7" t="s">
        <v>170</v>
      </c>
      <c r="D1010" s="7" t="s">
        <v>71</v>
      </c>
      <c r="E1010" s="3">
        <v>2030120000</v>
      </c>
      <c r="F1010" s="3">
        <v>112</v>
      </c>
      <c r="G1010" s="3">
        <v>29</v>
      </c>
      <c r="H1010" s="3">
        <v>29</v>
      </c>
    </row>
    <row r="1011" spans="1:8" ht="63.75" thickBot="1">
      <c r="A1011" s="38" t="s">
        <v>10</v>
      </c>
      <c r="B1011" s="28" t="s">
        <v>175</v>
      </c>
      <c r="C1011" s="7" t="s">
        <v>170</v>
      </c>
      <c r="D1011" s="7" t="s">
        <v>71</v>
      </c>
      <c r="E1011" s="3">
        <v>2030120000</v>
      </c>
      <c r="F1011" s="3">
        <v>119</v>
      </c>
      <c r="G1011" s="3">
        <v>936</v>
      </c>
      <c r="H1011" s="3">
        <v>936</v>
      </c>
    </row>
    <row r="1012" spans="1:8" ht="32.25" thickBot="1">
      <c r="A1012" s="38" t="s">
        <v>13</v>
      </c>
      <c r="B1012" s="28" t="s">
        <v>175</v>
      </c>
      <c r="C1012" s="7" t="s">
        <v>170</v>
      </c>
      <c r="D1012" s="7" t="s">
        <v>71</v>
      </c>
      <c r="E1012" s="3">
        <v>2030120000</v>
      </c>
      <c r="F1012" s="3">
        <v>244</v>
      </c>
      <c r="G1012" s="3">
        <v>171.1</v>
      </c>
      <c r="H1012" s="3">
        <v>171.1</v>
      </c>
    </row>
    <row r="1013" spans="1:8" ht="16.5" hidden="1" thickBot="1">
      <c r="A1013" s="334" t="s">
        <v>46</v>
      </c>
      <c r="B1013" s="28" t="s">
        <v>175</v>
      </c>
      <c r="C1013" s="7" t="s">
        <v>170</v>
      </c>
      <c r="D1013" s="7" t="s">
        <v>71</v>
      </c>
      <c r="E1013" s="3">
        <v>2030120000</v>
      </c>
      <c r="F1013" s="3">
        <v>850</v>
      </c>
      <c r="G1013" s="3"/>
      <c r="H1013" s="3"/>
    </row>
    <row r="1014" spans="1:8" ht="27.75" customHeight="1" thickBot="1">
      <c r="A1014" s="160" t="s">
        <v>573</v>
      </c>
      <c r="B1014" s="303"/>
      <c r="C1014" s="304" t="s">
        <v>414</v>
      </c>
      <c r="D1014" s="304" t="s">
        <v>109</v>
      </c>
      <c r="E1014" s="303"/>
      <c r="F1014" s="303"/>
      <c r="G1014" s="305">
        <f>SUM(G1015+G1022)</f>
        <v>21286</v>
      </c>
      <c r="H1014" s="305">
        <f>SUM(H1015+H1022)</f>
        <v>21286</v>
      </c>
    </row>
    <row r="1015" spans="1:8" ht="32.25" thickBot="1">
      <c r="A1015" s="195" t="s">
        <v>161</v>
      </c>
      <c r="B1015" s="196" t="s">
        <v>163</v>
      </c>
      <c r="C1015" s="196" t="s">
        <v>414</v>
      </c>
      <c r="D1015" s="196" t="s">
        <v>109</v>
      </c>
      <c r="E1015" s="197"/>
      <c r="F1015" s="197"/>
      <c r="G1015" s="198">
        <f>SUM(G1016:G1021)</f>
        <v>12906</v>
      </c>
      <c r="H1015" s="198">
        <f>SUM(H1016:H1021)</f>
        <v>12906</v>
      </c>
    </row>
    <row r="1016" spans="1:8" ht="48" thickBot="1">
      <c r="A1016" s="5" t="s">
        <v>54</v>
      </c>
      <c r="B1016" s="28" t="s">
        <v>163</v>
      </c>
      <c r="C1016" s="7" t="s">
        <v>414</v>
      </c>
      <c r="D1016" s="7" t="s">
        <v>109</v>
      </c>
      <c r="E1016" s="3">
        <v>1930606590</v>
      </c>
      <c r="F1016" s="3">
        <v>111</v>
      </c>
      <c r="G1016" s="3">
        <v>9600</v>
      </c>
      <c r="H1016" s="3">
        <v>9600</v>
      </c>
    </row>
    <row r="1017" spans="1:8" ht="32.25" thickBot="1">
      <c r="A1017" s="5" t="s">
        <v>45</v>
      </c>
      <c r="B1017" s="28" t="s">
        <v>163</v>
      </c>
      <c r="C1017" s="7" t="s">
        <v>414</v>
      </c>
      <c r="D1017" s="7" t="s">
        <v>109</v>
      </c>
      <c r="E1017" s="3">
        <v>1930606590</v>
      </c>
      <c r="F1017" s="3">
        <v>112</v>
      </c>
      <c r="G1017" s="3">
        <v>50</v>
      </c>
      <c r="H1017" s="3">
        <v>50</v>
      </c>
    </row>
    <row r="1018" spans="1:8" ht="63.75" thickBot="1">
      <c r="A1018" s="38" t="s">
        <v>10</v>
      </c>
      <c r="B1018" s="28" t="s">
        <v>163</v>
      </c>
      <c r="C1018" s="7" t="s">
        <v>414</v>
      </c>
      <c r="D1018" s="7" t="s">
        <v>109</v>
      </c>
      <c r="E1018" s="3">
        <v>1930606590</v>
      </c>
      <c r="F1018" s="3">
        <v>119</v>
      </c>
      <c r="G1018" s="3">
        <v>2899</v>
      </c>
      <c r="H1018" s="3">
        <v>2899</v>
      </c>
    </row>
    <row r="1019" spans="1:8" ht="32.25" thickBot="1">
      <c r="A1019" s="38" t="s">
        <v>13</v>
      </c>
      <c r="B1019" s="28" t="s">
        <v>163</v>
      </c>
      <c r="C1019" s="7" t="s">
        <v>414</v>
      </c>
      <c r="D1019" s="7" t="s">
        <v>109</v>
      </c>
      <c r="E1019" s="3">
        <v>1930606590</v>
      </c>
      <c r="F1019" s="3">
        <v>244</v>
      </c>
      <c r="G1019" s="3">
        <v>166</v>
      </c>
      <c r="H1019" s="3">
        <v>166</v>
      </c>
    </row>
    <row r="1020" spans="1:8" ht="16.5" thickBot="1">
      <c r="A1020" s="38" t="s">
        <v>523</v>
      </c>
      <c r="B1020" s="28" t="s">
        <v>163</v>
      </c>
      <c r="C1020" s="7" t="s">
        <v>414</v>
      </c>
      <c r="D1020" s="7" t="s">
        <v>109</v>
      </c>
      <c r="E1020" s="3">
        <v>1930606590</v>
      </c>
      <c r="F1020" s="3">
        <v>247</v>
      </c>
      <c r="G1020" s="3">
        <v>160</v>
      </c>
      <c r="H1020" s="3">
        <v>160</v>
      </c>
    </row>
    <row r="1021" spans="1:8" ht="16.5" thickBot="1">
      <c r="A1021" s="334" t="s">
        <v>46</v>
      </c>
      <c r="B1021" s="28" t="s">
        <v>163</v>
      </c>
      <c r="C1021" s="7" t="s">
        <v>414</v>
      </c>
      <c r="D1021" s="7" t="s">
        <v>109</v>
      </c>
      <c r="E1021" s="3">
        <v>1930606590</v>
      </c>
      <c r="F1021" s="3">
        <v>850</v>
      </c>
      <c r="G1021" s="3">
        <v>31</v>
      </c>
      <c r="H1021" s="3">
        <v>31</v>
      </c>
    </row>
    <row r="1022" spans="1:8" ht="16.5" thickBot="1">
      <c r="A1022" s="195" t="s">
        <v>165</v>
      </c>
      <c r="B1022" s="196" t="s">
        <v>164</v>
      </c>
      <c r="C1022" s="196" t="s">
        <v>414</v>
      </c>
      <c r="D1022" s="196" t="s">
        <v>109</v>
      </c>
      <c r="E1022" s="197"/>
      <c r="F1022" s="197"/>
      <c r="G1022" s="199">
        <f>SUM(G1023:G1027)</f>
        <v>8380</v>
      </c>
      <c r="H1022" s="199">
        <f>SUM(H1023:H1027)</f>
        <v>8380</v>
      </c>
    </row>
    <row r="1023" spans="1:8" ht="48" thickBot="1">
      <c r="A1023" s="5" t="s">
        <v>54</v>
      </c>
      <c r="B1023" s="28" t="s">
        <v>164</v>
      </c>
      <c r="C1023" s="7" t="s">
        <v>414</v>
      </c>
      <c r="D1023" s="7" t="s">
        <v>109</v>
      </c>
      <c r="E1023" s="3">
        <v>1930606590</v>
      </c>
      <c r="F1023" s="3">
        <v>111</v>
      </c>
      <c r="G1023" s="3">
        <v>6200</v>
      </c>
      <c r="H1023" s="3">
        <v>6200</v>
      </c>
    </row>
    <row r="1024" spans="1:8" ht="63.75" thickBot="1">
      <c r="A1024" s="38" t="s">
        <v>10</v>
      </c>
      <c r="B1024" s="28" t="s">
        <v>164</v>
      </c>
      <c r="C1024" s="7" t="s">
        <v>414</v>
      </c>
      <c r="D1024" s="7" t="s">
        <v>109</v>
      </c>
      <c r="E1024" s="3">
        <v>1930606590</v>
      </c>
      <c r="F1024" s="3">
        <v>119</v>
      </c>
      <c r="G1024" s="3">
        <v>1872</v>
      </c>
      <c r="H1024" s="3">
        <v>1872</v>
      </c>
    </row>
    <row r="1025" spans="1:8" ht="32.25" thickBot="1">
      <c r="A1025" s="38" t="s">
        <v>13</v>
      </c>
      <c r="B1025" s="28" t="s">
        <v>164</v>
      </c>
      <c r="C1025" s="7" t="s">
        <v>414</v>
      </c>
      <c r="D1025" s="7" t="s">
        <v>109</v>
      </c>
      <c r="E1025" s="3">
        <v>1930606590</v>
      </c>
      <c r="F1025" s="3">
        <v>244</v>
      </c>
      <c r="G1025" s="3">
        <v>96</v>
      </c>
      <c r="H1025" s="3">
        <v>96</v>
      </c>
    </row>
    <row r="1026" spans="1:8" ht="16.5" thickBot="1">
      <c r="A1026" s="38" t="s">
        <v>523</v>
      </c>
      <c r="B1026" s="28" t="s">
        <v>164</v>
      </c>
      <c r="C1026" s="7" t="s">
        <v>414</v>
      </c>
      <c r="D1026" s="7" t="s">
        <v>109</v>
      </c>
      <c r="E1026" s="3">
        <v>1930606590</v>
      </c>
      <c r="F1026" s="3">
        <v>247</v>
      </c>
      <c r="G1026" s="3">
        <v>200</v>
      </c>
      <c r="H1026" s="3">
        <v>200</v>
      </c>
    </row>
    <row r="1027" spans="1:8" ht="16.5" thickBot="1">
      <c r="A1027" s="334" t="s">
        <v>46</v>
      </c>
      <c r="B1027" s="28" t="s">
        <v>164</v>
      </c>
      <c r="C1027" s="7" t="s">
        <v>414</v>
      </c>
      <c r="D1027" s="7" t="s">
        <v>109</v>
      </c>
      <c r="E1027" s="3">
        <v>1930606590</v>
      </c>
      <c r="F1027" s="3">
        <v>850</v>
      </c>
      <c r="G1027" s="3">
        <v>12</v>
      </c>
      <c r="H1027" s="3">
        <v>12</v>
      </c>
    </row>
    <row r="1028" spans="1:8" ht="16.5" thickBot="1">
      <c r="A1028" s="156" t="s">
        <v>65</v>
      </c>
      <c r="B1028" s="158"/>
      <c r="C1028" s="158"/>
      <c r="D1028" s="158"/>
      <c r="E1028" s="162"/>
      <c r="F1028" s="158"/>
      <c r="G1028" s="301">
        <f>SUM(G12+G115+G121+G128+G135+G991+G1014)</f>
        <v>599898.62307000009</v>
      </c>
      <c r="H1028" s="301">
        <f>SUM(H12+H115+H121+H128+H135+H991+H1014)</f>
        <v>698384.99007000006</v>
      </c>
    </row>
  </sheetData>
  <mergeCells count="14">
    <mergeCell ref="A6:H6"/>
    <mergeCell ref="H9:H10"/>
    <mergeCell ref="A9:A10"/>
    <mergeCell ref="B9:B10"/>
    <mergeCell ref="C9:C10"/>
    <mergeCell ref="D9:D10"/>
    <mergeCell ref="E9:E10"/>
    <mergeCell ref="F9:F10"/>
    <mergeCell ref="G9:G10"/>
    <mergeCell ref="A1:H1"/>
    <mergeCell ref="A2:H2"/>
    <mergeCell ref="A3:H3"/>
    <mergeCell ref="A4:H4"/>
    <mergeCell ref="A5:F5"/>
  </mergeCells>
  <pageMargins left="0" right="0" top="0.74803149606299213" bottom="0.35433070866141736" header="0.31496062992125984" footer="0.31496062992125984"/>
  <pageSetup paperSize="9" scale="90" orientation="portrait" verticalDpi="36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M273"/>
  <sheetViews>
    <sheetView workbookViewId="0">
      <selection activeCell="A9" sqref="A9:F9"/>
    </sheetView>
  </sheetViews>
  <sheetFormatPr defaultRowHeight="12.75"/>
  <cols>
    <col min="1" max="1" width="38" customWidth="1"/>
    <col min="3" max="3" width="7.85546875" customWidth="1"/>
    <col min="4" max="4" width="15.42578125" customWidth="1"/>
    <col min="6" max="6" width="17.140625" customWidth="1"/>
    <col min="8" max="8" width="22" customWidth="1"/>
  </cols>
  <sheetData>
    <row r="2" spans="1:6" ht="18.75">
      <c r="A2" s="416" t="s">
        <v>541</v>
      </c>
      <c r="B2" s="416"/>
      <c r="C2" s="416"/>
      <c r="D2" s="416"/>
      <c r="E2" s="416"/>
      <c r="F2" s="416"/>
    </row>
    <row r="3" spans="1:6" ht="15.75">
      <c r="A3" s="417" t="s">
        <v>177</v>
      </c>
      <c r="B3" s="417"/>
      <c r="C3" s="417"/>
      <c r="D3" s="417"/>
      <c r="E3" s="417"/>
      <c r="F3" s="417"/>
    </row>
    <row r="4" spans="1:6" ht="15.75">
      <c r="A4" s="417" t="s">
        <v>178</v>
      </c>
      <c r="B4" s="417"/>
      <c r="C4" s="417"/>
      <c r="D4" s="417"/>
      <c r="E4" s="417"/>
      <c r="F4" s="417"/>
    </row>
    <row r="5" spans="1:6" ht="15.75">
      <c r="A5" s="417" t="s">
        <v>789</v>
      </c>
      <c r="B5" s="417"/>
      <c r="C5" s="417"/>
      <c r="D5" s="417"/>
      <c r="E5" s="417"/>
      <c r="F5" s="417"/>
    </row>
    <row r="6" spans="1:6" ht="15.75">
      <c r="A6" s="35"/>
    </row>
    <row r="7" spans="1:6" ht="18">
      <c r="A7" s="418" t="s">
        <v>179</v>
      </c>
      <c r="B7" s="418"/>
      <c r="C7" s="418"/>
      <c r="D7" s="418"/>
      <c r="E7" s="418"/>
      <c r="F7" s="418"/>
    </row>
    <row r="8" spans="1:6" ht="55.5" customHeight="1">
      <c r="A8" s="445" t="s">
        <v>703</v>
      </c>
      <c r="B8" s="445"/>
      <c r="C8" s="445"/>
      <c r="D8" s="445"/>
      <c r="E8" s="445"/>
      <c r="F8" s="445"/>
    </row>
    <row r="9" spans="1:6" ht="15.75">
      <c r="A9" s="417"/>
      <c r="B9" s="417"/>
      <c r="C9" s="417"/>
      <c r="D9" s="417"/>
      <c r="E9" s="417"/>
      <c r="F9" s="417"/>
    </row>
    <row r="11" spans="1:6" ht="16.5" thickBot="1">
      <c r="A11" s="449" t="s">
        <v>180</v>
      </c>
      <c r="B11" s="449"/>
      <c r="C11" s="449"/>
      <c r="D11" s="449"/>
      <c r="E11" s="449"/>
      <c r="F11" s="449"/>
    </row>
    <row r="12" spans="1:6" ht="15.75">
      <c r="A12" s="147" t="s">
        <v>181</v>
      </c>
      <c r="B12" s="446" t="s">
        <v>1</v>
      </c>
      <c r="C12" s="446" t="s">
        <v>2</v>
      </c>
      <c r="D12" s="446" t="s">
        <v>3</v>
      </c>
      <c r="E12" s="446" t="s">
        <v>4</v>
      </c>
      <c r="F12" s="446" t="s">
        <v>252</v>
      </c>
    </row>
    <row r="13" spans="1:6" ht="16.5" thickBot="1">
      <c r="A13" s="148" t="s">
        <v>182</v>
      </c>
      <c r="B13" s="447"/>
      <c r="C13" s="447"/>
      <c r="D13" s="447"/>
      <c r="E13" s="447"/>
      <c r="F13" s="447"/>
    </row>
    <row r="14" spans="1:6" ht="16.5" thickBot="1">
      <c r="A14" s="148">
        <v>1</v>
      </c>
      <c r="B14" s="1">
        <v>2</v>
      </c>
      <c r="C14" s="1">
        <v>3</v>
      </c>
      <c r="D14" s="1">
        <v>4</v>
      </c>
      <c r="E14" s="1">
        <v>5</v>
      </c>
      <c r="F14" s="1">
        <v>8</v>
      </c>
    </row>
    <row r="15" spans="1:6" ht="30.75" thickBot="1">
      <c r="A15" s="202" t="s">
        <v>6</v>
      </c>
      <c r="B15" s="203" t="s">
        <v>74</v>
      </c>
      <c r="C15" s="204"/>
      <c r="D15" s="205"/>
      <c r="E15" s="205"/>
      <c r="F15" s="206">
        <f>SUM(F16+F22+F42+F57+F59+F38)</f>
        <v>43282.720000000001</v>
      </c>
    </row>
    <row r="16" spans="1:6" ht="45.75" customHeight="1" thickBot="1">
      <c r="A16" s="207" t="s">
        <v>183</v>
      </c>
      <c r="B16" s="203" t="s">
        <v>74</v>
      </c>
      <c r="C16" s="208" t="s">
        <v>115</v>
      </c>
      <c r="D16" s="205"/>
      <c r="E16" s="205"/>
      <c r="F16" s="162">
        <v>2344</v>
      </c>
    </row>
    <row r="17" spans="1:6" ht="48" thickBot="1">
      <c r="A17" s="38" t="s">
        <v>184</v>
      </c>
      <c r="B17" s="44" t="s">
        <v>74</v>
      </c>
      <c r="C17" s="44" t="s">
        <v>115</v>
      </c>
      <c r="D17" s="146">
        <v>88</v>
      </c>
      <c r="E17" s="46"/>
      <c r="F17" s="3">
        <v>2344</v>
      </c>
    </row>
    <row r="18" spans="1:6" ht="16.5" thickBot="1">
      <c r="A18" s="209" t="s">
        <v>8</v>
      </c>
      <c r="B18" s="203" t="s">
        <v>74</v>
      </c>
      <c r="C18" s="208" t="s">
        <v>115</v>
      </c>
      <c r="D18" s="180" t="s">
        <v>185</v>
      </c>
      <c r="E18" s="205"/>
      <c r="F18" s="170">
        <v>2344</v>
      </c>
    </row>
    <row r="19" spans="1:6" ht="30.75" thickBot="1">
      <c r="A19" s="168" t="s">
        <v>186</v>
      </c>
      <c r="B19" s="44" t="s">
        <v>74</v>
      </c>
      <c r="C19" s="44" t="s">
        <v>115</v>
      </c>
      <c r="D19" s="146" t="s">
        <v>187</v>
      </c>
      <c r="E19" s="46"/>
      <c r="F19" s="3">
        <v>2344</v>
      </c>
    </row>
    <row r="20" spans="1:6" ht="30.75" thickBot="1">
      <c r="A20" s="210" t="s">
        <v>487</v>
      </c>
      <c r="B20" s="44" t="s">
        <v>74</v>
      </c>
      <c r="C20" s="44" t="s">
        <v>115</v>
      </c>
      <c r="D20" s="146" t="s">
        <v>187</v>
      </c>
      <c r="E20" s="146">
        <v>121</v>
      </c>
      <c r="F20" s="3">
        <v>1800</v>
      </c>
    </row>
    <row r="21" spans="1:6" ht="45.75" thickBot="1">
      <c r="A21" s="168" t="s">
        <v>488</v>
      </c>
      <c r="B21" s="44" t="s">
        <v>74</v>
      </c>
      <c r="C21" s="44" t="s">
        <v>115</v>
      </c>
      <c r="D21" s="146" t="s">
        <v>187</v>
      </c>
      <c r="E21" s="146">
        <v>129</v>
      </c>
      <c r="F21" s="3">
        <v>544</v>
      </c>
    </row>
    <row r="22" spans="1:6" ht="32.25" customHeight="1" thickBot="1">
      <c r="A22" s="207" t="s">
        <v>11</v>
      </c>
      <c r="B22" s="203" t="s">
        <v>74</v>
      </c>
      <c r="C22" s="203" t="s">
        <v>71</v>
      </c>
      <c r="D22" s="205"/>
      <c r="E22" s="205"/>
      <c r="F22" s="221">
        <f>SUM(F23+F32)</f>
        <v>24759</v>
      </c>
    </row>
    <row r="23" spans="1:6" ht="32.25" thickBot="1">
      <c r="A23" s="211" t="s">
        <v>188</v>
      </c>
      <c r="B23" s="203" t="s">
        <v>74</v>
      </c>
      <c r="C23" s="203" t="s">
        <v>71</v>
      </c>
      <c r="D23" s="212" t="s">
        <v>189</v>
      </c>
      <c r="E23" s="213"/>
      <c r="F23" s="221">
        <f>SUM(F25:F31)</f>
        <v>24182</v>
      </c>
    </row>
    <row r="24" spans="1:6" ht="30.75" thickBot="1">
      <c r="A24" s="168" t="s">
        <v>186</v>
      </c>
      <c r="B24" s="44" t="s">
        <v>74</v>
      </c>
      <c r="C24" s="44" t="s">
        <v>71</v>
      </c>
      <c r="D24" s="146" t="s">
        <v>190</v>
      </c>
      <c r="E24" s="46"/>
      <c r="F24" s="62">
        <f>SUM(F25:F31)</f>
        <v>24182</v>
      </c>
    </row>
    <row r="25" spans="1:6" ht="50.25" customHeight="1" thickBot="1">
      <c r="A25" s="168" t="s">
        <v>191</v>
      </c>
      <c r="B25" s="44" t="s">
        <v>74</v>
      </c>
      <c r="C25" s="44" t="s">
        <v>71</v>
      </c>
      <c r="D25" s="146" t="s">
        <v>190</v>
      </c>
      <c r="E25" s="146">
        <v>121</v>
      </c>
      <c r="F25" s="62">
        <v>15720</v>
      </c>
    </row>
    <row r="26" spans="1:6" ht="30.75" hidden="1" thickBot="1">
      <c r="A26" s="167" t="s">
        <v>203</v>
      </c>
      <c r="B26" s="44" t="s">
        <v>74</v>
      </c>
      <c r="C26" s="44" t="s">
        <v>71</v>
      </c>
      <c r="D26" s="146" t="s">
        <v>190</v>
      </c>
      <c r="E26" s="146">
        <v>122</v>
      </c>
      <c r="F26" s="62"/>
    </row>
    <row r="27" spans="1:6" ht="45.75" thickBot="1">
      <c r="A27" s="168" t="s">
        <v>489</v>
      </c>
      <c r="B27" s="44" t="s">
        <v>74</v>
      </c>
      <c r="C27" s="44" t="s">
        <v>71</v>
      </c>
      <c r="D27" s="146" t="s">
        <v>190</v>
      </c>
      <c r="E27" s="146">
        <v>129</v>
      </c>
      <c r="F27" s="62">
        <v>4748</v>
      </c>
    </row>
    <row r="28" spans="1:6" ht="30.75" thickBot="1">
      <c r="A28" s="168" t="s">
        <v>13</v>
      </c>
      <c r="B28" s="44" t="s">
        <v>74</v>
      </c>
      <c r="C28" s="44" t="s">
        <v>71</v>
      </c>
      <c r="D28" s="146" t="s">
        <v>190</v>
      </c>
      <c r="E28" s="146">
        <v>244</v>
      </c>
      <c r="F28" s="62">
        <v>2520</v>
      </c>
    </row>
    <row r="29" spans="1:6" ht="16.5" thickBot="1">
      <c r="A29" s="38" t="s">
        <v>523</v>
      </c>
      <c r="B29" s="44" t="s">
        <v>74</v>
      </c>
      <c r="C29" s="44" t="s">
        <v>71</v>
      </c>
      <c r="D29" s="257" t="s">
        <v>190</v>
      </c>
      <c r="E29" s="257">
        <v>247</v>
      </c>
      <c r="F29" s="62">
        <v>330</v>
      </c>
    </row>
    <row r="30" spans="1:6" ht="63.75" thickBot="1">
      <c r="A30" s="394" t="s">
        <v>768</v>
      </c>
      <c r="B30" s="44" t="s">
        <v>74</v>
      </c>
      <c r="C30" s="44" t="s">
        <v>71</v>
      </c>
      <c r="D30" s="386" t="s">
        <v>190</v>
      </c>
      <c r="E30" s="386">
        <v>831</v>
      </c>
      <c r="F30" s="62">
        <v>550</v>
      </c>
    </row>
    <row r="31" spans="1:6" ht="32.25" thickBot="1">
      <c r="A31" s="153" t="s">
        <v>46</v>
      </c>
      <c r="B31" s="44" t="s">
        <v>74</v>
      </c>
      <c r="C31" s="44" t="s">
        <v>71</v>
      </c>
      <c r="D31" s="146" t="s">
        <v>190</v>
      </c>
      <c r="E31" s="146">
        <v>850</v>
      </c>
      <c r="F31" s="62">
        <v>314</v>
      </c>
    </row>
    <row r="32" spans="1:6" ht="48" thickBot="1">
      <c r="A32" s="160" t="s">
        <v>192</v>
      </c>
      <c r="B32" s="203" t="s">
        <v>74</v>
      </c>
      <c r="C32" s="203" t="s">
        <v>71</v>
      </c>
      <c r="D32" s="180">
        <v>99</v>
      </c>
      <c r="E32" s="205"/>
      <c r="F32" s="227">
        <f>SUM(F33)</f>
        <v>577</v>
      </c>
    </row>
    <row r="33" spans="1:6" ht="95.25" thickBot="1">
      <c r="A33" s="160" t="s">
        <v>193</v>
      </c>
      <c r="B33" s="203" t="s">
        <v>74</v>
      </c>
      <c r="C33" s="203" t="s">
        <v>71</v>
      </c>
      <c r="D33" s="212" t="s">
        <v>194</v>
      </c>
      <c r="E33" s="205"/>
      <c r="F33" s="221">
        <f>SUM(F34:F37)</f>
        <v>577</v>
      </c>
    </row>
    <row r="34" spans="1:6" ht="54" customHeight="1" thickBot="1">
      <c r="A34" s="38" t="s">
        <v>15</v>
      </c>
      <c r="B34" s="44" t="s">
        <v>74</v>
      </c>
      <c r="C34" s="44" t="s">
        <v>71</v>
      </c>
      <c r="D34" s="146" t="s">
        <v>194</v>
      </c>
      <c r="E34" s="146">
        <v>121</v>
      </c>
      <c r="F34" s="62">
        <v>382</v>
      </c>
    </row>
    <row r="35" spans="1:6" ht="30.75" hidden="1" thickBot="1">
      <c r="A35" s="167" t="s">
        <v>203</v>
      </c>
      <c r="B35" s="44" t="s">
        <v>74</v>
      </c>
      <c r="C35" s="44" t="s">
        <v>71</v>
      </c>
      <c r="D35" s="364" t="s">
        <v>194</v>
      </c>
      <c r="E35" s="364">
        <v>122</v>
      </c>
      <c r="F35" s="62"/>
    </row>
    <row r="36" spans="1:6" ht="79.5" thickBot="1">
      <c r="A36" s="38" t="s">
        <v>10</v>
      </c>
      <c r="B36" s="44" t="s">
        <v>74</v>
      </c>
      <c r="C36" s="44" t="s">
        <v>71</v>
      </c>
      <c r="D36" s="146" t="s">
        <v>194</v>
      </c>
      <c r="E36" s="146">
        <v>129</v>
      </c>
      <c r="F36" s="62">
        <v>115</v>
      </c>
    </row>
    <row r="37" spans="1:6" ht="30.75" thickBot="1">
      <c r="A37" s="168" t="s">
        <v>13</v>
      </c>
      <c r="B37" s="44" t="s">
        <v>74</v>
      </c>
      <c r="C37" s="44" t="s">
        <v>71</v>
      </c>
      <c r="D37" s="289" t="s">
        <v>194</v>
      </c>
      <c r="E37" s="39">
        <v>244</v>
      </c>
      <c r="F37" s="358">
        <v>80</v>
      </c>
    </row>
    <row r="38" spans="1:6" ht="16.5" thickBot="1">
      <c r="A38" s="169" t="s">
        <v>357</v>
      </c>
      <c r="B38" s="203" t="s">
        <v>74</v>
      </c>
      <c r="C38" s="203" t="s">
        <v>72</v>
      </c>
      <c r="D38" s="180"/>
      <c r="E38" s="180"/>
      <c r="F38" s="229">
        <v>3.9</v>
      </c>
    </row>
    <row r="39" spans="1:6" ht="48" thickBot="1">
      <c r="A39" s="48" t="s">
        <v>192</v>
      </c>
      <c r="B39" s="44" t="s">
        <v>74</v>
      </c>
      <c r="C39" s="44" t="s">
        <v>72</v>
      </c>
      <c r="D39" s="146">
        <v>99</v>
      </c>
      <c r="E39" s="146"/>
      <c r="F39" s="228">
        <v>3.9</v>
      </c>
    </row>
    <row r="40" spans="1:6" ht="111" thickBot="1">
      <c r="A40" s="84" t="s">
        <v>358</v>
      </c>
      <c r="B40" s="44" t="s">
        <v>74</v>
      </c>
      <c r="C40" s="44" t="s">
        <v>72</v>
      </c>
      <c r="D40" s="146" t="s">
        <v>359</v>
      </c>
      <c r="E40" s="146"/>
      <c r="F40" s="228">
        <v>3.9</v>
      </c>
    </row>
    <row r="41" spans="1:6" ht="32.25" thickBot="1">
      <c r="A41" s="48" t="s">
        <v>13</v>
      </c>
      <c r="B41" s="44" t="s">
        <v>74</v>
      </c>
      <c r="C41" s="44" t="s">
        <v>72</v>
      </c>
      <c r="D41" s="146" t="s">
        <v>359</v>
      </c>
      <c r="E41" s="146">
        <v>244</v>
      </c>
      <c r="F41" s="228">
        <v>3.9</v>
      </c>
    </row>
    <row r="42" spans="1:6" ht="48" thickBot="1">
      <c r="A42" s="160" t="s">
        <v>195</v>
      </c>
      <c r="B42" s="203" t="s">
        <v>74</v>
      </c>
      <c r="C42" s="203" t="s">
        <v>112</v>
      </c>
      <c r="D42" s="205"/>
      <c r="E42" s="205"/>
      <c r="F42" s="172">
        <f>SUM(F43+F50)</f>
        <v>7032</v>
      </c>
    </row>
    <row r="43" spans="1:6" ht="32.25" thickBot="1">
      <c r="A43" s="160" t="s">
        <v>17</v>
      </c>
      <c r="B43" s="203" t="s">
        <v>74</v>
      </c>
      <c r="C43" s="203" t="s">
        <v>112</v>
      </c>
      <c r="D43" s="212">
        <v>93</v>
      </c>
      <c r="E43" s="213"/>
      <c r="F43" s="162">
        <f>SUM(F46:F49)</f>
        <v>1065</v>
      </c>
    </row>
    <row r="44" spans="1:6" ht="32.25" thickBot="1">
      <c r="A44" s="153" t="s">
        <v>196</v>
      </c>
      <c r="B44" s="44" t="s">
        <v>74</v>
      </c>
      <c r="C44" s="44" t="s">
        <v>112</v>
      </c>
      <c r="D44" s="146" t="s">
        <v>197</v>
      </c>
      <c r="E44" s="46"/>
      <c r="F44" s="3">
        <f>SUM(F46:F49)</f>
        <v>1065</v>
      </c>
    </row>
    <row r="45" spans="1:6" ht="48" thickBot="1">
      <c r="A45" s="38" t="s">
        <v>186</v>
      </c>
      <c r="B45" s="44" t="s">
        <v>74</v>
      </c>
      <c r="C45" s="44" t="s">
        <v>112</v>
      </c>
      <c r="D45" s="146" t="s">
        <v>198</v>
      </c>
      <c r="E45" s="46"/>
      <c r="F45" s="3">
        <f>SUM(F46:F49)</f>
        <v>1065</v>
      </c>
    </row>
    <row r="46" spans="1:6" ht="63.75" thickBot="1">
      <c r="A46" s="38" t="s">
        <v>9</v>
      </c>
      <c r="B46" s="44" t="s">
        <v>74</v>
      </c>
      <c r="C46" s="44" t="s">
        <v>112</v>
      </c>
      <c r="D46" s="146" t="s">
        <v>198</v>
      </c>
      <c r="E46" s="146">
        <v>121</v>
      </c>
      <c r="F46" s="3">
        <v>787</v>
      </c>
    </row>
    <row r="47" spans="1:6" ht="30.75" thickBot="1">
      <c r="A47" s="167" t="s">
        <v>203</v>
      </c>
      <c r="B47" s="44" t="s">
        <v>74</v>
      </c>
      <c r="C47" s="44" t="s">
        <v>112</v>
      </c>
      <c r="D47" s="248" t="s">
        <v>198</v>
      </c>
      <c r="E47" s="248">
        <v>122</v>
      </c>
      <c r="F47" s="3">
        <v>20</v>
      </c>
    </row>
    <row r="48" spans="1:6" ht="79.5" thickBot="1">
      <c r="A48" s="38" t="s">
        <v>10</v>
      </c>
      <c r="B48" s="44" t="s">
        <v>74</v>
      </c>
      <c r="C48" s="44" t="s">
        <v>112</v>
      </c>
      <c r="D48" s="146" t="s">
        <v>198</v>
      </c>
      <c r="E48" s="146">
        <v>129</v>
      </c>
      <c r="F48" s="3">
        <v>238</v>
      </c>
    </row>
    <row r="49" spans="1:6" ht="32.25" thickBot="1">
      <c r="A49" s="48" t="s">
        <v>13</v>
      </c>
      <c r="B49" s="44" t="s">
        <v>74</v>
      </c>
      <c r="C49" s="44" t="s">
        <v>112</v>
      </c>
      <c r="D49" s="146" t="s">
        <v>198</v>
      </c>
      <c r="E49" s="146">
        <v>244</v>
      </c>
      <c r="F49" s="3">
        <v>20</v>
      </c>
    </row>
    <row r="50" spans="1:6" ht="32.25" thickBot="1">
      <c r="A50" s="160" t="s">
        <v>199</v>
      </c>
      <c r="B50" s="203" t="s">
        <v>74</v>
      </c>
      <c r="C50" s="203" t="s">
        <v>112</v>
      </c>
      <c r="D50" s="212">
        <v>99</v>
      </c>
      <c r="E50" s="205"/>
      <c r="F50" s="162">
        <f>SUM(F52:F56)</f>
        <v>5967</v>
      </c>
    </row>
    <row r="51" spans="1:6" ht="32.25" thickBot="1">
      <c r="A51" s="38" t="s">
        <v>200</v>
      </c>
      <c r="B51" s="44" t="s">
        <v>74</v>
      </c>
      <c r="C51" s="44" t="s">
        <v>112</v>
      </c>
      <c r="D51" s="146" t="s">
        <v>201</v>
      </c>
      <c r="E51" s="46"/>
      <c r="F51" s="3">
        <f>SUM(F52:F56)</f>
        <v>5967</v>
      </c>
    </row>
    <row r="52" spans="1:6" ht="63.75" thickBot="1">
      <c r="A52" s="38" t="s">
        <v>9</v>
      </c>
      <c r="B52" s="44" t="s">
        <v>74</v>
      </c>
      <c r="C52" s="44" t="s">
        <v>112</v>
      </c>
      <c r="D52" s="146" t="s">
        <v>202</v>
      </c>
      <c r="E52" s="146">
        <v>121</v>
      </c>
      <c r="F52" s="3">
        <v>4000</v>
      </c>
    </row>
    <row r="53" spans="1:6" ht="79.5" thickBot="1">
      <c r="A53" s="38" t="s">
        <v>10</v>
      </c>
      <c r="B53" s="44" t="s">
        <v>74</v>
      </c>
      <c r="C53" s="44" t="s">
        <v>112</v>
      </c>
      <c r="D53" s="146" t="s">
        <v>202</v>
      </c>
      <c r="E53" s="146">
        <v>129</v>
      </c>
      <c r="F53" s="3">
        <v>1208</v>
      </c>
    </row>
    <row r="54" spans="1:6" ht="32.25" thickBot="1">
      <c r="A54" s="38" t="s">
        <v>204</v>
      </c>
      <c r="B54" s="44" t="s">
        <v>74</v>
      </c>
      <c r="C54" s="44" t="s">
        <v>112</v>
      </c>
      <c r="D54" s="146" t="s">
        <v>202</v>
      </c>
      <c r="E54" s="146">
        <v>244</v>
      </c>
      <c r="F54" s="3">
        <v>604</v>
      </c>
    </row>
    <row r="55" spans="1:6" ht="24" customHeight="1" thickBot="1">
      <c r="A55" s="38" t="s">
        <v>523</v>
      </c>
      <c r="B55" s="44" t="s">
        <v>74</v>
      </c>
      <c r="C55" s="44" t="s">
        <v>112</v>
      </c>
      <c r="D55" s="257" t="s">
        <v>202</v>
      </c>
      <c r="E55" s="257">
        <v>247</v>
      </c>
      <c r="F55" s="3">
        <v>155</v>
      </c>
    </row>
    <row r="56" spans="1:6" ht="32.25" hidden="1" thickBot="1">
      <c r="A56" s="153" t="s">
        <v>46</v>
      </c>
      <c r="B56" s="44" t="s">
        <v>74</v>
      </c>
      <c r="C56" s="44" t="s">
        <v>112</v>
      </c>
      <c r="D56" s="146" t="s">
        <v>202</v>
      </c>
      <c r="E56" s="146">
        <v>850</v>
      </c>
      <c r="F56" s="3"/>
    </row>
    <row r="57" spans="1:6" ht="16.5" thickBot="1">
      <c r="A57" s="153" t="s">
        <v>343</v>
      </c>
      <c r="B57" s="47" t="s">
        <v>74</v>
      </c>
      <c r="C57" s="47" t="s">
        <v>414</v>
      </c>
      <c r="D57" s="146"/>
      <c r="E57" s="146"/>
      <c r="F57" s="3">
        <v>7000</v>
      </c>
    </row>
    <row r="58" spans="1:6" ht="16.5" thickBot="1">
      <c r="A58" s="153" t="s">
        <v>416</v>
      </c>
      <c r="B58" s="47" t="s">
        <v>74</v>
      </c>
      <c r="C58" s="47" t="s">
        <v>414</v>
      </c>
      <c r="D58" s="146" t="s">
        <v>415</v>
      </c>
      <c r="E58" s="146">
        <v>870</v>
      </c>
      <c r="F58" s="3">
        <v>7000</v>
      </c>
    </row>
    <row r="59" spans="1:6" ht="32.25" thickBot="1">
      <c r="A59" s="160" t="s">
        <v>18</v>
      </c>
      <c r="B59" s="203" t="s">
        <v>74</v>
      </c>
      <c r="C59" s="203">
        <v>13</v>
      </c>
      <c r="D59" s="205"/>
      <c r="E59" s="205"/>
      <c r="F59" s="172">
        <f>SUM(F64+F70+F68+F62+F60)</f>
        <v>2143.8200000000002</v>
      </c>
    </row>
    <row r="60" spans="1:6" ht="16.5" thickBot="1">
      <c r="A60" s="156" t="s">
        <v>766</v>
      </c>
      <c r="B60" s="208" t="s">
        <v>74</v>
      </c>
      <c r="C60" s="208" t="s">
        <v>420</v>
      </c>
      <c r="D60" s="162" t="s">
        <v>767</v>
      </c>
      <c r="E60" s="162"/>
      <c r="F60" s="172">
        <v>109.32</v>
      </c>
    </row>
    <row r="61" spans="1:6" ht="32.25" thickBot="1">
      <c r="A61" s="38" t="s">
        <v>204</v>
      </c>
      <c r="B61" s="246" t="s">
        <v>74</v>
      </c>
      <c r="C61" s="246" t="s">
        <v>420</v>
      </c>
      <c r="D61" s="20" t="s">
        <v>767</v>
      </c>
      <c r="E61" s="20">
        <v>244</v>
      </c>
      <c r="F61" s="32">
        <v>109.32</v>
      </c>
    </row>
    <row r="62" spans="1:6" ht="16.5" thickBot="1">
      <c r="A62" s="14" t="s">
        <v>495</v>
      </c>
      <c r="B62" s="246" t="s">
        <v>74</v>
      </c>
      <c r="C62" s="246" t="s">
        <v>420</v>
      </c>
      <c r="D62" s="245" t="s">
        <v>494</v>
      </c>
      <c r="E62" s="247"/>
      <c r="F62" s="32">
        <v>1500</v>
      </c>
    </row>
    <row r="63" spans="1:6" ht="32.25" thickBot="1">
      <c r="A63" s="18" t="s">
        <v>41</v>
      </c>
      <c r="B63" s="246" t="s">
        <v>74</v>
      </c>
      <c r="C63" s="246" t="s">
        <v>420</v>
      </c>
      <c r="D63" s="245" t="s">
        <v>494</v>
      </c>
      <c r="E63" s="247">
        <v>611</v>
      </c>
      <c r="F63" s="32">
        <v>1500</v>
      </c>
    </row>
    <row r="64" spans="1:6" ht="79.5" thickBot="1">
      <c r="A64" s="160" t="s">
        <v>485</v>
      </c>
      <c r="B64" s="203" t="s">
        <v>74</v>
      </c>
      <c r="C64" s="203">
        <v>13</v>
      </c>
      <c r="D64" s="170">
        <v>42</v>
      </c>
      <c r="E64" s="205"/>
      <c r="F64" s="172">
        <v>200</v>
      </c>
    </row>
    <row r="65" spans="1:6" ht="48" thickBot="1">
      <c r="A65" s="50" t="s">
        <v>418</v>
      </c>
      <c r="B65" s="44" t="s">
        <v>74</v>
      </c>
      <c r="C65" s="44">
        <v>13</v>
      </c>
      <c r="D65" s="3" t="s">
        <v>422</v>
      </c>
      <c r="E65" s="46"/>
      <c r="F65" s="3">
        <v>200</v>
      </c>
    </row>
    <row r="66" spans="1:6" ht="63.75" thickBot="1">
      <c r="A66" s="50" t="s">
        <v>419</v>
      </c>
      <c r="B66" s="44" t="s">
        <v>74</v>
      </c>
      <c r="C66" s="44">
        <v>13</v>
      </c>
      <c r="D66" s="3" t="s">
        <v>421</v>
      </c>
      <c r="E66" s="46"/>
      <c r="F66" s="3">
        <v>200</v>
      </c>
    </row>
    <row r="67" spans="1:6" ht="32.25" thickBot="1">
      <c r="A67" s="50" t="s">
        <v>13</v>
      </c>
      <c r="B67" s="44" t="s">
        <v>74</v>
      </c>
      <c r="C67" s="44">
        <v>13</v>
      </c>
      <c r="D67" s="3" t="s">
        <v>421</v>
      </c>
      <c r="E67" s="3">
        <v>244</v>
      </c>
      <c r="F67" s="3">
        <v>200</v>
      </c>
    </row>
    <row r="68" spans="1:6" ht="32.25" thickBot="1">
      <c r="A68" s="22" t="s">
        <v>478</v>
      </c>
      <c r="B68" s="11" t="s">
        <v>74</v>
      </c>
      <c r="C68" s="11" t="s">
        <v>420</v>
      </c>
      <c r="D68" s="1" t="s">
        <v>190</v>
      </c>
      <c r="E68" s="1"/>
      <c r="F68" s="1">
        <v>100</v>
      </c>
    </row>
    <row r="69" spans="1:6" ht="32.25" thickBot="1">
      <c r="A69" s="38" t="s">
        <v>204</v>
      </c>
      <c r="B69" s="44" t="s">
        <v>74</v>
      </c>
      <c r="C69" s="44" t="s">
        <v>420</v>
      </c>
      <c r="D69" s="3" t="s">
        <v>190</v>
      </c>
      <c r="E69" s="3">
        <v>244</v>
      </c>
      <c r="F69" s="3">
        <v>100</v>
      </c>
    </row>
    <row r="70" spans="1:6" ht="16.5" thickBot="1">
      <c r="A70" s="174" t="s">
        <v>19</v>
      </c>
      <c r="B70" s="203" t="s">
        <v>74</v>
      </c>
      <c r="C70" s="214">
        <v>13</v>
      </c>
      <c r="D70" s="180">
        <v>99</v>
      </c>
      <c r="E70" s="205"/>
      <c r="F70" s="172">
        <v>234.5</v>
      </c>
    </row>
    <row r="71" spans="1:6" ht="158.25" thickBot="1">
      <c r="A71" s="154" t="s">
        <v>20</v>
      </c>
      <c r="B71" s="44" t="s">
        <v>74</v>
      </c>
      <c r="C71" s="44">
        <v>13</v>
      </c>
      <c r="D71" s="146" t="s">
        <v>205</v>
      </c>
      <c r="E71" s="46"/>
      <c r="F71" s="3">
        <v>234.5</v>
      </c>
    </row>
    <row r="72" spans="1:6" ht="32.25" thickBot="1">
      <c r="A72" s="38" t="s">
        <v>204</v>
      </c>
      <c r="B72" s="44" t="s">
        <v>74</v>
      </c>
      <c r="C72" s="44">
        <v>13</v>
      </c>
      <c r="D72" s="146" t="s">
        <v>205</v>
      </c>
      <c r="E72" s="146">
        <v>244</v>
      </c>
      <c r="F72" s="3">
        <v>234.5</v>
      </c>
    </row>
    <row r="73" spans="1:6" ht="16.5" thickBot="1">
      <c r="A73" s="160" t="s">
        <v>352</v>
      </c>
      <c r="B73" s="203" t="s">
        <v>115</v>
      </c>
      <c r="C73" s="214"/>
      <c r="D73" s="180"/>
      <c r="E73" s="180"/>
      <c r="F73" s="172">
        <v>3038.6</v>
      </c>
    </row>
    <row r="74" spans="1:6" ht="32.25" thickBot="1">
      <c r="A74" s="38" t="s">
        <v>353</v>
      </c>
      <c r="B74" s="44" t="s">
        <v>115</v>
      </c>
      <c r="C74" s="44" t="s">
        <v>109</v>
      </c>
      <c r="D74" s="146"/>
      <c r="E74" s="146"/>
      <c r="F74" s="3">
        <v>3038.6</v>
      </c>
    </row>
    <row r="75" spans="1:6" ht="63.75" thickBot="1">
      <c r="A75" s="38" t="s">
        <v>67</v>
      </c>
      <c r="B75" s="44" t="s">
        <v>115</v>
      </c>
      <c r="C75" s="44" t="s">
        <v>109</v>
      </c>
      <c r="D75" s="146" t="s">
        <v>622</v>
      </c>
      <c r="E75" s="146"/>
      <c r="F75" s="3">
        <v>3038.6</v>
      </c>
    </row>
    <row r="76" spans="1:6" ht="16.5" thickBot="1">
      <c r="A76" s="38" t="s">
        <v>350</v>
      </c>
      <c r="B76" s="44" t="s">
        <v>115</v>
      </c>
      <c r="C76" s="44" t="s">
        <v>109</v>
      </c>
      <c r="D76" s="348" t="s">
        <v>622</v>
      </c>
      <c r="E76" s="146">
        <v>530</v>
      </c>
      <c r="F76" s="3">
        <v>3038.6</v>
      </c>
    </row>
    <row r="77" spans="1:6" ht="63.75" thickBot="1">
      <c r="A77" s="160" t="s">
        <v>21</v>
      </c>
      <c r="B77" s="173" t="s">
        <v>109</v>
      </c>
      <c r="C77" s="204"/>
      <c r="D77" s="205"/>
      <c r="E77" s="205"/>
      <c r="F77" s="172">
        <f>SUM(F78)</f>
        <v>6263</v>
      </c>
    </row>
    <row r="78" spans="1:6" ht="63.75" thickBot="1">
      <c r="A78" s="160" t="s">
        <v>47</v>
      </c>
      <c r="B78" s="203" t="s">
        <v>109</v>
      </c>
      <c r="C78" s="203" t="s">
        <v>250</v>
      </c>
      <c r="D78" s="205"/>
      <c r="E78" s="205"/>
      <c r="F78" s="172">
        <f>SUM(F79:F83)</f>
        <v>6263</v>
      </c>
    </row>
    <row r="79" spans="1:6" ht="48" thickBot="1">
      <c r="A79" s="38" t="s">
        <v>28</v>
      </c>
      <c r="B79" s="125" t="s">
        <v>109</v>
      </c>
      <c r="C79" s="125" t="s">
        <v>250</v>
      </c>
      <c r="D79" s="146" t="s">
        <v>206</v>
      </c>
      <c r="E79" s="146">
        <v>111</v>
      </c>
      <c r="F79" s="3">
        <v>4600</v>
      </c>
    </row>
    <row r="80" spans="1:6" ht="16.5" thickBot="1">
      <c r="A80" s="38" t="s">
        <v>356</v>
      </c>
      <c r="B80" s="125" t="s">
        <v>109</v>
      </c>
      <c r="C80" s="125" t="s">
        <v>250</v>
      </c>
      <c r="D80" s="146" t="s">
        <v>206</v>
      </c>
      <c r="E80" s="146">
        <v>112</v>
      </c>
      <c r="F80" s="3">
        <v>30</v>
      </c>
    </row>
    <row r="81" spans="1:6" ht="79.5" thickBot="1">
      <c r="A81" s="38" t="s">
        <v>10</v>
      </c>
      <c r="B81" s="125" t="s">
        <v>109</v>
      </c>
      <c r="C81" s="125" t="s">
        <v>250</v>
      </c>
      <c r="D81" s="146" t="s">
        <v>206</v>
      </c>
      <c r="E81" s="146">
        <v>119</v>
      </c>
      <c r="F81" s="3">
        <v>1390</v>
      </c>
    </row>
    <row r="82" spans="1:6" ht="32.25" thickBot="1">
      <c r="A82" s="38" t="s">
        <v>204</v>
      </c>
      <c r="B82" s="125" t="s">
        <v>109</v>
      </c>
      <c r="C82" s="125" t="s">
        <v>250</v>
      </c>
      <c r="D82" s="146" t="s">
        <v>206</v>
      </c>
      <c r="E82" s="146">
        <v>244</v>
      </c>
      <c r="F82" s="3">
        <v>240</v>
      </c>
    </row>
    <row r="83" spans="1:6" ht="32.25" thickBot="1">
      <c r="A83" s="153" t="s">
        <v>46</v>
      </c>
      <c r="B83" s="125" t="s">
        <v>109</v>
      </c>
      <c r="C83" s="125" t="s">
        <v>250</v>
      </c>
      <c r="D83" s="146" t="s">
        <v>206</v>
      </c>
      <c r="E83" s="146">
        <v>850</v>
      </c>
      <c r="F83" s="3">
        <v>3</v>
      </c>
    </row>
    <row r="84" spans="1:6" ht="16.5" thickBot="1">
      <c r="A84" s="160" t="s">
        <v>22</v>
      </c>
      <c r="B84" s="203" t="s">
        <v>71</v>
      </c>
      <c r="C84" s="204"/>
      <c r="D84" s="205"/>
      <c r="E84" s="205"/>
      <c r="F84" s="172">
        <f>SUM(F85+F91+F96)</f>
        <v>38504.119999999995</v>
      </c>
    </row>
    <row r="85" spans="1:6" ht="32.25" thickBot="1">
      <c r="A85" s="156" t="s">
        <v>48</v>
      </c>
      <c r="B85" s="208" t="s">
        <v>71</v>
      </c>
      <c r="C85" s="208" t="s">
        <v>72</v>
      </c>
      <c r="D85" s="205"/>
      <c r="E85" s="205"/>
      <c r="F85" s="162">
        <f>SUM(F87:F90)</f>
        <v>2937</v>
      </c>
    </row>
    <row r="86" spans="1:6" ht="63.75" thickBot="1">
      <c r="A86" s="38" t="s">
        <v>207</v>
      </c>
      <c r="B86" s="44" t="s">
        <v>71</v>
      </c>
      <c r="C86" s="44" t="s">
        <v>72</v>
      </c>
      <c r="D86" s="146" t="s">
        <v>618</v>
      </c>
      <c r="E86" s="46"/>
      <c r="F86" s="3">
        <f>SUM(F87:F90)</f>
        <v>2937</v>
      </c>
    </row>
    <row r="87" spans="1:6" ht="63.75" thickBot="1">
      <c r="A87" s="38" t="s">
        <v>191</v>
      </c>
      <c r="B87" s="44" t="s">
        <v>71</v>
      </c>
      <c r="C87" s="44" t="s">
        <v>72</v>
      </c>
      <c r="D87" s="348" t="s">
        <v>618</v>
      </c>
      <c r="E87" s="146">
        <v>121</v>
      </c>
      <c r="F87" s="3">
        <v>1935</v>
      </c>
    </row>
    <row r="88" spans="1:6" ht="79.5" thickBot="1">
      <c r="A88" s="38" t="s">
        <v>10</v>
      </c>
      <c r="B88" s="44" t="s">
        <v>71</v>
      </c>
      <c r="C88" s="44" t="s">
        <v>72</v>
      </c>
      <c r="D88" s="348" t="s">
        <v>618</v>
      </c>
      <c r="E88" s="146">
        <v>129</v>
      </c>
      <c r="F88" s="3">
        <v>585</v>
      </c>
    </row>
    <row r="89" spans="1:6" ht="32.25" thickBot="1">
      <c r="A89" s="37" t="s">
        <v>204</v>
      </c>
      <c r="B89" s="151" t="s">
        <v>71</v>
      </c>
      <c r="C89" s="151" t="s">
        <v>72</v>
      </c>
      <c r="D89" s="348" t="s">
        <v>618</v>
      </c>
      <c r="E89" s="149">
        <v>244</v>
      </c>
      <c r="F89" s="152">
        <v>414</v>
      </c>
    </row>
    <row r="90" spans="1:6" ht="32.25" thickBot="1">
      <c r="A90" s="41" t="s">
        <v>46</v>
      </c>
      <c r="B90" s="42" t="s">
        <v>71</v>
      </c>
      <c r="C90" s="42" t="s">
        <v>72</v>
      </c>
      <c r="D90" s="348" t="s">
        <v>618</v>
      </c>
      <c r="E90" s="39">
        <v>850</v>
      </c>
      <c r="F90" s="41">
        <v>3</v>
      </c>
    </row>
    <row r="91" spans="1:6" ht="16.5" thickBot="1">
      <c r="A91" s="160" t="s">
        <v>349</v>
      </c>
      <c r="B91" s="203" t="s">
        <v>71</v>
      </c>
      <c r="C91" s="203" t="s">
        <v>110</v>
      </c>
      <c r="D91" s="215"/>
      <c r="E91" s="215"/>
      <c r="F91" s="172">
        <f>SUM(F92+F94)</f>
        <v>35282.729999999996</v>
      </c>
    </row>
    <row r="92" spans="1:6" ht="21" customHeight="1" thickBot="1">
      <c r="A92" s="156" t="s">
        <v>350</v>
      </c>
      <c r="B92" s="208" t="s">
        <v>71</v>
      </c>
      <c r="C92" s="208" t="s">
        <v>110</v>
      </c>
      <c r="D92" s="212" t="s">
        <v>619</v>
      </c>
      <c r="E92" s="212"/>
      <c r="F92" s="162">
        <v>17343.599999999999</v>
      </c>
    </row>
    <row r="93" spans="1:6" ht="16.5" thickBot="1">
      <c r="A93" s="153" t="s">
        <v>441</v>
      </c>
      <c r="B93" s="44" t="s">
        <v>71</v>
      </c>
      <c r="C93" s="44" t="s">
        <v>110</v>
      </c>
      <c r="D93" s="183" t="s">
        <v>619</v>
      </c>
      <c r="E93" s="146">
        <v>540</v>
      </c>
      <c r="F93" s="3">
        <v>17343.599999999999</v>
      </c>
    </row>
    <row r="94" spans="1:6" ht="36.75" customHeight="1" thickBot="1">
      <c r="A94" s="160" t="s">
        <v>551</v>
      </c>
      <c r="B94" s="214" t="s">
        <v>71</v>
      </c>
      <c r="C94" s="214" t="s">
        <v>110</v>
      </c>
      <c r="D94" s="180" t="s">
        <v>620</v>
      </c>
      <c r="E94" s="180"/>
      <c r="F94" s="170">
        <v>17939.13</v>
      </c>
    </row>
    <row r="95" spans="1:6" ht="16.5" thickBot="1">
      <c r="A95" s="290" t="s">
        <v>441</v>
      </c>
      <c r="B95" s="44" t="s">
        <v>71</v>
      </c>
      <c r="C95" s="44" t="s">
        <v>110</v>
      </c>
      <c r="D95" s="289" t="s">
        <v>620</v>
      </c>
      <c r="E95" s="289">
        <v>540</v>
      </c>
      <c r="F95" s="3">
        <v>17939.13</v>
      </c>
    </row>
    <row r="96" spans="1:6" ht="32.25" thickBot="1">
      <c r="A96" s="156" t="s">
        <v>479</v>
      </c>
      <c r="B96" s="214" t="s">
        <v>71</v>
      </c>
      <c r="C96" s="214" t="s">
        <v>480</v>
      </c>
      <c r="D96" s="180"/>
      <c r="E96" s="180"/>
      <c r="F96" s="162">
        <f>SUM(F97+F99)</f>
        <v>284.39</v>
      </c>
    </row>
    <row r="97" spans="1:6" ht="39" customHeight="1" thickBot="1">
      <c r="A97" s="156" t="s">
        <v>752</v>
      </c>
      <c r="B97" s="214" t="s">
        <v>71</v>
      </c>
      <c r="C97" s="214" t="s">
        <v>480</v>
      </c>
      <c r="D97" s="180" t="s">
        <v>751</v>
      </c>
      <c r="E97" s="180"/>
      <c r="F97" s="162">
        <v>84.39</v>
      </c>
    </row>
    <row r="98" spans="1:6" ht="39" customHeight="1" thickBot="1">
      <c r="A98" s="388" t="s">
        <v>441</v>
      </c>
      <c r="B98" s="218" t="s">
        <v>71</v>
      </c>
      <c r="C98" s="218" t="s">
        <v>480</v>
      </c>
      <c r="D98" s="183" t="s">
        <v>751</v>
      </c>
      <c r="E98" s="183">
        <v>540</v>
      </c>
      <c r="F98" s="16">
        <v>84.39</v>
      </c>
    </row>
    <row r="99" spans="1:6" ht="87.75" customHeight="1" thickBot="1">
      <c r="A99" s="153" t="s">
        <v>481</v>
      </c>
      <c r="B99" s="44" t="s">
        <v>71</v>
      </c>
      <c r="C99" s="44" t="s">
        <v>480</v>
      </c>
      <c r="D99" s="146" t="s">
        <v>490</v>
      </c>
      <c r="E99" s="146">
        <v>245</v>
      </c>
      <c r="F99" s="3">
        <v>200</v>
      </c>
    </row>
    <row r="100" spans="1:6" ht="36" customHeight="1" thickBot="1">
      <c r="A100" s="160" t="s">
        <v>23</v>
      </c>
      <c r="B100" s="203" t="s">
        <v>72</v>
      </c>
      <c r="C100" s="204"/>
      <c r="D100" s="205"/>
      <c r="E100" s="205"/>
      <c r="F100" s="172">
        <f>SUM(F101+F103)</f>
        <v>9978.0479999999989</v>
      </c>
    </row>
    <row r="101" spans="1:6" ht="41.25" customHeight="1" thickBot="1">
      <c r="A101" s="178" t="s">
        <v>482</v>
      </c>
      <c r="B101" s="216" t="s">
        <v>72</v>
      </c>
      <c r="C101" s="175" t="s">
        <v>109</v>
      </c>
      <c r="D101" s="176" t="s">
        <v>621</v>
      </c>
      <c r="E101" s="217"/>
      <c r="F101" s="176">
        <v>4968.0479999999998</v>
      </c>
    </row>
    <row r="102" spans="1:6" ht="78" customHeight="1" thickBot="1">
      <c r="A102" s="153" t="s">
        <v>442</v>
      </c>
      <c r="B102" s="218" t="s">
        <v>72</v>
      </c>
      <c r="C102" s="219" t="s">
        <v>109</v>
      </c>
      <c r="D102" s="20" t="s">
        <v>621</v>
      </c>
      <c r="E102" s="20">
        <v>244</v>
      </c>
      <c r="F102" s="20">
        <v>4968.0479999999998</v>
      </c>
    </row>
    <row r="103" spans="1:6" ht="21.75" customHeight="1" thickBot="1">
      <c r="A103" s="174" t="s">
        <v>354</v>
      </c>
      <c r="B103" s="208" t="s">
        <v>72</v>
      </c>
      <c r="C103" s="208" t="s">
        <v>109</v>
      </c>
      <c r="D103" s="162"/>
      <c r="E103" s="162"/>
      <c r="F103" s="170">
        <v>5010</v>
      </c>
    </row>
    <row r="104" spans="1:6" ht="23.25" customHeight="1" thickBot="1">
      <c r="A104" s="153" t="s">
        <v>350</v>
      </c>
      <c r="B104" s="44" t="s">
        <v>72</v>
      </c>
      <c r="C104" s="44" t="s">
        <v>109</v>
      </c>
      <c r="D104" s="3" t="s">
        <v>209</v>
      </c>
      <c r="E104" s="3"/>
      <c r="F104" s="3">
        <v>5010</v>
      </c>
    </row>
    <row r="105" spans="1:6" ht="24" customHeight="1" thickBot="1">
      <c r="A105" s="153" t="s">
        <v>441</v>
      </c>
      <c r="B105" s="44" t="s">
        <v>72</v>
      </c>
      <c r="C105" s="44" t="s">
        <v>109</v>
      </c>
      <c r="D105" s="3" t="s">
        <v>209</v>
      </c>
      <c r="E105" s="3">
        <v>540</v>
      </c>
      <c r="F105" s="3">
        <v>5010</v>
      </c>
    </row>
    <row r="106" spans="1:6" ht="16.5" thickBot="1">
      <c r="A106" s="160" t="s">
        <v>24</v>
      </c>
      <c r="B106" s="203" t="s">
        <v>73</v>
      </c>
      <c r="C106" s="204"/>
      <c r="D106" s="205"/>
      <c r="E106" s="205"/>
      <c r="F106" s="336">
        <f>SUM(F107+F120+F172+F153+F177)</f>
        <v>717662.80807999999</v>
      </c>
    </row>
    <row r="107" spans="1:6" ht="16.5" thickBot="1">
      <c r="A107" s="174" t="s">
        <v>50</v>
      </c>
      <c r="B107" s="203" t="s">
        <v>73</v>
      </c>
      <c r="C107" s="203" t="s">
        <v>74</v>
      </c>
      <c r="D107" s="205"/>
      <c r="E107" s="205"/>
      <c r="F107" s="159">
        <f>SUM(F110+F114)</f>
        <v>179682</v>
      </c>
    </row>
    <row r="108" spans="1:6" ht="63.75" thickBot="1">
      <c r="A108" s="220" t="s">
        <v>210</v>
      </c>
      <c r="B108" s="208" t="s">
        <v>73</v>
      </c>
      <c r="C108" s="208" t="s">
        <v>74</v>
      </c>
      <c r="D108" s="212">
        <v>19</v>
      </c>
      <c r="E108" s="205"/>
      <c r="F108" s="162">
        <f>SUM(F111:F113)</f>
        <v>109390</v>
      </c>
    </row>
    <row r="109" spans="1:6" ht="32.25" thickBot="1">
      <c r="A109" s="150" t="s">
        <v>211</v>
      </c>
      <c r="B109" s="44" t="s">
        <v>73</v>
      </c>
      <c r="C109" s="44" t="s">
        <v>74</v>
      </c>
      <c r="D109" s="146" t="s">
        <v>623</v>
      </c>
      <c r="E109" s="46"/>
      <c r="F109" s="3">
        <f>SUM(F111:F113)</f>
        <v>109390</v>
      </c>
    </row>
    <row r="110" spans="1:6" ht="205.5" thickBot="1">
      <c r="A110" s="150" t="s">
        <v>213</v>
      </c>
      <c r="B110" s="44" t="s">
        <v>73</v>
      </c>
      <c r="C110" s="44" t="s">
        <v>74</v>
      </c>
      <c r="D110" s="146" t="s">
        <v>624</v>
      </c>
      <c r="E110" s="46"/>
      <c r="F110" s="3">
        <f>SUM(F111:F113)</f>
        <v>109390</v>
      </c>
    </row>
    <row r="111" spans="1:6" ht="48" thickBot="1">
      <c r="A111" s="38" t="s">
        <v>28</v>
      </c>
      <c r="B111" s="44" t="s">
        <v>73</v>
      </c>
      <c r="C111" s="44" t="s">
        <v>74</v>
      </c>
      <c r="D111" s="348" t="s">
        <v>624</v>
      </c>
      <c r="E111" s="146">
        <v>111</v>
      </c>
      <c r="F111" s="3">
        <v>81231</v>
      </c>
    </row>
    <row r="112" spans="1:6" ht="79.5" thickBot="1">
      <c r="A112" s="38" t="s">
        <v>10</v>
      </c>
      <c r="B112" s="44" t="s">
        <v>73</v>
      </c>
      <c r="C112" s="44" t="s">
        <v>74</v>
      </c>
      <c r="D112" s="348" t="s">
        <v>624</v>
      </c>
      <c r="E112" s="146">
        <v>119</v>
      </c>
      <c r="F112" s="3">
        <v>24530</v>
      </c>
    </row>
    <row r="113" spans="1:8" ht="32.25" thickBot="1">
      <c r="A113" s="38" t="s">
        <v>13</v>
      </c>
      <c r="B113" s="44" t="s">
        <v>73</v>
      </c>
      <c r="C113" s="44" t="s">
        <v>74</v>
      </c>
      <c r="D113" s="348" t="s">
        <v>624</v>
      </c>
      <c r="E113" s="146">
        <v>244</v>
      </c>
      <c r="F113" s="3">
        <v>3629</v>
      </c>
    </row>
    <row r="114" spans="1:8" ht="63.75" thickBot="1">
      <c r="A114" s="160" t="s">
        <v>214</v>
      </c>
      <c r="B114" s="208" t="s">
        <v>73</v>
      </c>
      <c r="C114" s="208" t="s">
        <v>74</v>
      </c>
      <c r="D114" s="212" t="s">
        <v>625</v>
      </c>
      <c r="E114" s="205"/>
      <c r="F114" s="162">
        <f>SUM(F115:F119)</f>
        <v>70292</v>
      </c>
    </row>
    <row r="115" spans="1:8" ht="48" thickBot="1">
      <c r="A115" s="38" t="s">
        <v>28</v>
      </c>
      <c r="B115" s="44" t="s">
        <v>73</v>
      </c>
      <c r="C115" s="44" t="s">
        <v>74</v>
      </c>
      <c r="D115" s="146" t="s">
        <v>625</v>
      </c>
      <c r="E115" s="146">
        <v>111</v>
      </c>
      <c r="F115" s="3">
        <v>33869</v>
      </c>
    </row>
    <row r="116" spans="1:8" ht="79.5" thickBot="1">
      <c r="A116" s="38" t="s">
        <v>10</v>
      </c>
      <c r="B116" s="44" t="s">
        <v>73</v>
      </c>
      <c r="C116" s="44" t="s">
        <v>74</v>
      </c>
      <c r="D116" s="348" t="s">
        <v>625</v>
      </c>
      <c r="E116" s="146">
        <v>119</v>
      </c>
      <c r="F116" s="3">
        <v>10228.1</v>
      </c>
    </row>
    <row r="117" spans="1:8" ht="32.25" thickBot="1">
      <c r="A117" s="38" t="s">
        <v>13</v>
      </c>
      <c r="B117" s="44" t="s">
        <v>73</v>
      </c>
      <c r="C117" s="44" t="s">
        <v>74</v>
      </c>
      <c r="D117" s="348" t="s">
        <v>625</v>
      </c>
      <c r="E117" s="146">
        <v>244</v>
      </c>
      <c r="F117" s="3">
        <v>20439.900000000001</v>
      </c>
    </row>
    <row r="118" spans="1:8" ht="16.5" thickBot="1">
      <c r="A118" s="38" t="s">
        <v>523</v>
      </c>
      <c r="B118" s="44" t="s">
        <v>73</v>
      </c>
      <c r="C118" s="44" t="s">
        <v>74</v>
      </c>
      <c r="D118" s="348" t="s">
        <v>625</v>
      </c>
      <c r="E118" s="257">
        <v>247</v>
      </c>
      <c r="F118" s="3">
        <v>5596</v>
      </c>
    </row>
    <row r="119" spans="1:8" ht="32.25" thickBot="1">
      <c r="A119" s="54" t="s">
        <v>46</v>
      </c>
      <c r="B119" s="44" t="s">
        <v>73</v>
      </c>
      <c r="C119" s="44" t="s">
        <v>74</v>
      </c>
      <c r="D119" s="348" t="s">
        <v>625</v>
      </c>
      <c r="E119" s="146">
        <v>850</v>
      </c>
      <c r="F119" s="3">
        <v>159</v>
      </c>
    </row>
    <row r="120" spans="1:8" ht="16.5" thickBot="1">
      <c r="A120" s="156" t="s">
        <v>61</v>
      </c>
      <c r="B120" s="208" t="s">
        <v>73</v>
      </c>
      <c r="C120" s="208" t="s">
        <v>115</v>
      </c>
      <c r="D120" s="205"/>
      <c r="E120" s="205"/>
      <c r="F120" s="301">
        <f>SUM(F121+F128+F137+F143+F146+F149+F151+F139+F141+F134)</f>
        <v>503669.11007999995</v>
      </c>
      <c r="H120" s="251"/>
    </row>
    <row r="121" spans="1:8" ht="75" customHeight="1" thickBot="1">
      <c r="A121" s="174" t="s">
        <v>210</v>
      </c>
      <c r="B121" s="208" t="s">
        <v>73</v>
      </c>
      <c r="C121" s="208" t="s">
        <v>115</v>
      </c>
      <c r="D121" s="162">
        <v>19</v>
      </c>
      <c r="E121" s="213"/>
      <c r="F121" s="162">
        <f>SUM(F125:F127)</f>
        <v>400700</v>
      </c>
    </row>
    <row r="122" spans="1:8" ht="32.25" thickBot="1">
      <c r="A122" s="150" t="s">
        <v>216</v>
      </c>
      <c r="B122" s="44" t="s">
        <v>73</v>
      </c>
      <c r="C122" s="44" t="s">
        <v>115</v>
      </c>
      <c r="D122" s="3" t="s">
        <v>623</v>
      </c>
      <c r="E122" s="46"/>
      <c r="F122" s="3">
        <f>SUM(F125:F127)</f>
        <v>400700</v>
      </c>
    </row>
    <row r="123" spans="1:8" ht="48" thickBot="1">
      <c r="A123" s="150" t="s">
        <v>218</v>
      </c>
      <c r="B123" s="44" t="s">
        <v>73</v>
      </c>
      <c r="C123" s="44" t="s">
        <v>115</v>
      </c>
      <c r="D123" s="3" t="s">
        <v>626</v>
      </c>
      <c r="E123" s="46"/>
      <c r="F123" s="3">
        <f>SUM(F125:F127)</f>
        <v>400700</v>
      </c>
    </row>
    <row r="124" spans="1:8" ht="331.5" thickBot="1">
      <c r="A124" s="150" t="s">
        <v>220</v>
      </c>
      <c r="B124" s="44" t="s">
        <v>73</v>
      </c>
      <c r="C124" s="44" t="s">
        <v>115</v>
      </c>
      <c r="D124" s="146" t="s">
        <v>627</v>
      </c>
      <c r="E124" s="46"/>
      <c r="F124" s="146">
        <f>SUM(F125:F127)</f>
        <v>400700</v>
      </c>
    </row>
    <row r="125" spans="1:8" ht="53.25" customHeight="1" thickBot="1">
      <c r="A125" s="53" t="s">
        <v>28</v>
      </c>
      <c r="B125" s="44" t="s">
        <v>73</v>
      </c>
      <c r="C125" s="44" t="s">
        <v>115</v>
      </c>
      <c r="D125" s="348" t="s">
        <v>627</v>
      </c>
      <c r="E125" s="146">
        <v>111</v>
      </c>
      <c r="F125" s="146">
        <v>301821</v>
      </c>
    </row>
    <row r="126" spans="1:8" ht="86.25" customHeight="1" thickBot="1">
      <c r="A126" s="38" t="s">
        <v>10</v>
      </c>
      <c r="B126" s="44" t="s">
        <v>73</v>
      </c>
      <c r="C126" s="44" t="s">
        <v>115</v>
      </c>
      <c r="D126" s="348" t="s">
        <v>627</v>
      </c>
      <c r="E126" s="146">
        <v>119</v>
      </c>
      <c r="F126" s="146">
        <v>91150</v>
      </c>
    </row>
    <row r="127" spans="1:8" ht="32.25" thickBot="1">
      <c r="A127" s="38" t="s">
        <v>13</v>
      </c>
      <c r="B127" s="44" t="s">
        <v>73</v>
      </c>
      <c r="C127" s="44" t="s">
        <v>115</v>
      </c>
      <c r="D127" s="348" t="s">
        <v>627</v>
      </c>
      <c r="E127" s="146">
        <v>244</v>
      </c>
      <c r="F127" s="146">
        <v>7729</v>
      </c>
    </row>
    <row r="128" spans="1:8" ht="48" thickBot="1">
      <c r="A128" s="160" t="s">
        <v>63</v>
      </c>
      <c r="B128" s="208" t="s">
        <v>73</v>
      </c>
      <c r="C128" s="208" t="s">
        <v>115</v>
      </c>
      <c r="D128" s="212" t="s">
        <v>628</v>
      </c>
      <c r="E128" s="205"/>
      <c r="F128" s="221">
        <f>SUM(F129:F133)</f>
        <v>36303</v>
      </c>
    </row>
    <row r="129" spans="1:6" ht="48" thickBot="1">
      <c r="A129" s="53" t="s">
        <v>28</v>
      </c>
      <c r="B129" s="44" t="s">
        <v>73</v>
      </c>
      <c r="C129" s="44" t="s">
        <v>115</v>
      </c>
      <c r="D129" s="242" t="s">
        <v>628</v>
      </c>
      <c r="E129" s="20">
        <v>111</v>
      </c>
      <c r="F129" s="244">
        <v>13739</v>
      </c>
    </row>
    <row r="130" spans="1:6" ht="79.5" thickBot="1">
      <c r="A130" s="38" t="s">
        <v>10</v>
      </c>
      <c r="B130" s="44" t="s">
        <v>73</v>
      </c>
      <c r="C130" s="44" t="s">
        <v>115</v>
      </c>
      <c r="D130" s="348" t="s">
        <v>628</v>
      </c>
      <c r="E130" s="3">
        <v>119</v>
      </c>
      <c r="F130" s="3">
        <v>4151</v>
      </c>
    </row>
    <row r="131" spans="1:6" ht="48" thickBot="1">
      <c r="A131" s="38" t="s">
        <v>222</v>
      </c>
      <c r="B131" s="44" t="s">
        <v>73</v>
      </c>
      <c r="C131" s="44" t="s">
        <v>115</v>
      </c>
      <c r="D131" s="348" t="s">
        <v>628</v>
      </c>
      <c r="E131" s="146">
        <v>244</v>
      </c>
      <c r="F131" s="3">
        <v>10845</v>
      </c>
    </row>
    <row r="132" spans="1:6" ht="16.5" thickBot="1">
      <c r="A132" s="38" t="s">
        <v>523</v>
      </c>
      <c r="B132" s="44" t="s">
        <v>73</v>
      </c>
      <c r="C132" s="44" t="s">
        <v>115</v>
      </c>
      <c r="D132" s="348" t="s">
        <v>628</v>
      </c>
      <c r="E132" s="257">
        <v>247</v>
      </c>
      <c r="F132" s="3">
        <v>7013</v>
      </c>
    </row>
    <row r="133" spans="1:6" ht="32.25" thickBot="1">
      <c r="A133" s="54" t="s">
        <v>46</v>
      </c>
      <c r="B133" s="44" t="s">
        <v>73</v>
      </c>
      <c r="C133" s="44" t="s">
        <v>115</v>
      </c>
      <c r="D133" s="348" t="s">
        <v>628</v>
      </c>
      <c r="E133" s="146">
        <v>850</v>
      </c>
      <c r="F133" s="3">
        <v>555</v>
      </c>
    </row>
    <row r="134" spans="1:6" ht="79.5" thickBot="1">
      <c r="A134" s="156" t="s">
        <v>760</v>
      </c>
      <c r="B134" s="208" t="s">
        <v>73</v>
      </c>
      <c r="C134" s="208" t="s">
        <v>115</v>
      </c>
      <c r="D134" s="212" t="s">
        <v>761</v>
      </c>
      <c r="E134" s="212"/>
      <c r="F134" s="162">
        <f>SUM(F135:F136)</f>
        <v>299.85399999999998</v>
      </c>
    </row>
    <row r="135" spans="1:6" ht="29.25" thickBot="1">
      <c r="A135" s="380" t="s">
        <v>726</v>
      </c>
      <c r="B135" s="218" t="s">
        <v>73</v>
      </c>
      <c r="C135" s="218" t="s">
        <v>115</v>
      </c>
      <c r="D135" s="183" t="s">
        <v>761</v>
      </c>
      <c r="E135" s="386">
        <v>113</v>
      </c>
      <c r="F135" s="3">
        <v>230.303</v>
      </c>
    </row>
    <row r="136" spans="1:6" ht="79.5" thickBot="1">
      <c r="A136" s="38" t="s">
        <v>10</v>
      </c>
      <c r="B136" s="218" t="s">
        <v>73</v>
      </c>
      <c r="C136" s="218" t="s">
        <v>115</v>
      </c>
      <c r="D136" s="183" t="s">
        <v>761</v>
      </c>
      <c r="E136" s="386">
        <v>119</v>
      </c>
      <c r="F136" s="3">
        <v>69.551000000000002</v>
      </c>
    </row>
    <row r="137" spans="1:6" ht="114" customHeight="1" thickBot="1">
      <c r="A137" s="156" t="s">
        <v>756</v>
      </c>
      <c r="B137" s="208" t="s">
        <v>73</v>
      </c>
      <c r="C137" s="208" t="s">
        <v>115</v>
      </c>
      <c r="D137" s="212" t="s">
        <v>629</v>
      </c>
      <c r="E137" s="212"/>
      <c r="F137" s="162">
        <v>1109.0318</v>
      </c>
    </row>
    <row r="138" spans="1:6" ht="66.75" customHeight="1" thickBot="1">
      <c r="A138" s="392" t="s">
        <v>757</v>
      </c>
      <c r="B138" s="391" t="s">
        <v>73</v>
      </c>
      <c r="C138" s="391" t="s">
        <v>115</v>
      </c>
      <c r="D138" s="179" t="s">
        <v>629</v>
      </c>
      <c r="E138" s="179">
        <v>321</v>
      </c>
      <c r="F138" s="16">
        <v>1109.0318</v>
      </c>
    </row>
    <row r="139" spans="1:6" ht="66.75" customHeight="1" thickBot="1">
      <c r="A139" s="156" t="s">
        <v>755</v>
      </c>
      <c r="B139" s="208" t="s">
        <v>73</v>
      </c>
      <c r="C139" s="208" t="s">
        <v>115</v>
      </c>
      <c r="D139" s="212" t="s">
        <v>754</v>
      </c>
      <c r="E139" s="212"/>
      <c r="F139" s="162">
        <v>182.018</v>
      </c>
    </row>
    <row r="140" spans="1:6" ht="66.75" customHeight="1" thickBot="1">
      <c r="A140" s="38" t="s">
        <v>222</v>
      </c>
      <c r="B140" s="391" t="s">
        <v>73</v>
      </c>
      <c r="C140" s="391" t="s">
        <v>115</v>
      </c>
      <c r="D140" s="179" t="s">
        <v>754</v>
      </c>
      <c r="E140" s="179">
        <v>244</v>
      </c>
      <c r="F140" s="16">
        <v>182.018</v>
      </c>
    </row>
    <row r="141" spans="1:6" ht="107.25" customHeight="1" thickBot="1">
      <c r="A141" s="156" t="s">
        <v>758</v>
      </c>
      <c r="B141" s="208" t="s">
        <v>73</v>
      </c>
      <c r="C141" s="208" t="s">
        <v>115</v>
      </c>
      <c r="D141" s="212" t="s">
        <v>759</v>
      </c>
      <c r="E141" s="212"/>
      <c r="F141" s="162">
        <v>51.618000000000002</v>
      </c>
    </row>
    <row r="142" spans="1:6" ht="66.75" customHeight="1" thickBot="1">
      <c r="A142" s="38" t="s">
        <v>222</v>
      </c>
      <c r="B142" s="218" t="s">
        <v>73</v>
      </c>
      <c r="C142" s="218" t="s">
        <v>115</v>
      </c>
      <c r="D142" s="183" t="s">
        <v>759</v>
      </c>
      <c r="E142" s="183">
        <v>244</v>
      </c>
      <c r="F142" s="20">
        <v>51.618000000000002</v>
      </c>
    </row>
    <row r="143" spans="1:6" ht="95.25" thickBot="1">
      <c r="A143" s="281" t="s">
        <v>526</v>
      </c>
      <c r="B143" s="214" t="s">
        <v>73</v>
      </c>
      <c r="C143" s="214" t="s">
        <v>115</v>
      </c>
      <c r="D143" s="180" t="s">
        <v>630</v>
      </c>
      <c r="E143" s="180"/>
      <c r="F143" s="170">
        <f>SUM(F144:F145)</f>
        <v>44215.92</v>
      </c>
    </row>
    <row r="144" spans="1:6" ht="54" customHeight="1" thickBot="1">
      <c r="A144" s="38" t="s">
        <v>225</v>
      </c>
      <c r="B144" s="44" t="s">
        <v>73</v>
      </c>
      <c r="C144" s="44" t="s">
        <v>115</v>
      </c>
      <c r="D144" s="280" t="s">
        <v>630</v>
      </c>
      <c r="E144" s="280">
        <v>111</v>
      </c>
      <c r="F144" s="3">
        <v>33960</v>
      </c>
    </row>
    <row r="145" spans="1:6" ht="79.5" thickBot="1">
      <c r="A145" s="38" t="s">
        <v>10</v>
      </c>
      <c r="B145" s="44" t="s">
        <v>73</v>
      </c>
      <c r="C145" s="44" t="s">
        <v>115</v>
      </c>
      <c r="D145" s="348" t="s">
        <v>630</v>
      </c>
      <c r="E145" s="280">
        <v>119</v>
      </c>
      <c r="F145" s="3">
        <v>10255.92</v>
      </c>
    </row>
    <row r="146" spans="1:6" ht="63.75" thickBot="1">
      <c r="A146" s="293" t="s">
        <v>553</v>
      </c>
      <c r="B146" s="208" t="s">
        <v>73</v>
      </c>
      <c r="C146" s="208" t="s">
        <v>115</v>
      </c>
      <c r="D146" s="212" t="s">
        <v>631</v>
      </c>
      <c r="E146" s="212"/>
      <c r="F146" s="162">
        <f>SUM(F147:F148)</f>
        <v>1289.8969999999999</v>
      </c>
    </row>
    <row r="147" spans="1:6" ht="54" customHeight="1" thickBot="1">
      <c r="A147" s="38" t="s">
        <v>225</v>
      </c>
      <c r="B147" s="44" t="s">
        <v>73</v>
      </c>
      <c r="C147" s="44" t="s">
        <v>115</v>
      </c>
      <c r="D147" s="289" t="s">
        <v>632</v>
      </c>
      <c r="E147" s="289">
        <v>111</v>
      </c>
      <c r="F147" s="3">
        <v>990.70399999999995</v>
      </c>
    </row>
    <row r="148" spans="1:6" ht="84.75" customHeight="1" thickBot="1">
      <c r="A148" s="38" t="s">
        <v>10</v>
      </c>
      <c r="B148" s="44" t="s">
        <v>73</v>
      </c>
      <c r="C148" s="44" t="s">
        <v>115</v>
      </c>
      <c r="D148" s="348" t="s">
        <v>632</v>
      </c>
      <c r="E148" s="289">
        <v>119</v>
      </c>
      <c r="F148" s="3">
        <v>299.19299999999998</v>
      </c>
    </row>
    <row r="149" spans="1:6" ht="85.5" customHeight="1" thickBot="1">
      <c r="A149" s="387" t="s">
        <v>528</v>
      </c>
      <c r="B149" s="208" t="s">
        <v>73</v>
      </c>
      <c r="C149" s="208" t="s">
        <v>115</v>
      </c>
      <c r="D149" s="212" t="s">
        <v>633</v>
      </c>
      <c r="E149" s="212"/>
      <c r="F149" s="162">
        <v>19517.771280000001</v>
      </c>
    </row>
    <row r="150" spans="1:6" ht="35.25" customHeight="1" thickBot="1">
      <c r="A150" s="38" t="s">
        <v>13</v>
      </c>
      <c r="B150" s="44" t="s">
        <v>73</v>
      </c>
      <c r="C150" s="44" t="s">
        <v>115</v>
      </c>
      <c r="D150" s="280" t="s">
        <v>633</v>
      </c>
      <c r="E150" s="280">
        <v>244</v>
      </c>
      <c r="F150" s="3">
        <v>19517.771280000001</v>
      </c>
    </row>
    <row r="151" spans="1:6" ht="32.25" hidden="1" thickBot="1">
      <c r="A151" s="292" t="s">
        <v>570</v>
      </c>
      <c r="B151" s="214" t="s">
        <v>73</v>
      </c>
      <c r="C151" s="214" t="s">
        <v>115</v>
      </c>
      <c r="D151" s="180" t="s">
        <v>634</v>
      </c>
      <c r="E151" s="180"/>
      <c r="F151" s="170"/>
    </row>
    <row r="152" spans="1:6" ht="32.25" hidden="1" thickBot="1">
      <c r="A152" s="38" t="s">
        <v>13</v>
      </c>
      <c r="B152" s="44" t="s">
        <v>73</v>
      </c>
      <c r="C152" s="44" t="s">
        <v>115</v>
      </c>
      <c r="D152" s="183" t="s">
        <v>634</v>
      </c>
      <c r="E152" s="289">
        <v>244</v>
      </c>
      <c r="F152" s="3"/>
    </row>
    <row r="153" spans="1:6" ht="32.25" thickBot="1">
      <c r="A153" s="312" t="s">
        <v>593</v>
      </c>
      <c r="B153" s="208" t="s">
        <v>73</v>
      </c>
      <c r="C153" s="208" t="s">
        <v>109</v>
      </c>
      <c r="D153" s="180"/>
      <c r="E153" s="180"/>
      <c r="F153" s="159">
        <f>SUM(F154+F157+F160)</f>
        <v>23913.62</v>
      </c>
    </row>
    <row r="154" spans="1:6" ht="32.25" thickBot="1">
      <c r="A154" s="310" t="s">
        <v>592</v>
      </c>
      <c r="B154" s="208" t="s">
        <v>73</v>
      </c>
      <c r="C154" s="208" t="s">
        <v>109</v>
      </c>
      <c r="D154" s="212" t="s">
        <v>635</v>
      </c>
      <c r="E154" s="212"/>
      <c r="F154" s="162">
        <f>SUM(F155:F156)</f>
        <v>914</v>
      </c>
    </row>
    <row r="155" spans="1:6" ht="51.75" customHeight="1" thickBot="1">
      <c r="A155" s="53" t="s">
        <v>28</v>
      </c>
      <c r="B155" s="44" t="s">
        <v>73</v>
      </c>
      <c r="C155" s="44" t="s">
        <v>109</v>
      </c>
      <c r="D155" s="307" t="s">
        <v>635</v>
      </c>
      <c r="E155" s="20">
        <v>111</v>
      </c>
      <c r="F155" s="3">
        <v>704</v>
      </c>
    </row>
    <row r="156" spans="1:6" ht="79.5" thickBot="1">
      <c r="A156" s="38" t="s">
        <v>10</v>
      </c>
      <c r="B156" s="44" t="s">
        <v>73</v>
      </c>
      <c r="C156" s="44" t="s">
        <v>109</v>
      </c>
      <c r="D156" s="348" t="s">
        <v>635</v>
      </c>
      <c r="E156" s="3">
        <v>119</v>
      </c>
      <c r="F156" s="3">
        <v>210</v>
      </c>
    </row>
    <row r="157" spans="1:6" ht="36" customHeight="1" thickBot="1">
      <c r="A157" s="310" t="s">
        <v>591</v>
      </c>
      <c r="B157" s="208" t="s">
        <v>73</v>
      </c>
      <c r="C157" s="208" t="s">
        <v>109</v>
      </c>
      <c r="D157" s="212" t="s">
        <v>635</v>
      </c>
      <c r="E157" s="212"/>
      <c r="F157" s="162">
        <f>SUM(F158:F159)</f>
        <v>7427</v>
      </c>
    </row>
    <row r="158" spans="1:6" ht="48" thickBot="1">
      <c r="A158" s="53" t="s">
        <v>28</v>
      </c>
      <c r="B158" s="44" t="s">
        <v>73</v>
      </c>
      <c r="C158" s="44" t="s">
        <v>109</v>
      </c>
      <c r="D158" s="351" t="s">
        <v>635</v>
      </c>
      <c r="E158" s="20">
        <v>111</v>
      </c>
      <c r="F158" s="3">
        <v>5704</v>
      </c>
    </row>
    <row r="159" spans="1:6" ht="79.5" thickBot="1">
      <c r="A159" s="38" t="s">
        <v>10</v>
      </c>
      <c r="B159" s="44" t="s">
        <v>73</v>
      </c>
      <c r="C159" s="44" t="s">
        <v>109</v>
      </c>
      <c r="D159" s="351" t="s">
        <v>635</v>
      </c>
      <c r="E159" s="3">
        <v>119</v>
      </c>
      <c r="F159" s="3">
        <v>1723</v>
      </c>
    </row>
    <row r="160" spans="1:6" ht="32.25" thickBot="1">
      <c r="A160" s="160" t="s">
        <v>64</v>
      </c>
      <c r="B160" s="208" t="s">
        <v>73</v>
      </c>
      <c r="C160" s="208" t="s">
        <v>109</v>
      </c>
      <c r="D160" s="212" t="s">
        <v>223</v>
      </c>
      <c r="E160" s="205"/>
      <c r="F160" s="170">
        <f>SUM(F162:F171)</f>
        <v>15572.619999999999</v>
      </c>
    </row>
    <row r="161" spans="1:6" ht="32.25" thickBot="1">
      <c r="A161" s="150" t="s">
        <v>224</v>
      </c>
      <c r="B161" s="44" t="s">
        <v>73</v>
      </c>
      <c r="C161" s="44" t="s">
        <v>109</v>
      </c>
      <c r="D161" s="146" t="s">
        <v>223</v>
      </c>
      <c r="E161" s="46"/>
      <c r="F161" s="3">
        <f>SUM(F162+F163+F164+F165+F166+F167+F168+F169+F170+F171)</f>
        <v>15572.619999999999</v>
      </c>
    </row>
    <row r="162" spans="1:6" ht="48" thickBot="1">
      <c r="A162" s="38" t="s">
        <v>225</v>
      </c>
      <c r="B162" s="44" t="s">
        <v>73</v>
      </c>
      <c r="C162" s="44" t="s">
        <v>109</v>
      </c>
      <c r="D162" s="146" t="s">
        <v>223</v>
      </c>
      <c r="E162" s="146">
        <v>111</v>
      </c>
      <c r="F162" s="3">
        <v>6574</v>
      </c>
    </row>
    <row r="163" spans="1:6" ht="79.5" thickBot="1">
      <c r="A163" s="38" t="s">
        <v>10</v>
      </c>
      <c r="B163" s="44" t="s">
        <v>73</v>
      </c>
      <c r="C163" s="44" t="s">
        <v>109</v>
      </c>
      <c r="D163" s="146" t="s">
        <v>223</v>
      </c>
      <c r="E163" s="146">
        <v>119</v>
      </c>
      <c r="F163" s="3">
        <v>1985</v>
      </c>
    </row>
    <row r="164" spans="1:6" ht="32.25" thickBot="1">
      <c r="A164" s="38" t="s">
        <v>13</v>
      </c>
      <c r="B164" s="44" t="s">
        <v>73</v>
      </c>
      <c r="C164" s="44" t="s">
        <v>109</v>
      </c>
      <c r="D164" s="146" t="s">
        <v>223</v>
      </c>
      <c r="E164" s="146">
        <v>244</v>
      </c>
      <c r="F164" s="3">
        <v>152</v>
      </c>
    </row>
    <row r="165" spans="1:6" ht="16.5" thickBot="1">
      <c r="A165" s="38" t="s">
        <v>523</v>
      </c>
      <c r="B165" s="44" t="s">
        <v>73</v>
      </c>
      <c r="C165" s="44" t="s">
        <v>109</v>
      </c>
      <c r="D165" s="257" t="s">
        <v>223</v>
      </c>
      <c r="E165" s="257">
        <v>247</v>
      </c>
      <c r="F165" s="3">
        <v>260</v>
      </c>
    </row>
    <row r="166" spans="1:6" ht="35.25" customHeight="1" thickBot="1">
      <c r="A166" s="50" t="s">
        <v>617</v>
      </c>
      <c r="B166" s="44" t="s">
        <v>73</v>
      </c>
      <c r="C166" s="44" t="s">
        <v>109</v>
      </c>
      <c r="D166" s="249" t="s">
        <v>635</v>
      </c>
      <c r="E166" s="249">
        <v>614</v>
      </c>
      <c r="F166" s="3">
        <v>2763.67</v>
      </c>
    </row>
    <row r="167" spans="1:6" ht="32.25" thickBot="1">
      <c r="A167" s="50" t="s">
        <v>617</v>
      </c>
      <c r="B167" s="44" t="s">
        <v>73</v>
      </c>
      <c r="C167" s="44" t="s">
        <v>109</v>
      </c>
      <c r="D167" s="348" t="s">
        <v>636</v>
      </c>
      <c r="E167" s="248">
        <v>614</v>
      </c>
      <c r="F167" s="3">
        <v>3762.35</v>
      </c>
    </row>
    <row r="168" spans="1:6" ht="32.25" thickBot="1">
      <c r="A168" s="50" t="s">
        <v>617</v>
      </c>
      <c r="B168" s="44" t="s">
        <v>73</v>
      </c>
      <c r="C168" s="44" t="s">
        <v>109</v>
      </c>
      <c r="D168" s="348" t="s">
        <v>636</v>
      </c>
      <c r="E168" s="248">
        <v>615</v>
      </c>
      <c r="F168" s="3">
        <v>21.4</v>
      </c>
    </row>
    <row r="169" spans="1:6" ht="32.25" thickBot="1">
      <c r="A169" s="50" t="s">
        <v>617</v>
      </c>
      <c r="B169" s="44" t="s">
        <v>73</v>
      </c>
      <c r="C169" s="44" t="s">
        <v>109</v>
      </c>
      <c r="D169" s="348" t="s">
        <v>636</v>
      </c>
      <c r="E169" s="248">
        <v>625</v>
      </c>
      <c r="F169" s="3">
        <v>21.4</v>
      </c>
    </row>
    <row r="170" spans="1:6" ht="32.25" thickBot="1">
      <c r="A170" s="50" t="s">
        <v>617</v>
      </c>
      <c r="B170" s="44" t="s">
        <v>73</v>
      </c>
      <c r="C170" s="44" t="s">
        <v>109</v>
      </c>
      <c r="D170" s="348" t="s">
        <v>636</v>
      </c>
      <c r="E170" s="248">
        <v>635</v>
      </c>
      <c r="F170" s="3">
        <v>21.3</v>
      </c>
    </row>
    <row r="171" spans="1:6" ht="32.25" thickBot="1">
      <c r="A171" s="50" t="s">
        <v>617</v>
      </c>
      <c r="B171" s="44" t="s">
        <v>73</v>
      </c>
      <c r="C171" s="44" t="s">
        <v>109</v>
      </c>
      <c r="D171" s="348" t="s">
        <v>636</v>
      </c>
      <c r="E171" s="337">
        <v>813</v>
      </c>
      <c r="F171" s="3">
        <v>11.5</v>
      </c>
    </row>
    <row r="172" spans="1:6" ht="16.5" thickBot="1">
      <c r="A172" s="160" t="s">
        <v>638</v>
      </c>
      <c r="B172" s="203" t="s">
        <v>73</v>
      </c>
      <c r="C172" s="203" t="s">
        <v>73</v>
      </c>
      <c r="D172" s="205"/>
      <c r="E172" s="205"/>
      <c r="F172" s="172">
        <v>50</v>
      </c>
    </row>
    <row r="173" spans="1:6" ht="48" thickBot="1">
      <c r="A173" s="160" t="s">
        <v>639</v>
      </c>
      <c r="B173" s="203" t="s">
        <v>73</v>
      </c>
      <c r="C173" s="203" t="s">
        <v>73</v>
      </c>
      <c r="D173" s="162">
        <v>33</v>
      </c>
      <c r="E173" s="205"/>
      <c r="F173" s="172">
        <v>50</v>
      </c>
    </row>
    <row r="174" spans="1:6" ht="63.75" thickBot="1">
      <c r="A174" s="50" t="s">
        <v>640</v>
      </c>
      <c r="B174" s="218" t="s">
        <v>73</v>
      </c>
      <c r="C174" s="218" t="s">
        <v>73</v>
      </c>
      <c r="D174" s="20" t="s">
        <v>637</v>
      </c>
      <c r="E174" s="247"/>
      <c r="F174" s="20">
        <v>50</v>
      </c>
    </row>
    <row r="175" spans="1:6" ht="32.25" thickBot="1">
      <c r="A175" s="38" t="s">
        <v>226</v>
      </c>
      <c r="B175" s="218" t="s">
        <v>73</v>
      </c>
      <c r="C175" s="218" t="s">
        <v>73</v>
      </c>
      <c r="D175" s="20" t="s">
        <v>641</v>
      </c>
      <c r="E175" s="247"/>
      <c r="F175" s="20">
        <v>50</v>
      </c>
    </row>
    <row r="176" spans="1:6" ht="32.25" thickBot="1">
      <c r="A176" s="38" t="s">
        <v>13</v>
      </c>
      <c r="B176" s="218" t="s">
        <v>73</v>
      </c>
      <c r="C176" s="218" t="s">
        <v>73</v>
      </c>
      <c r="D176" s="20" t="s">
        <v>641</v>
      </c>
      <c r="E176" s="289">
        <v>244</v>
      </c>
      <c r="F176" s="20">
        <v>50</v>
      </c>
    </row>
    <row r="177" spans="1:13" ht="32.25" thickBot="1">
      <c r="A177" s="160" t="s">
        <v>27</v>
      </c>
      <c r="B177" s="203" t="s">
        <v>73</v>
      </c>
      <c r="C177" s="203" t="s">
        <v>110</v>
      </c>
      <c r="D177" s="205"/>
      <c r="E177" s="205"/>
      <c r="F177" s="357">
        <f>SUM(F178+F189+F194+F186)</f>
        <v>10348.078000000001</v>
      </c>
    </row>
    <row r="178" spans="1:13" ht="21.75" customHeight="1" thickBot="1">
      <c r="A178" s="160" t="s">
        <v>227</v>
      </c>
      <c r="B178" s="214" t="s">
        <v>73</v>
      </c>
      <c r="C178" s="214" t="s">
        <v>110</v>
      </c>
      <c r="D178" s="162" t="s">
        <v>228</v>
      </c>
      <c r="E178" s="205"/>
      <c r="F178" s="172">
        <f>SUM(F180:F185)</f>
        <v>8897</v>
      </c>
      <c r="I178" s="252"/>
      <c r="J178" s="253"/>
      <c r="K178" s="253"/>
      <c r="L178" s="254"/>
      <c r="M178" s="254"/>
    </row>
    <row r="179" spans="1:13" ht="32.25" thickBot="1">
      <c r="A179" s="150" t="s">
        <v>229</v>
      </c>
      <c r="B179" s="44" t="s">
        <v>73</v>
      </c>
      <c r="C179" s="44" t="s">
        <v>110</v>
      </c>
      <c r="D179" s="146" t="s">
        <v>228</v>
      </c>
      <c r="E179" s="46"/>
      <c r="F179" s="3">
        <f>SUM(F180:F185)</f>
        <v>8897</v>
      </c>
    </row>
    <row r="180" spans="1:13" ht="48" thickBot="1">
      <c r="A180" s="38" t="s">
        <v>225</v>
      </c>
      <c r="B180" s="44" t="s">
        <v>73</v>
      </c>
      <c r="C180" s="44" t="s">
        <v>110</v>
      </c>
      <c r="D180" s="146" t="s">
        <v>228</v>
      </c>
      <c r="E180" s="146">
        <v>111</v>
      </c>
      <c r="F180" s="3">
        <v>6200</v>
      </c>
    </row>
    <row r="181" spans="1:13" ht="16.5" thickBot="1">
      <c r="A181" s="38" t="s">
        <v>356</v>
      </c>
      <c r="B181" s="44" t="s">
        <v>73</v>
      </c>
      <c r="C181" s="44" t="s">
        <v>110</v>
      </c>
      <c r="D181" s="307" t="s">
        <v>228</v>
      </c>
      <c r="E181" s="307">
        <v>112</v>
      </c>
      <c r="F181" s="3">
        <v>33</v>
      </c>
    </row>
    <row r="182" spans="1:13" ht="79.5" thickBot="1">
      <c r="A182" s="38" t="s">
        <v>10</v>
      </c>
      <c r="B182" s="44" t="s">
        <v>73</v>
      </c>
      <c r="C182" s="44" t="s">
        <v>110</v>
      </c>
      <c r="D182" s="146" t="s">
        <v>228</v>
      </c>
      <c r="E182" s="146">
        <v>119</v>
      </c>
      <c r="F182" s="3">
        <v>1872</v>
      </c>
    </row>
    <row r="183" spans="1:13" ht="32.25" thickBot="1">
      <c r="A183" s="38" t="s">
        <v>13</v>
      </c>
      <c r="B183" s="44" t="s">
        <v>73</v>
      </c>
      <c r="C183" s="44" t="s">
        <v>110</v>
      </c>
      <c r="D183" s="146" t="s">
        <v>228</v>
      </c>
      <c r="E183" s="146">
        <v>244</v>
      </c>
      <c r="F183" s="3">
        <v>312</v>
      </c>
    </row>
    <row r="184" spans="1:13" ht="24" customHeight="1" thickBot="1">
      <c r="A184" s="38" t="s">
        <v>523</v>
      </c>
      <c r="B184" s="44" t="s">
        <v>73</v>
      </c>
      <c r="C184" s="44" t="s">
        <v>110</v>
      </c>
      <c r="D184" s="257" t="s">
        <v>228</v>
      </c>
      <c r="E184" s="257">
        <v>247</v>
      </c>
      <c r="F184" s="3">
        <v>480</v>
      </c>
    </row>
    <row r="185" spans="1:13" ht="32.25" hidden="1" thickBot="1">
      <c r="A185" s="153" t="s">
        <v>46</v>
      </c>
      <c r="B185" s="44" t="s">
        <v>73</v>
      </c>
      <c r="C185" s="44" t="s">
        <v>110</v>
      </c>
      <c r="D185" s="146" t="s">
        <v>228</v>
      </c>
      <c r="E185" s="146">
        <v>850</v>
      </c>
      <c r="F185" s="3"/>
    </row>
    <row r="186" spans="1:13" ht="32.25" thickBot="1">
      <c r="A186" s="156" t="s">
        <v>753</v>
      </c>
      <c r="B186" s="208" t="s">
        <v>73</v>
      </c>
      <c r="C186" s="208" t="s">
        <v>110</v>
      </c>
      <c r="D186" s="212" t="s">
        <v>721</v>
      </c>
      <c r="E186" s="212"/>
      <c r="F186" s="162">
        <f>SUM(F187:F188)</f>
        <v>624.96</v>
      </c>
    </row>
    <row r="187" spans="1:13" ht="63.75" thickBot="1">
      <c r="A187" s="352" t="s">
        <v>191</v>
      </c>
      <c r="B187" s="44" t="s">
        <v>73</v>
      </c>
      <c r="C187" s="44" t="s">
        <v>110</v>
      </c>
      <c r="D187" s="386" t="s">
        <v>721</v>
      </c>
      <c r="E187" s="386">
        <v>111</v>
      </c>
      <c r="F187" s="3">
        <v>480</v>
      </c>
    </row>
    <row r="188" spans="1:13" ht="79.5" thickBot="1">
      <c r="A188" s="38" t="s">
        <v>10</v>
      </c>
      <c r="B188" s="44" t="s">
        <v>73</v>
      </c>
      <c r="C188" s="44" t="s">
        <v>110</v>
      </c>
      <c r="D188" s="386" t="s">
        <v>721</v>
      </c>
      <c r="E188" s="386">
        <v>119</v>
      </c>
      <c r="F188" s="3">
        <v>144.96</v>
      </c>
    </row>
    <row r="189" spans="1:13" ht="63.75" thickBot="1">
      <c r="A189" s="354" t="s">
        <v>645</v>
      </c>
      <c r="B189" s="214" t="s">
        <v>73</v>
      </c>
      <c r="C189" s="214" t="s">
        <v>110</v>
      </c>
      <c r="D189" s="170" t="s">
        <v>642</v>
      </c>
      <c r="E189" s="180"/>
      <c r="F189" s="170">
        <f>SUM(F191:F193)</f>
        <v>249.11799999999999</v>
      </c>
    </row>
    <row r="190" spans="1:13" ht="39.75" customHeight="1" thickBot="1">
      <c r="A190" s="352" t="s">
        <v>644</v>
      </c>
      <c r="B190" s="218" t="s">
        <v>73</v>
      </c>
      <c r="C190" s="218" t="s">
        <v>110</v>
      </c>
      <c r="D190" s="20" t="s">
        <v>643</v>
      </c>
      <c r="E190" s="351"/>
      <c r="F190" s="20">
        <f>SUM(F191:F193)</f>
        <v>249.11799999999999</v>
      </c>
    </row>
    <row r="191" spans="1:13" ht="63.75" thickBot="1">
      <c r="A191" s="352" t="s">
        <v>191</v>
      </c>
      <c r="B191" s="218" t="s">
        <v>73</v>
      </c>
      <c r="C191" s="218" t="s">
        <v>110</v>
      </c>
      <c r="D191" s="20" t="s">
        <v>643</v>
      </c>
      <c r="E191" s="351">
        <v>111</v>
      </c>
      <c r="F191" s="20">
        <v>140</v>
      </c>
    </row>
    <row r="192" spans="1:13" ht="79.5" thickBot="1">
      <c r="A192" s="38" t="s">
        <v>10</v>
      </c>
      <c r="B192" s="218" t="s">
        <v>73</v>
      </c>
      <c r="C192" s="218" t="s">
        <v>110</v>
      </c>
      <c r="D192" s="20" t="s">
        <v>643</v>
      </c>
      <c r="E192" s="351">
        <v>119</v>
      </c>
      <c r="F192" s="20">
        <v>42.3</v>
      </c>
    </row>
    <row r="193" spans="1:8" ht="32.25" thickBot="1">
      <c r="A193" s="38" t="s">
        <v>13</v>
      </c>
      <c r="B193" s="218" t="s">
        <v>73</v>
      </c>
      <c r="C193" s="218" t="s">
        <v>110</v>
      </c>
      <c r="D193" s="20" t="s">
        <v>643</v>
      </c>
      <c r="E193" s="351">
        <v>244</v>
      </c>
      <c r="F193" s="20">
        <v>66.817999999999998</v>
      </c>
    </row>
    <row r="194" spans="1:8" ht="78.75" customHeight="1">
      <c r="A194" s="450" t="s">
        <v>717</v>
      </c>
      <c r="B194" s="452" t="s">
        <v>73</v>
      </c>
      <c r="C194" s="452" t="s">
        <v>110</v>
      </c>
      <c r="D194" s="460" t="s">
        <v>660</v>
      </c>
      <c r="E194" s="462"/>
      <c r="F194" s="464">
        <f>SUM(F196:F199)</f>
        <v>577</v>
      </c>
    </row>
    <row r="195" spans="1:8" ht="13.5" thickBot="1">
      <c r="A195" s="451"/>
      <c r="B195" s="453"/>
      <c r="C195" s="453"/>
      <c r="D195" s="461"/>
      <c r="E195" s="463"/>
      <c r="F195" s="465"/>
    </row>
    <row r="196" spans="1:8" ht="50.25" customHeight="1" thickBot="1">
      <c r="A196" s="38" t="s">
        <v>15</v>
      </c>
      <c r="B196" s="218" t="s">
        <v>73</v>
      </c>
      <c r="C196" s="218" t="s">
        <v>110</v>
      </c>
      <c r="D196" s="351" t="s">
        <v>660</v>
      </c>
      <c r="E196" s="351">
        <v>121</v>
      </c>
      <c r="F196" s="228">
        <v>380</v>
      </c>
    </row>
    <row r="197" spans="1:8" ht="16.5" hidden="1" thickBot="1">
      <c r="A197" s="38" t="s">
        <v>356</v>
      </c>
      <c r="B197" s="218" t="s">
        <v>73</v>
      </c>
      <c r="C197" s="218" t="s">
        <v>110</v>
      </c>
      <c r="D197" s="364" t="s">
        <v>660</v>
      </c>
      <c r="E197" s="364">
        <v>122</v>
      </c>
      <c r="F197" s="228"/>
    </row>
    <row r="198" spans="1:8" ht="79.5" thickBot="1">
      <c r="A198" s="38" t="s">
        <v>10</v>
      </c>
      <c r="B198" s="218" t="s">
        <v>73</v>
      </c>
      <c r="C198" s="218" t="s">
        <v>110</v>
      </c>
      <c r="D198" s="351" t="s">
        <v>660</v>
      </c>
      <c r="E198" s="351">
        <v>129</v>
      </c>
      <c r="F198" s="228">
        <v>115</v>
      </c>
    </row>
    <row r="199" spans="1:8" ht="30.75" thickBot="1">
      <c r="A199" s="168" t="s">
        <v>13</v>
      </c>
      <c r="B199" s="218" t="s">
        <v>73</v>
      </c>
      <c r="C199" s="218" t="s">
        <v>110</v>
      </c>
      <c r="D199" s="351" t="s">
        <v>660</v>
      </c>
      <c r="E199" s="351">
        <v>244</v>
      </c>
      <c r="F199" s="228">
        <v>82</v>
      </c>
      <c r="H199" s="254"/>
    </row>
    <row r="200" spans="1:8" ht="16.5" thickBot="1">
      <c r="A200" s="160" t="s">
        <v>59</v>
      </c>
      <c r="B200" s="173" t="s">
        <v>170</v>
      </c>
      <c r="C200" s="173" t="s">
        <v>74</v>
      </c>
      <c r="D200" s="205"/>
      <c r="E200" s="205"/>
      <c r="F200" s="172">
        <f>SUM(F201+F207+F209+F211+F213+F220)</f>
        <v>65934.17</v>
      </c>
    </row>
    <row r="201" spans="1:8" ht="32.25" thickBot="1">
      <c r="A201" s="160" t="s">
        <v>60</v>
      </c>
      <c r="B201" s="173" t="s">
        <v>170</v>
      </c>
      <c r="C201" s="173" t="s">
        <v>74</v>
      </c>
      <c r="D201" s="172" t="s">
        <v>231</v>
      </c>
      <c r="E201" s="205"/>
      <c r="F201" s="172">
        <f>SUM(F202:F206)</f>
        <v>22143</v>
      </c>
    </row>
    <row r="202" spans="1:8" ht="48" thickBot="1">
      <c r="A202" s="38" t="s">
        <v>225</v>
      </c>
      <c r="B202" s="44" t="s">
        <v>170</v>
      </c>
      <c r="C202" s="44" t="s">
        <v>74</v>
      </c>
      <c r="D202" s="146" t="s">
        <v>231</v>
      </c>
      <c r="E202" s="146">
        <v>111</v>
      </c>
      <c r="F202" s="3">
        <v>16329</v>
      </c>
    </row>
    <row r="203" spans="1:8" ht="79.5" thickBot="1">
      <c r="A203" s="38" t="s">
        <v>10</v>
      </c>
      <c r="B203" s="44" t="s">
        <v>170</v>
      </c>
      <c r="C203" s="44" t="s">
        <v>74</v>
      </c>
      <c r="D203" s="146" t="s">
        <v>231</v>
      </c>
      <c r="E203" s="146">
        <v>119</v>
      </c>
      <c r="F203" s="3">
        <v>4932</v>
      </c>
    </row>
    <row r="204" spans="1:8" ht="32.25" thickBot="1">
      <c r="A204" s="38" t="s">
        <v>13</v>
      </c>
      <c r="B204" s="44" t="s">
        <v>170</v>
      </c>
      <c r="C204" s="44" t="s">
        <v>74</v>
      </c>
      <c r="D204" s="146" t="s">
        <v>231</v>
      </c>
      <c r="E204" s="146">
        <v>244</v>
      </c>
      <c r="F204" s="3">
        <v>682</v>
      </c>
    </row>
    <row r="205" spans="1:8" ht="30" customHeight="1" thickBot="1">
      <c r="A205" s="38" t="s">
        <v>523</v>
      </c>
      <c r="B205" s="44" t="s">
        <v>170</v>
      </c>
      <c r="C205" s="44" t="s">
        <v>74</v>
      </c>
      <c r="D205" s="280" t="s">
        <v>231</v>
      </c>
      <c r="E205" s="280">
        <v>247</v>
      </c>
      <c r="F205" s="3">
        <v>200</v>
      </c>
    </row>
    <row r="206" spans="1:8" ht="32.25" hidden="1" thickBot="1">
      <c r="A206" s="153" t="s">
        <v>46</v>
      </c>
      <c r="B206" s="44" t="s">
        <v>170</v>
      </c>
      <c r="C206" s="44" t="s">
        <v>74</v>
      </c>
      <c r="D206" s="280" t="s">
        <v>231</v>
      </c>
      <c r="E206" s="146">
        <v>850</v>
      </c>
      <c r="F206" s="3"/>
    </row>
    <row r="207" spans="1:8" ht="22.5" hidden="1" customHeight="1" thickBot="1">
      <c r="A207" s="156" t="s">
        <v>569</v>
      </c>
      <c r="B207" s="208" t="s">
        <v>170</v>
      </c>
      <c r="C207" s="208" t="s">
        <v>74</v>
      </c>
      <c r="D207" s="212" t="s">
        <v>568</v>
      </c>
      <c r="E207" s="212"/>
      <c r="F207" s="162"/>
    </row>
    <row r="208" spans="1:8" ht="26.25" hidden="1" customHeight="1" thickBot="1">
      <c r="A208" s="38" t="s">
        <v>13</v>
      </c>
      <c r="B208" s="218" t="s">
        <v>170</v>
      </c>
      <c r="C208" s="218" t="s">
        <v>74</v>
      </c>
      <c r="D208" s="183" t="s">
        <v>568</v>
      </c>
      <c r="E208" s="183">
        <v>244</v>
      </c>
      <c r="F208" s="20"/>
    </row>
    <row r="209" spans="1:6" ht="85.5" customHeight="1" thickBot="1">
      <c r="A209" s="160" t="s">
        <v>565</v>
      </c>
      <c r="B209" s="208" t="s">
        <v>170</v>
      </c>
      <c r="C209" s="208" t="s">
        <v>74</v>
      </c>
      <c r="D209" s="212" t="s">
        <v>651</v>
      </c>
      <c r="E209" s="212"/>
      <c r="F209" s="162">
        <v>23282.17</v>
      </c>
    </row>
    <row r="210" spans="1:6" ht="54" customHeight="1" thickBot="1">
      <c r="A210" s="299" t="s">
        <v>567</v>
      </c>
      <c r="B210" s="44" t="s">
        <v>170</v>
      </c>
      <c r="C210" s="44" t="s">
        <v>74</v>
      </c>
      <c r="D210" s="289" t="s">
        <v>651</v>
      </c>
      <c r="E210" s="289">
        <v>414</v>
      </c>
      <c r="F210" s="3">
        <v>23282.17</v>
      </c>
    </row>
    <row r="211" spans="1:6" ht="25.5" hidden="1" customHeight="1" thickBot="1">
      <c r="A211" s="156" t="s">
        <v>564</v>
      </c>
      <c r="B211" s="208" t="s">
        <v>170</v>
      </c>
      <c r="C211" s="208" t="s">
        <v>74</v>
      </c>
      <c r="D211" s="162" t="s">
        <v>661</v>
      </c>
      <c r="E211" s="212"/>
      <c r="F211" s="170"/>
    </row>
    <row r="212" spans="1:6" ht="29.25" hidden="1" customHeight="1" thickBot="1">
      <c r="A212" s="38" t="s">
        <v>13</v>
      </c>
      <c r="B212" s="218" t="s">
        <v>170</v>
      </c>
      <c r="C212" s="218" t="s">
        <v>74</v>
      </c>
      <c r="D212" s="20" t="s">
        <v>661</v>
      </c>
      <c r="E212" s="183">
        <v>244</v>
      </c>
      <c r="F212" s="20"/>
    </row>
    <row r="213" spans="1:6" ht="16.5" thickBot="1">
      <c r="A213" s="160" t="s">
        <v>232</v>
      </c>
      <c r="B213" s="214" t="s">
        <v>170</v>
      </c>
      <c r="C213" s="214" t="s">
        <v>74</v>
      </c>
      <c r="D213" s="172" t="s">
        <v>233</v>
      </c>
      <c r="E213" s="205"/>
      <c r="F213" s="172">
        <f>SUM(F215:F219)</f>
        <v>14544</v>
      </c>
    </row>
    <row r="214" spans="1:6" ht="32.25" thickBot="1">
      <c r="A214" s="150" t="s">
        <v>229</v>
      </c>
      <c r="B214" s="44" t="s">
        <v>170</v>
      </c>
      <c r="C214" s="44" t="s">
        <v>74</v>
      </c>
      <c r="D214" s="146" t="s">
        <v>233</v>
      </c>
      <c r="E214" s="46"/>
      <c r="F214" s="3">
        <f>SUM(F215:F219)</f>
        <v>14544</v>
      </c>
    </row>
    <row r="215" spans="1:6" ht="48" thickBot="1">
      <c r="A215" s="38" t="s">
        <v>225</v>
      </c>
      <c r="B215" s="44" t="s">
        <v>170</v>
      </c>
      <c r="C215" s="44" t="s">
        <v>74</v>
      </c>
      <c r="D215" s="146" t="s">
        <v>233</v>
      </c>
      <c r="E215" s="146">
        <v>111</v>
      </c>
      <c r="F215" s="3">
        <v>10705</v>
      </c>
    </row>
    <row r="216" spans="1:6" ht="79.5" thickBot="1">
      <c r="A216" s="38" t="s">
        <v>10</v>
      </c>
      <c r="B216" s="44" t="s">
        <v>170</v>
      </c>
      <c r="C216" s="44" t="s">
        <v>74</v>
      </c>
      <c r="D216" s="146" t="s">
        <v>233</v>
      </c>
      <c r="E216" s="146">
        <v>119</v>
      </c>
      <c r="F216" s="3">
        <v>3233</v>
      </c>
    </row>
    <row r="217" spans="1:6" ht="32.25" thickBot="1">
      <c r="A217" s="38" t="s">
        <v>13</v>
      </c>
      <c r="B217" s="44" t="s">
        <v>170</v>
      </c>
      <c r="C217" s="44" t="s">
        <v>74</v>
      </c>
      <c r="D217" s="146" t="s">
        <v>233</v>
      </c>
      <c r="E217" s="146">
        <v>244</v>
      </c>
      <c r="F217" s="3">
        <v>296</v>
      </c>
    </row>
    <row r="218" spans="1:6" ht="16.5" thickBot="1">
      <c r="A218" s="38" t="s">
        <v>523</v>
      </c>
      <c r="B218" s="44" t="s">
        <v>170</v>
      </c>
      <c r="C218" s="44" t="s">
        <v>74</v>
      </c>
      <c r="D218" s="257" t="s">
        <v>233</v>
      </c>
      <c r="E218" s="257">
        <v>247</v>
      </c>
      <c r="F218" s="3">
        <v>300</v>
      </c>
    </row>
    <row r="219" spans="1:6" ht="32.25" thickBot="1">
      <c r="A219" s="153" t="s">
        <v>46</v>
      </c>
      <c r="B219" s="44" t="s">
        <v>170</v>
      </c>
      <c r="C219" s="44" t="s">
        <v>74</v>
      </c>
      <c r="D219" s="146" t="s">
        <v>233</v>
      </c>
      <c r="E219" s="146">
        <v>850</v>
      </c>
      <c r="F219" s="3">
        <v>10</v>
      </c>
    </row>
    <row r="220" spans="1:6" ht="32.25" thickBot="1">
      <c r="A220" s="160" t="s">
        <v>234</v>
      </c>
      <c r="B220" s="173" t="s">
        <v>170</v>
      </c>
      <c r="C220" s="173" t="s">
        <v>71</v>
      </c>
      <c r="D220" s="205"/>
      <c r="E220" s="205"/>
      <c r="F220" s="172">
        <f>SUM(F223:F227)</f>
        <v>5965</v>
      </c>
    </row>
    <row r="221" spans="1:6" ht="16.5" thickBot="1">
      <c r="A221" s="154" t="s">
        <v>235</v>
      </c>
      <c r="B221" s="52" t="s">
        <v>170</v>
      </c>
      <c r="C221" s="52" t="s">
        <v>71</v>
      </c>
      <c r="D221" s="4" t="s">
        <v>236</v>
      </c>
      <c r="E221" s="46"/>
      <c r="F221" s="4">
        <f>SUM(F223:F227)</f>
        <v>5965</v>
      </c>
    </row>
    <row r="222" spans="1:6" ht="16.5" thickBot="1">
      <c r="A222" s="154" t="s">
        <v>237</v>
      </c>
      <c r="B222" s="44" t="s">
        <v>170</v>
      </c>
      <c r="C222" s="44" t="s">
        <v>71</v>
      </c>
      <c r="D222" s="146" t="s">
        <v>236</v>
      </c>
      <c r="E222" s="46"/>
      <c r="F222" s="3">
        <f>SUM(F223:F227)</f>
        <v>5965</v>
      </c>
    </row>
    <row r="223" spans="1:6" ht="49.5" customHeight="1" thickBot="1">
      <c r="A223" s="38" t="s">
        <v>225</v>
      </c>
      <c r="B223" s="44" t="s">
        <v>170</v>
      </c>
      <c r="C223" s="44" t="s">
        <v>71</v>
      </c>
      <c r="D223" s="146" t="s">
        <v>236</v>
      </c>
      <c r="E223" s="146">
        <v>111</v>
      </c>
      <c r="F223" s="3">
        <v>4493</v>
      </c>
    </row>
    <row r="224" spans="1:6" ht="16.5" hidden="1" thickBot="1">
      <c r="A224" s="38" t="s">
        <v>356</v>
      </c>
      <c r="B224" s="44" t="s">
        <v>170</v>
      </c>
      <c r="C224" s="44" t="s">
        <v>71</v>
      </c>
      <c r="D224" s="146" t="s">
        <v>236</v>
      </c>
      <c r="E224" s="146">
        <v>112</v>
      </c>
      <c r="F224" s="3"/>
    </row>
    <row r="225" spans="1:6" ht="79.5" thickBot="1">
      <c r="A225" s="38" t="s">
        <v>10</v>
      </c>
      <c r="B225" s="44" t="s">
        <v>170</v>
      </c>
      <c r="C225" s="44" t="s">
        <v>71</v>
      </c>
      <c r="D225" s="146" t="s">
        <v>236</v>
      </c>
      <c r="E225" s="146">
        <v>119</v>
      </c>
      <c r="F225" s="3">
        <v>1357</v>
      </c>
    </row>
    <row r="226" spans="1:6" ht="32.25" thickBot="1">
      <c r="A226" s="38" t="s">
        <v>13</v>
      </c>
      <c r="B226" s="44" t="s">
        <v>170</v>
      </c>
      <c r="C226" s="44" t="s">
        <v>71</v>
      </c>
      <c r="D226" s="146" t="s">
        <v>236</v>
      </c>
      <c r="E226" s="146">
        <v>244</v>
      </c>
      <c r="F226" s="3">
        <v>115</v>
      </c>
    </row>
    <row r="227" spans="1:6" ht="32.25" hidden="1" thickBot="1">
      <c r="A227" s="153" t="s">
        <v>46</v>
      </c>
      <c r="B227" s="44" t="s">
        <v>170</v>
      </c>
      <c r="C227" s="44" t="s">
        <v>71</v>
      </c>
      <c r="D227" s="146" t="s">
        <v>236</v>
      </c>
      <c r="E227" s="146">
        <v>850</v>
      </c>
      <c r="F227" s="3"/>
    </row>
    <row r="228" spans="1:6" ht="16.5" thickBot="1">
      <c r="A228" s="160" t="s">
        <v>29</v>
      </c>
      <c r="B228" s="203">
        <v>10</v>
      </c>
      <c r="C228" s="204"/>
      <c r="D228" s="205"/>
      <c r="E228" s="205"/>
      <c r="F228" s="206">
        <f>SUM(F229+F235+F245+F232)</f>
        <v>15751.016</v>
      </c>
    </row>
    <row r="229" spans="1:6" ht="16.5" thickBot="1">
      <c r="A229" s="160" t="s">
        <v>30</v>
      </c>
      <c r="B229" s="208">
        <v>10</v>
      </c>
      <c r="C229" s="208" t="s">
        <v>74</v>
      </c>
      <c r="D229" s="205"/>
      <c r="E229" s="205"/>
      <c r="F229" s="162">
        <v>750</v>
      </c>
    </row>
    <row r="230" spans="1:6" ht="48" thickBot="1">
      <c r="A230" s="150" t="s">
        <v>238</v>
      </c>
      <c r="B230" s="44">
        <v>10</v>
      </c>
      <c r="C230" s="44" t="s">
        <v>74</v>
      </c>
      <c r="D230" s="146" t="s">
        <v>652</v>
      </c>
      <c r="E230" s="46"/>
      <c r="F230" s="3">
        <v>750</v>
      </c>
    </row>
    <row r="231" spans="1:6" ht="32.25" thickBot="1">
      <c r="A231" s="150" t="s">
        <v>32</v>
      </c>
      <c r="B231" s="44">
        <v>10</v>
      </c>
      <c r="C231" s="44" t="s">
        <v>74</v>
      </c>
      <c r="D231" s="351" t="s">
        <v>652</v>
      </c>
      <c r="E231" s="146">
        <v>312</v>
      </c>
      <c r="F231" s="3">
        <v>750</v>
      </c>
    </row>
    <row r="232" spans="1:6" ht="32.25" thickBot="1">
      <c r="A232" s="390" t="s">
        <v>762</v>
      </c>
      <c r="B232" s="208" t="s">
        <v>250</v>
      </c>
      <c r="C232" s="208" t="s">
        <v>109</v>
      </c>
      <c r="D232" s="212"/>
      <c r="E232" s="212"/>
      <c r="F232" s="162">
        <v>2000</v>
      </c>
    </row>
    <row r="233" spans="1:6" ht="32.25" thickBot="1">
      <c r="A233" s="389" t="s">
        <v>765</v>
      </c>
      <c r="B233" s="44" t="s">
        <v>250</v>
      </c>
      <c r="C233" s="44" t="s">
        <v>109</v>
      </c>
      <c r="D233" s="386" t="s">
        <v>763</v>
      </c>
      <c r="E233" s="386"/>
      <c r="F233" s="3">
        <v>2000</v>
      </c>
    </row>
    <row r="234" spans="1:6" ht="16.5" thickBot="1">
      <c r="A234" s="389" t="s">
        <v>764</v>
      </c>
      <c r="B234" s="44" t="s">
        <v>250</v>
      </c>
      <c r="C234" s="44" t="s">
        <v>109</v>
      </c>
      <c r="D234" s="386" t="s">
        <v>763</v>
      </c>
      <c r="E234" s="386">
        <v>321</v>
      </c>
      <c r="F234" s="3">
        <v>2000</v>
      </c>
    </row>
    <row r="235" spans="1:6" ht="16.5" thickBot="1">
      <c r="A235" s="160" t="s">
        <v>33</v>
      </c>
      <c r="B235" s="203">
        <v>10</v>
      </c>
      <c r="C235" s="203" t="s">
        <v>71</v>
      </c>
      <c r="D235" s="205"/>
      <c r="E235" s="205"/>
      <c r="F235" s="159">
        <f>SUM(F236+F238+F240+F243)</f>
        <v>12775.016</v>
      </c>
    </row>
    <row r="236" spans="1:6" ht="63.75" thickBot="1">
      <c r="A236" s="222" t="s">
        <v>253</v>
      </c>
      <c r="B236" s="208">
        <v>10</v>
      </c>
      <c r="C236" s="208" t="s">
        <v>71</v>
      </c>
      <c r="D236" s="162" t="s">
        <v>654</v>
      </c>
      <c r="E236" s="205"/>
      <c r="F236" s="162">
        <v>2572</v>
      </c>
    </row>
    <row r="237" spans="1:6" ht="32.25" thickBot="1">
      <c r="A237" s="150" t="s">
        <v>32</v>
      </c>
      <c r="B237" s="44">
        <v>10</v>
      </c>
      <c r="C237" s="44" t="s">
        <v>71</v>
      </c>
      <c r="D237" s="3" t="s">
        <v>653</v>
      </c>
      <c r="E237" s="146">
        <v>313</v>
      </c>
      <c r="F237" s="3">
        <v>2572</v>
      </c>
    </row>
    <row r="238" spans="1:6" ht="79.5" thickBot="1">
      <c r="A238" s="222" t="s">
        <v>560</v>
      </c>
      <c r="B238" s="214">
        <v>10</v>
      </c>
      <c r="C238" s="214" t="s">
        <v>71</v>
      </c>
      <c r="D238" s="170" t="s">
        <v>655</v>
      </c>
      <c r="E238" s="180"/>
      <c r="F238" s="170">
        <v>100</v>
      </c>
    </row>
    <row r="239" spans="1:6" ht="32.25" thickBot="1">
      <c r="A239" s="291" t="s">
        <v>32</v>
      </c>
      <c r="B239" s="218">
        <v>10</v>
      </c>
      <c r="C239" s="218" t="s">
        <v>71</v>
      </c>
      <c r="D239" s="20" t="s">
        <v>655</v>
      </c>
      <c r="E239" s="289">
        <v>313</v>
      </c>
      <c r="F239" s="3">
        <v>100</v>
      </c>
    </row>
    <row r="240" spans="1:6" ht="126.75" thickBot="1">
      <c r="A240" s="356" t="s">
        <v>658</v>
      </c>
      <c r="B240" s="208">
        <v>10</v>
      </c>
      <c r="C240" s="208" t="s">
        <v>71</v>
      </c>
      <c r="D240" s="212" t="s">
        <v>656</v>
      </c>
      <c r="E240" s="205"/>
      <c r="F240" s="159">
        <v>7074</v>
      </c>
    </row>
    <row r="241" spans="1:6" ht="111" thickBot="1">
      <c r="A241" s="352" t="s">
        <v>659</v>
      </c>
      <c r="B241" s="42">
        <v>10</v>
      </c>
      <c r="C241" s="42" t="s">
        <v>71</v>
      </c>
      <c r="D241" s="39" t="s">
        <v>657</v>
      </c>
      <c r="E241" s="39"/>
      <c r="F241" s="393">
        <v>7074</v>
      </c>
    </row>
    <row r="242" spans="1:6" ht="32.25" thickBot="1">
      <c r="A242" s="352" t="s">
        <v>32</v>
      </c>
      <c r="B242" s="42">
        <v>10</v>
      </c>
      <c r="C242" s="42" t="s">
        <v>71</v>
      </c>
      <c r="D242" s="39" t="s">
        <v>657</v>
      </c>
      <c r="E242" s="351">
        <v>313</v>
      </c>
      <c r="F242" s="393">
        <v>7074</v>
      </c>
    </row>
    <row r="243" spans="1:6" ht="142.5" thickBot="1">
      <c r="A243" s="160" t="s">
        <v>240</v>
      </c>
      <c r="B243" s="208">
        <v>10</v>
      </c>
      <c r="C243" s="208" t="s">
        <v>71</v>
      </c>
      <c r="D243" s="212" t="s">
        <v>662</v>
      </c>
      <c r="E243" s="205"/>
      <c r="F243" s="162">
        <v>3029.0160000000001</v>
      </c>
    </row>
    <row r="244" spans="1:6" ht="32.25" thickBot="1">
      <c r="A244" s="38" t="s">
        <v>32</v>
      </c>
      <c r="B244" s="44">
        <v>10</v>
      </c>
      <c r="C244" s="44" t="s">
        <v>71</v>
      </c>
      <c r="D244" s="146" t="s">
        <v>662</v>
      </c>
      <c r="E244" s="146">
        <v>313</v>
      </c>
      <c r="F244" s="3">
        <v>3029.0160000000001</v>
      </c>
    </row>
    <row r="245" spans="1:6" ht="32.25" thickBot="1">
      <c r="A245" s="353" t="s">
        <v>646</v>
      </c>
      <c r="B245" s="214" t="s">
        <v>250</v>
      </c>
      <c r="C245" s="214" t="s">
        <v>112</v>
      </c>
      <c r="D245" s="180"/>
      <c r="E245" s="180"/>
      <c r="F245" s="170">
        <f>SUM(F248:F249)</f>
        <v>226</v>
      </c>
    </row>
    <row r="246" spans="1:6" ht="48" thickBot="1">
      <c r="A246" s="48" t="s">
        <v>649</v>
      </c>
      <c r="B246" s="44" t="s">
        <v>250</v>
      </c>
      <c r="C246" s="44" t="s">
        <v>112</v>
      </c>
      <c r="D246" s="348" t="s">
        <v>647</v>
      </c>
      <c r="E246" s="348"/>
      <c r="F246" s="3">
        <f>SUM(F248:F249)</f>
        <v>226</v>
      </c>
    </row>
    <row r="247" spans="1:6" ht="79.5" thickBot="1">
      <c r="A247" s="48" t="s">
        <v>650</v>
      </c>
      <c r="B247" s="44" t="s">
        <v>250</v>
      </c>
      <c r="C247" s="44" t="s">
        <v>112</v>
      </c>
      <c r="D247" s="348" t="s">
        <v>648</v>
      </c>
      <c r="E247" s="348"/>
      <c r="F247" s="3">
        <f>SUM(F248:F249)</f>
        <v>226</v>
      </c>
    </row>
    <row r="248" spans="1:6" ht="63.75" thickBot="1">
      <c r="A248" s="352" t="s">
        <v>191</v>
      </c>
      <c r="B248" s="44" t="s">
        <v>250</v>
      </c>
      <c r="C248" s="44" t="s">
        <v>112</v>
      </c>
      <c r="D248" s="348" t="s">
        <v>648</v>
      </c>
      <c r="E248" s="348">
        <v>121</v>
      </c>
      <c r="F248" s="3">
        <v>174</v>
      </c>
    </row>
    <row r="249" spans="1:6" ht="79.5" thickBot="1">
      <c r="A249" s="38" t="s">
        <v>10</v>
      </c>
      <c r="B249" s="44" t="s">
        <v>250</v>
      </c>
      <c r="C249" s="44" t="s">
        <v>112</v>
      </c>
      <c r="D249" s="348" t="s">
        <v>648</v>
      </c>
      <c r="E249" s="348">
        <v>129</v>
      </c>
      <c r="F249" s="3">
        <v>52</v>
      </c>
    </row>
    <row r="250" spans="1:6" ht="32.25" thickBot="1">
      <c r="A250" s="160" t="s">
        <v>36</v>
      </c>
      <c r="B250" s="203">
        <v>11</v>
      </c>
      <c r="C250" s="171"/>
      <c r="D250" s="170"/>
      <c r="E250" s="170"/>
      <c r="F250" s="172">
        <f>SUM(F251+F259)</f>
        <v>25317</v>
      </c>
    </row>
    <row r="251" spans="1:6" ht="16.5" thickBot="1">
      <c r="A251" s="160" t="s">
        <v>573</v>
      </c>
      <c r="B251" s="203" t="s">
        <v>414</v>
      </c>
      <c r="C251" s="157" t="s">
        <v>109</v>
      </c>
      <c r="D251" s="170"/>
      <c r="E251" s="170"/>
      <c r="F251" s="172">
        <f>SUM(F253:F258)</f>
        <v>25217</v>
      </c>
    </row>
    <row r="252" spans="1:6" ht="32.25" thickBot="1">
      <c r="A252" s="296" t="s">
        <v>224</v>
      </c>
      <c r="B252" s="246" t="s">
        <v>414</v>
      </c>
      <c r="C252" s="19" t="s">
        <v>109</v>
      </c>
      <c r="D252" s="294" t="s">
        <v>663</v>
      </c>
      <c r="E252" s="20"/>
      <c r="F252" s="32">
        <f>SUM(F253:F258)</f>
        <v>25217</v>
      </c>
    </row>
    <row r="253" spans="1:6" ht="48" thickBot="1">
      <c r="A253" s="38" t="s">
        <v>225</v>
      </c>
      <c r="B253" s="246" t="s">
        <v>414</v>
      </c>
      <c r="C253" s="19" t="s">
        <v>109</v>
      </c>
      <c r="D253" s="351" t="s">
        <v>663</v>
      </c>
      <c r="E253" s="20">
        <v>111</v>
      </c>
      <c r="F253" s="32">
        <v>18546</v>
      </c>
    </row>
    <row r="254" spans="1:6" ht="16.5" thickBot="1">
      <c r="A254" s="38" t="s">
        <v>356</v>
      </c>
      <c r="B254" s="246" t="s">
        <v>414</v>
      </c>
      <c r="C254" s="19" t="s">
        <v>109</v>
      </c>
      <c r="D254" s="351" t="s">
        <v>663</v>
      </c>
      <c r="E254" s="20">
        <v>112</v>
      </c>
      <c r="F254" s="32">
        <v>106</v>
      </c>
    </row>
    <row r="255" spans="1:6" ht="79.5" thickBot="1">
      <c r="A255" s="38" t="s">
        <v>10</v>
      </c>
      <c r="B255" s="246" t="s">
        <v>414</v>
      </c>
      <c r="C255" s="19" t="s">
        <v>109</v>
      </c>
      <c r="D255" s="351" t="s">
        <v>663</v>
      </c>
      <c r="E255" s="20">
        <v>119</v>
      </c>
      <c r="F255" s="32">
        <v>5601</v>
      </c>
    </row>
    <row r="256" spans="1:6" ht="32.25" thickBot="1">
      <c r="A256" s="38" t="s">
        <v>13</v>
      </c>
      <c r="B256" s="246" t="s">
        <v>414</v>
      </c>
      <c r="C256" s="19" t="s">
        <v>109</v>
      </c>
      <c r="D256" s="351" t="s">
        <v>663</v>
      </c>
      <c r="E256" s="20">
        <v>244</v>
      </c>
      <c r="F256" s="32">
        <v>264</v>
      </c>
    </row>
    <row r="257" spans="1:6" ht="21.75" customHeight="1" thickBot="1">
      <c r="A257" s="38" t="s">
        <v>523</v>
      </c>
      <c r="B257" s="246" t="s">
        <v>414</v>
      </c>
      <c r="C257" s="19" t="s">
        <v>109</v>
      </c>
      <c r="D257" s="351" t="s">
        <v>663</v>
      </c>
      <c r="E257" s="20">
        <v>247</v>
      </c>
      <c r="F257" s="32">
        <v>700</v>
      </c>
    </row>
    <row r="258" spans="1:6" ht="31.5" hidden="1" customHeight="1" thickBot="1">
      <c r="A258" s="41" t="s">
        <v>46</v>
      </c>
      <c r="B258" s="246" t="s">
        <v>414</v>
      </c>
      <c r="C258" s="19" t="s">
        <v>109</v>
      </c>
      <c r="D258" s="351" t="s">
        <v>663</v>
      </c>
      <c r="E258" s="20">
        <v>850</v>
      </c>
      <c r="F258" s="32"/>
    </row>
    <row r="259" spans="1:6" ht="23.25" customHeight="1" thickBot="1">
      <c r="A259" s="160" t="s">
        <v>37</v>
      </c>
      <c r="B259" s="214">
        <v>11</v>
      </c>
      <c r="C259" s="214" t="s">
        <v>72</v>
      </c>
      <c r="D259" s="205"/>
      <c r="E259" s="205"/>
      <c r="F259" s="256">
        <v>100</v>
      </c>
    </row>
    <row r="260" spans="1:6" ht="36.75" customHeight="1" thickBot="1">
      <c r="A260" s="153" t="s">
        <v>38</v>
      </c>
      <c r="B260" s="44">
        <v>11</v>
      </c>
      <c r="C260" s="44" t="s">
        <v>72</v>
      </c>
      <c r="D260" s="146" t="s">
        <v>664</v>
      </c>
      <c r="E260" s="46"/>
      <c r="F260" s="36">
        <v>100</v>
      </c>
    </row>
    <row r="261" spans="1:6" ht="33" customHeight="1" thickBot="1">
      <c r="A261" s="38" t="s">
        <v>13</v>
      </c>
      <c r="B261" s="44">
        <v>11</v>
      </c>
      <c r="C261" s="44" t="s">
        <v>72</v>
      </c>
      <c r="D261" s="146" t="s">
        <v>664</v>
      </c>
      <c r="E261" s="146">
        <v>244</v>
      </c>
      <c r="F261" s="36">
        <v>100</v>
      </c>
    </row>
    <row r="262" spans="1:6" ht="32.25" thickBot="1">
      <c r="A262" s="160" t="s">
        <v>39</v>
      </c>
      <c r="B262" s="203">
        <v>12</v>
      </c>
      <c r="C262" s="204"/>
      <c r="D262" s="205"/>
      <c r="E262" s="205"/>
      <c r="F262" s="172">
        <v>4245</v>
      </c>
    </row>
    <row r="263" spans="1:6" ht="32.25" thickBot="1">
      <c r="A263" s="154" t="s">
        <v>40</v>
      </c>
      <c r="B263" s="44">
        <v>12</v>
      </c>
      <c r="C263" s="44" t="s">
        <v>115</v>
      </c>
      <c r="D263" s="146" t="s">
        <v>665</v>
      </c>
      <c r="E263" s="46"/>
      <c r="F263" s="3">
        <v>4245</v>
      </c>
    </row>
    <row r="264" spans="1:6">
      <c r="A264" s="456" t="s">
        <v>243</v>
      </c>
      <c r="B264" s="458">
        <v>12</v>
      </c>
      <c r="C264" s="458" t="s">
        <v>115</v>
      </c>
      <c r="D264" s="456" t="s">
        <v>665</v>
      </c>
      <c r="E264" s="456">
        <v>611</v>
      </c>
      <c r="F264" s="454">
        <v>4245</v>
      </c>
    </row>
    <row r="265" spans="1:6" ht="22.5" customHeight="1" thickBot="1">
      <c r="A265" s="457"/>
      <c r="B265" s="459"/>
      <c r="C265" s="459"/>
      <c r="D265" s="457"/>
      <c r="E265" s="457"/>
      <c r="F265" s="455"/>
    </row>
    <row r="266" spans="1:6" ht="48" thickBot="1">
      <c r="A266" s="160" t="s">
        <v>42</v>
      </c>
      <c r="B266" s="203">
        <v>13</v>
      </c>
      <c r="C266" s="173" t="s">
        <v>74</v>
      </c>
      <c r="D266" s="205"/>
      <c r="E266" s="205"/>
      <c r="F266" s="172">
        <v>45</v>
      </c>
    </row>
    <row r="267" spans="1:6" ht="48" thickBot="1">
      <c r="A267" s="38" t="s">
        <v>244</v>
      </c>
      <c r="B267" s="44">
        <v>13</v>
      </c>
      <c r="C267" s="44" t="s">
        <v>74</v>
      </c>
      <c r="D267" s="46"/>
      <c r="E267" s="46"/>
      <c r="F267" s="36">
        <v>45</v>
      </c>
    </row>
    <row r="268" spans="1:6" ht="48" thickBot="1">
      <c r="A268" s="48" t="s">
        <v>668</v>
      </c>
      <c r="B268" s="44">
        <v>13</v>
      </c>
      <c r="C268" s="44" t="s">
        <v>74</v>
      </c>
      <c r="D268" s="146" t="s">
        <v>666</v>
      </c>
      <c r="E268" s="46"/>
      <c r="F268" s="36">
        <v>45</v>
      </c>
    </row>
    <row r="269" spans="1:6" ht="48" thickBot="1">
      <c r="A269" s="48" t="s">
        <v>669</v>
      </c>
      <c r="B269" s="44">
        <v>13</v>
      </c>
      <c r="C269" s="44" t="s">
        <v>74</v>
      </c>
      <c r="D269" s="146" t="s">
        <v>667</v>
      </c>
      <c r="E269" s="46"/>
      <c r="F269" s="36">
        <v>45</v>
      </c>
    </row>
    <row r="270" spans="1:6" ht="32.25" thickBot="1">
      <c r="A270" s="352" t="s">
        <v>43</v>
      </c>
      <c r="B270" s="44">
        <v>13</v>
      </c>
      <c r="C270" s="44" t="s">
        <v>74</v>
      </c>
      <c r="D270" s="146" t="s">
        <v>667</v>
      </c>
      <c r="E270" s="146">
        <v>730</v>
      </c>
      <c r="F270" s="36">
        <v>45</v>
      </c>
    </row>
    <row r="271" spans="1:6" ht="16.5" thickBot="1">
      <c r="A271" s="223" t="s">
        <v>65</v>
      </c>
      <c r="B271" s="224"/>
      <c r="C271" s="224"/>
      <c r="D271" s="225"/>
      <c r="E271" s="225"/>
      <c r="F271" s="226">
        <f>SUM(F15+F73+F77+F84+F100+F106+F200+F228+F250+F262+F266)</f>
        <v>930021.48207999999</v>
      </c>
    </row>
    <row r="272" spans="1:6" ht="16.5" thickBot="1">
      <c r="A272" s="160" t="s">
        <v>66</v>
      </c>
      <c r="B272" s="208">
        <v>14</v>
      </c>
      <c r="C272" s="208" t="s">
        <v>74</v>
      </c>
      <c r="D272" s="212" t="s">
        <v>670</v>
      </c>
      <c r="E272" s="162">
        <v>511</v>
      </c>
      <c r="F272" s="162">
        <v>57058</v>
      </c>
    </row>
    <row r="273" spans="1:8" ht="16.5" thickBot="1">
      <c r="A273" s="223" t="s">
        <v>68</v>
      </c>
      <c r="B273" s="224"/>
      <c r="C273" s="224"/>
      <c r="D273" s="225"/>
      <c r="E273" s="225"/>
      <c r="F273" s="226">
        <f>SUM(F271:F272)</f>
        <v>987079.48207999999</v>
      </c>
      <c r="H273" s="230"/>
    </row>
  </sheetData>
  <mergeCells count="25">
    <mergeCell ref="A194:A195"/>
    <mergeCell ref="B194:B195"/>
    <mergeCell ref="F264:F265"/>
    <mergeCell ref="A264:A265"/>
    <mergeCell ref="B264:B265"/>
    <mergeCell ref="C264:C265"/>
    <mergeCell ref="D264:D265"/>
    <mergeCell ref="E264:E265"/>
    <mergeCell ref="C194:C195"/>
    <mergeCell ref="D194:D195"/>
    <mergeCell ref="E194:E195"/>
    <mergeCell ref="F194:F195"/>
    <mergeCell ref="A2:F2"/>
    <mergeCell ref="A7:F7"/>
    <mergeCell ref="A8:F8"/>
    <mergeCell ref="A9:F9"/>
    <mergeCell ref="A3:F3"/>
    <mergeCell ref="A4:F4"/>
    <mergeCell ref="A5:F5"/>
    <mergeCell ref="A11:F11"/>
    <mergeCell ref="B12:B13"/>
    <mergeCell ref="C12:C13"/>
    <mergeCell ref="D12:D13"/>
    <mergeCell ref="E12:E13"/>
    <mergeCell ref="F12:F1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22</vt:i4>
      </vt:variant>
    </vt:vector>
  </HeadingPairs>
  <TitlesOfParts>
    <vt:vector size="22" baseType="lpstr">
      <vt:lpstr>пр№1</vt:lpstr>
      <vt:lpstr>пр№2</vt:lpstr>
      <vt:lpstr>пр№3</vt:lpstr>
      <vt:lpstr>пр№4</vt:lpstr>
      <vt:lpstr>пр№5</vt:lpstr>
      <vt:lpstr>пр№6</vt:lpstr>
      <vt:lpstr>пр№7</vt:lpstr>
      <vt:lpstr>Пр№8</vt:lpstr>
      <vt:lpstr>пр№9</vt:lpstr>
      <vt:lpstr>пр№10</vt:lpstr>
      <vt:lpstr>пр№11</vt:lpstr>
      <vt:lpstr>ПР№12</vt:lpstr>
      <vt:lpstr>ПР№13</vt:lpstr>
      <vt:lpstr>ПР№14</vt:lpstr>
      <vt:lpstr>ПР№15</vt:lpstr>
      <vt:lpstr>ПР 16</vt:lpstr>
      <vt:lpstr>ПР 17</vt:lpstr>
      <vt:lpstr>ПР 18</vt:lpstr>
      <vt:lpstr>ПР 19</vt:lpstr>
      <vt:lpstr>ПР 20</vt:lpstr>
      <vt:lpstr>ПР 21</vt:lpstr>
      <vt:lpstr>ПР 22</vt:lpstr>
    </vt:vector>
  </TitlesOfParts>
  <Company>SPecialiST RePack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raisat</cp:lastModifiedBy>
  <cp:lastPrinted>2024-12-23T12:03:02Z</cp:lastPrinted>
  <dcterms:created xsi:type="dcterms:W3CDTF">2016-12-16T07:53:17Z</dcterms:created>
  <dcterms:modified xsi:type="dcterms:W3CDTF">2024-12-26T10:51:14Z</dcterms:modified>
</cp:coreProperties>
</file>