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9" activeTab="21"/>
  </bookViews>
  <sheets>
    <sheet name="пр№1" sheetId="5" r:id="rId1"/>
    <sheet name="пр№2" sheetId="16" r:id="rId2"/>
    <sheet name="пр№3" sheetId="6" r:id="rId3"/>
    <sheet name="пр№4" sheetId="19" r:id="rId4"/>
    <sheet name="пр№5" sheetId="11" r:id="rId5"/>
    <sheet name="пр№6" sheetId="23" r:id="rId6"/>
    <sheet name="пр№7" sheetId="1" r:id="rId7"/>
    <sheet name="Пр№8" sheetId="2" r:id="rId8"/>
    <sheet name="пр№9" sheetId="4" r:id="rId9"/>
    <sheet name="пр№10" sheetId="3" r:id="rId10"/>
    <sheet name="пр№11" sheetId="9" r:id="rId11"/>
    <sheet name="ПР№12" sheetId="10" r:id="rId12"/>
    <sheet name="ПР№13" sheetId="7" r:id="rId13"/>
    <sheet name="ПР№14" sheetId="8" r:id="rId14"/>
    <sheet name="ПР№15" sheetId="13" r:id="rId15"/>
    <sheet name="ПР№16" sheetId="22" r:id="rId16"/>
    <sheet name="ПР№17" sheetId="14" r:id="rId17"/>
    <sheet name="ПР№18" sheetId="15" r:id="rId18"/>
    <sheet name="ПР№19" sheetId="20" r:id="rId19"/>
    <sheet name="ПР№20" sheetId="21" r:id="rId20"/>
    <sheet name="ПР№21" sheetId="17" r:id="rId21"/>
    <sheet name="ПР№22" sheetId="18" r:id="rId2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22" l="1"/>
  <c r="H841" i="1" l="1"/>
  <c r="H395" i="1" l="1"/>
  <c r="H379" i="1"/>
  <c r="H363" i="1"/>
  <c r="H347" i="1"/>
  <c r="H331" i="1"/>
  <c r="H315" i="1"/>
  <c r="H299" i="1"/>
  <c r="H283" i="1"/>
  <c r="H267" i="1"/>
  <c r="H251" i="1"/>
  <c r="H235" i="1"/>
  <c r="H219" i="1"/>
  <c r="H203" i="1"/>
  <c r="H193" i="1"/>
  <c r="H177" i="1"/>
  <c r="H137" i="1"/>
  <c r="H154" i="1"/>
  <c r="H171" i="1"/>
  <c r="H44" i="1"/>
  <c r="F170" i="4" l="1"/>
  <c r="F155" i="4"/>
  <c r="F136" i="4"/>
  <c r="F118" i="4"/>
  <c r="F117" i="4"/>
  <c r="F116" i="4"/>
  <c r="F103" i="4"/>
  <c r="F104" i="4"/>
  <c r="F84" i="4"/>
  <c r="F60" i="4"/>
  <c r="F51" i="4"/>
  <c r="F44" i="4"/>
  <c r="F45" i="4"/>
  <c r="F23" i="4"/>
  <c r="H803" i="1"/>
  <c r="H786" i="1"/>
  <c r="H770" i="1"/>
  <c r="H753" i="1"/>
  <c r="H736" i="1"/>
  <c r="H719" i="1"/>
  <c r="H703" i="1"/>
  <c r="H686" i="1"/>
  <c r="H669" i="1"/>
  <c r="H652" i="1"/>
  <c r="H635" i="1"/>
  <c r="H619" i="1"/>
  <c r="H602" i="1"/>
  <c r="H586" i="1"/>
  <c r="H569" i="1"/>
  <c r="H552" i="1"/>
  <c r="H536" i="1"/>
  <c r="H520" i="1"/>
  <c r="H504" i="1"/>
  <c r="H488" i="1"/>
  <c r="H471" i="1"/>
  <c r="H454" i="1"/>
  <c r="H834" i="2" l="1"/>
  <c r="G834" i="2"/>
  <c r="H818" i="2"/>
  <c r="G818" i="2"/>
  <c r="H801" i="2"/>
  <c r="G801" i="2"/>
  <c r="H784" i="2"/>
  <c r="G784" i="2"/>
  <c r="H767" i="2"/>
  <c r="G767" i="2"/>
  <c r="H751" i="2"/>
  <c r="G751" i="2"/>
  <c r="H734" i="2"/>
  <c r="G734" i="2"/>
  <c r="H717" i="2"/>
  <c r="G717" i="2"/>
  <c r="H700" i="2"/>
  <c r="G700" i="2"/>
  <c r="H683" i="2"/>
  <c r="G683" i="2"/>
  <c r="H667" i="2"/>
  <c r="G667" i="2"/>
  <c r="H650" i="2"/>
  <c r="G650" i="2"/>
  <c r="H634" i="2"/>
  <c r="G634" i="2"/>
  <c r="H617" i="2"/>
  <c r="G617" i="2"/>
  <c r="H600" i="2"/>
  <c r="G600" i="2"/>
  <c r="H584" i="2"/>
  <c r="G584" i="2"/>
  <c r="H568" i="2"/>
  <c r="G568" i="2"/>
  <c r="H552" i="2"/>
  <c r="G552" i="2"/>
  <c r="H536" i="2"/>
  <c r="G536" i="2"/>
  <c r="H519" i="2"/>
  <c r="G519" i="2"/>
  <c r="H484" i="2"/>
  <c r="G484" i="2"/>
  <c r="H846" i="2"/>
  <c r="G846" i="2"/>
  <c r="H829" i="2"/>
  <c r="G829" i="2"/>
  <c r="H813" i="2"/>
  <c r="G813" i="2"/>
  <c r="H796" i="2"/>
  <c r="G796" i="2"/>
  <c r="H779" i="2"/>
  <c r="G779" i="2"/>
  <c r="H762" i="2"/>
  <c r="G762" i="2"/>
  <c r="H746" i="2"/>
  <c r="G746" i="2"/>
  <c r="H729" i="2"/>
  <c r="G729" i="2"/>
  <c r="H712" i="2"/>
  <c r="G712" i="2"/>
  <c r="H695" i="2"/>
  <c r="G695" i="2"/>
  <c r="H678" i="2"/>
  <c r="G678" i="2"/>
  <c r="H662" i="2"/>
  <c r="G662" i="2"/>
  <c r="H645" i="2"/>
  <c r="G645" i="2"/>
  <c r="H629" i="2"/>
  <c r="G629" i="2"/>
  <c r="H612" i="2"/>
  <c r="G612" i="2"/>
  <c r="H595" i="2"/>
  <c r="G595" i="2"/>
  <c r="H579" i="2"/>
  <c r="G579" i="2"/>
  <c r="H563" i="2"/>
  <c r="G563" i="2"/>
  <c r="H547" i="2"/>
  <c r="G547" i="2"/>
  <c r="H531" i="2"/>
  <c r="G531" i="2"/>
  <c r="H514" i="2"/>
  <c r="G514" i="2"/>
  <c r="H497" i="2"/>
  <c r="G497" i="2"/>
  <c r="F199" i="4" l="1"/>
  <c r="F198" i="4" s="1"/>
  <c r="G156" i="3" l="1"/>
  <c r="G226" i="3"/>
  <c r="G225" i="3" s="1"/>
  <c r="F226" i="3"/>
  <c r="F225" i="3" s="1"/>
  <c r="H64" i="2"/>
  <c r="G64" i="2"/>
  <c r="H897" i="2"/>
  <c r="G897" i="2"/>
  <c r="H879" i="2"/>
  <c r="G879" i="2"/>
  <c r="H865" i="2"/>
  <c r="G865" i="2"/>
  <c r="H294" i="2" l="1"/>
  <c r="H449" i="2"/>
  <c r="H431" i="2"/>
  <c r="G431" i="2"/>
  <c r="H413" i="2"/>
  <c r="G413" i="2"/>
  <c r="H395" i="2"/>
  <c r="G395" i="2"/>
  <c r="H377" i="2"/>
  <c r="G377" i="2"/>
  <c r="H359" i="2"/>
  <c r="G359" i="2"/>
  <c r="H341" i="2"/>
  <c r="G341" i="2"/>
  <c r="H323" i="2"/>
  <c r="G323" i="2"/>
  <c r="H305" i="2"/>
  <c r="G305" i="2"/>
  <c r="H287" i="2"/>
  <c r="G287" i="2"/>
  <c r="H269" i="2"/>
  <c r="G269" i="2"/>
  <c r="H251" i="2"/>
  <c r="G251" i="2"/>
  <c r="H215" i="2"/>
  <c r="G215" i="2"/>
  <c r="H179" i="2" l="1"/>
  <c r="G179" i="2"/>
  <c r="H161" i="2"/>
  <c r="G161" i="2"/>
  <c r="H143" i="2"/>
  <c r="G143" i="2"/>
  <c r="H90" i="2" l="1"/>
  <c r="H72" i="2"/>
  <c r="G72" i="2"/>
  <c r="H16" i="21"/>
  <c r="G16" i="21"/>
  <c r="F16" i="21"/>
  <c r="H10" i="21"/>
  <c r="G10" i="21"/>
  <c r="F10" i="21"/>
  <c r="D24" i="22"/>
  <c r="G15" i="3" l="1"/>
  <c r="G14" i="3"/>
  <c r="F15" i="3"/>
  <c r="F14" i="3"/>
  <c r="G197" i="3"/>
  <c r="F197" i="3"/>
  <c r="G176" i="3"/>
  <c r="F176" i="3"/>
  <c r="G133" i="3" l="1"/>
  <c r="G132" i="3"/>
  <c r="G131" i="3"/>
  <c r="F133" i="3"/>
  <c r="F132" i="3"/>
  <c r="F131" i="3"/>
  <c r="G113" i="3"/>
  <c r="G112" i="3"/>
  <c r="F113" i="3"/>
  <c r="F112" i="3"/>
  <c r="G89" i="3"/>
  <c r="F89" i="3"/>
  <c r="G81" i="3" l="1"/>
  <c r="F81" i="3"/>
  <c r="G82" i="3"/>
  <c r="F82" i="3"/>
  <c r="E16" i="21" l="1"/>
  <c r="D16" i="21"/>
  <c r="C16" i="21"/>
  <c r="E10" i="21"/>
  <c r="D10" i="21"/>
  <c r="C10" i="21"/>
  <c r="E17" i="20"/>
  <c r="D17" i="20"/>
  <c r="C17" i="20"/>
  <c r="E11" i="20"/>
  <c r="D11" i="20"/>
  <c r="C11" i="20"/>
  <c r="D26" i="6" l="1"/>
  <c r="D26" i="5" l="1"/>
  <c r="H835" i="2" l="1"/>
  <c r="G835" i="2"/>
  <c r="H819" i="2"/>
  <c r="G819" i="2"/>
  <c r="H802" i="2"/>
  <c r="G802" i="2"/>
  <c r="H785" i="2"/>
  <c r="G785" i="2"/>
  <c r="H768" i="2"/>
  <c r="G768" i="2"/>
  <c r="H752" i="2"/>
  <c r="G752" i="2"/>
  <c r="H735" i="2"/>
  <c r="G735" i="2"/>
  <c r="H718" i="2"/>
  <c r="G718" i="2"/>
  <c r="H701" i="2"/>
  <c r="G701" i="2"/>
  <c r="H684" i="2"/>
  <c r="G684" i="2"/>
  <c r="H668" i="2"/>
  <c r="G668" i="2"/>
  <c r="H651" i="2"/>
  <c r="G651" i="2"/>
  <c r="H635" i="2"/>
  <c r="G635" i="2"/>
  <c r="H618" i="2"/>
  <c r="G618" i="2"/>
  <c r="H601" i="2"/>
  <c r="G601" i="2"/>
  <c r="H585" i="2"/>
  <c r="G585" i="2"/>
  <c r="H569" i="2"/>
  <c r="G569" i="2"/>
  <c r="H553" i="2"/>
  <c r="G553" i="2"/>
  <c r="H537" i="2"/>
  <c r="G537" i="2"/>
  <c r="H520" i="2"/>
  <c r="G520" i="2"/>
  <c r="H503" i="2"/>
  <c r="H502" i="2" s="1"/>
  <c r="G503" i="2"/>
  <c r="G502" i="2" s="1"/>
  <c r="H485" i="2"/>
  <c r="G485" i="2"/>
  <c r="G138" i="3"/>
  <c r="G130" i="3" s="1"/>
  <c r="F138" i="3"/>
  <c r="F130" i="3" s="1"/>
  <c r="H233" i="2"/>
  <c r="G233" i="2"/>
  <c r="H79" i="2" l="1"/>
  <c r="G79" i="2"/>
  <c r="G17" i="3" l="1"/>
  <c r="G16" i="3"/>
  <c r="F17" i="3"/>
  <c r="F16" i="3"/>
  <c r="F156" i="3"/>
  <c r="G172" i="3"/>
  <c r="H73" i="1" l="1"/>
  <c r="H60" i="1" l="1"/>
  <c r="F90" i="4" l="1"/>
  <c r="F123" i="4" l="1"/>
  <c r="F115" i="4" s="1"/>
  <c r="F95" i="4"/>
  <c r="H827" i="1"/>
  <c r="H792" i="1" l="1"/>
  <c r="H776" i="1"/>
  <c r="H759" i="1"/>
  <c r="H742" i="1"/>
  <c r="H725" i="1"/>
  <c r="H709" i="1"/>
  <c r="H692" i="1"/>
  <c r="H675" i="1"/>
  <c r="H658" i="1"/>
  <c r="H641" i="1"/>
  <c r="H625" i="1"/>
  <c r="H608" i="1"/>
  <c r="H592" i="1"/>
  <c r="H575" i="1" l="1"/>
  <c r="H558" i="1"/>
  <c r="H542" i="1"/>
  <c r="H526" i="1"/>
  <c r="H510" i="1"/>
  <c r="H477" i="1"/>
  <c r="H66" i="1" l="1"/>
  <c r="E26" i="6" l="1"/>
  <c r="G216" i="3" l="1"/>
  <c r="G212" i="3" s="1"/>
  <c r="G206" i="3"/>
  <c r="G205" i="3"/>
  <c r="G204" i="3"/>
  <c r="G198" i="3"/>
  <c r="G187" i="3"/>
  <c r="G186" i="3" s="1"/>
  <c r="G185" i="3" s="1"/>
  <c r="G177" i="3"/>
  <c r="G171" i="3"/>
  <c r="G155" i="3"/>
  <c r="G134" i="3"/>
  <c r="G119" i="3"/>
  <c r="G114" i="3"/>
  <c r="G101" i="3"/>
  <c r="G95" i="3"/>
  <c r="G90" i="3"/>
  <c r="G88" i="3"/>
  <c r="G65" i="3"/>
  <c r="G55" i="3"/>
  <c r="G48" i="3"/>
  <c r="G38" i="3"/>
  <c r="G34" i="3"/>
  <c r="G21" i="3"/>
  <c r="F216" i="3"/>
  <c r="F212" i="3" s="1"/>
  <c r="F206" i="3"/>
  <c r="F205" i="3"/>
  <c r="F204" i="3"/>
  <c r="F198" i="3"/>
  <c r="F187" i="3"/>
  <c r="F186" i="3" s="1"/>
  <c r="F177" i="3"/>
  <c r="F172" i="3"/>
  <c r="F171" i="3" s="1"/>
  <c r="F155" i="3"/>
  <c r="F134" i="3"/>
  <c r="F119" i="3"/>
  <c r="F114" i="3"/>
  <c r="F101" i="3"/>
  <c r="F95" i="3"/>
  <c r="F88" i="3" s="1"/>
  <c r="F90" i="3"/>
  <c r="F65" i="3"/>
  <c r="F55" i="3"/>
  <c r="F48" i="3"/>
  <c r="F38" i="3"/>
  <c r="F34" i="3"/>
  <c r="F21" i="3"/>
  <c r="H889" i="2"/>
  <c r="H873" i="2"/>
  <c r="H866" i="2"/>
  <c r="H858" i="2"/>
  <c r="H852" i="2"/>
  <c r="H851" i="2" s="1"/>
  <c r="H842" i="2"/>
  <c r="H825" i="2"/>
  <c r="H809" i="2"/>
  <c r="H792" i="2"/>
  <c r="H775" i="2"/>
  <c r="H758" i="2"/>
  <c r="H742" i="2"/>
  <c r="H725" i="2"/>
  <c r="H708" i="2"/>
  <c r="H691" i="2"/>
  <c r="H674" i="2"/>
  <c r="H658" i="2"/>
  <c r="H641" i="2"/>
  <c r="H625" i="2"/>
  <c r="H608" i="2"/>
  <c r="H591" i="2"/>
  <c r="H575" i="2"/>
  <c r="H559" i="2"/>
  <c r="H543" i="2"/>
  <c r="H527" i="2"/>
  <c r="H510" i="2"/>
  <c r="H493" i="2"/>
  <c r="H474" i="2"/>
  <c r="H467" i="2"/>
  <c r="H456" i="2"/>
  <c r="H438" i="2"/>
  <c r="H420" i="2"/>
  <c r="H402" i="2"/>
  <c r="H384" i="2"/>
  <c r="H366" i="2"/>
  <c r="H348" i="2"/>
  <c r="H330" i="2"/>
  <c r="H312" i="2"/>
  <c r="H276" i="2"/>
  <c r="H258" i="2"/>
  <c r="H240" i="2"/>
  <c r="H222" i="2"/>
  <c r="H204" i="2"/>
  <c r="H197" i="2"/>
  <c r="H186" i="2"/>
  <c r="H168" i="2"/>
  <c r="H150" i="2"/>
  <c r="H134" i="2"/>
  <c r="H133" i="2" s="1"/>
  <c r="H126" i="2"/>
  <c r="H125" i="2" s="1"/>
  <c r="H118" i="2"/>
  <c r="H98" i="2"/>
  <c r="H94" i="2" s="1"/>
  <c r="H89" i="2"/>
  <c r="H78" i="2" s="1"/>
  <c r="H48" i="2"/>
  <c r="H41" i="2"/>
  <c r="H40" i="2" s="1"/>
  <c r="H32" i="2"/>
  <c r="H28" i="2"/>
  <c r="H19" i="2"/>
  <c r="H15" i="2"/>
  <c r="H14" i="2" s="1"/>
  <c r="F185" i="3" l="1"/>
  <c r="H132" i="2"/>
  <c r="H872" i="2"/>
  <c r="F33" i="3"/>
  <c r="F20" i="3" s="1"/>
  <c r="G47" i="3"/>
  <c r="H178" i="2"/>
  <c r="H177" i="2" s="1"/>
  <c r="H160" i="2"/>
  <c r="H159" i="2" s="1"/>
  <c r="H142" i="2"/>
  <c r="H141" i="2" s="1"/>
  <c r="H18" i="2"/>
  <c r="H13" i="2" s="1"/>
  <c r="H12" i="2" s="1"/>
  <c r="H196" i="2"/>
  <c r="H195" i="2" s="1"/>
  <c r="H214" i="2"/>
  <c r="H213" i="2" s="1"/>
  <c r="H232" i="2"/>
  <c r="H231" i="2" s="1"/>
  <c r="H250" i="2"/>
  <c r="H249" i="2" s="1"/>
  <c r="H268" i="2"/>
  <c r="H267" i="2" s="1"/>
  <c r="H286" i="2"/>
  <c r="H285" i="2" s="1"/>
  <c r="H304" i="2"/>
  <c r="H303" i="2" s="1"/>
  <c r="H322" i="2"/>
  <c r="H321" i="2" s="1"/>
  <c r="H340" i="2"/>
  <c r="H339" i="2" s="1"/>
  <c r="H358" i="2"/>
  <c r="H357" i="2" s="1"/>
  <c r="H376" i="2"/>
  <c r="H375" i="2" s="1"/>
  <c r="H394" i="2"/>
  <c r="H393" i="2" s="1"/>
  <c r="H412" i="2"/>
  <c r="H411" i="2" s="1"/>
  <c r="H430" i="2"/>
  <c r="H429" i="2" s="1"/>
  <c r="H448" i="2"/>
  <c r="H447" i="2" s="1"/>
  <c r="H466" i="2"/>
  <c r="H465" i="2" s="1"/>
  <c r="G33" i="3"/>
  <c r="G20" i="3" s="1"/>
  <c r="F111" i="3"/>
  <c r="F110" i="3" s="1"/>
  <c r="F47" i="3"/>
  <c r="G111" i="3"/>
  <c r="G110" i="3" s="1"/>
  <c r="G13" i="3" l="1"/>
  <c r="G246" i="3" s="1"/>
  <c r="G249" i="3" s="1"/>
  <c r="F13" i="3"/>
  <c r="F246" i="3" s="1"/>
  <c r="F249" i="3" s="1"/>
  <c r="H483" i="2"/>
  <c r="H140" i="2"/>
  <c r="H139" i="2" l="1"/>
  <c r="H904" i="2" s="1"/>
  <c r="H906" i="2" s="1"/>
  <c r="G889" i="2"/>
  <c r="G873" i="2"/>
  <c r="G866" i="2"/>
  <c r="G858" i="2"/>
  <c r="G852" i="2"/>
  <c r="G842" i="2"/>
  <c r="G825" i="2"/>
  <c r="G809" i="2"/>
  <c r="G792" i="2"/>
  <c r="G775" i="2"/>
  <c r="G758" i="2"/>
  <c r="G742" i="2"/>
  <c r="G725" i="2"/>
  <c r="G708" i="2"/>
  <c r="G691" i="2"/>
  <c r="G674" i="2"/>
  <c r="G658" i="2"/>
  <c r="G641" i="2"/>
  <c r="G625" i="2"/>
  <c r="G608" i="2"/>
  <c r="G591" i="2"/>
  <c r="G575" i="2"/>
  <c r="G559" i="2"/>
  <c r="G543" i="2"/>
  <c r="G527" i="2"/>
  <c r="G510" i="2"/>
  <c r="G493" i="2"/>
  <c r="G474" i="2"/>
  <c r="G467" i="2"/>
  <c r="G456" i="2"/>
  <c r="G449" i="2"/>
  <c r="G438" i="2"/>
  <c r="G420" i="2"/>
  <c r="G402" i="2"/>
  <c r="G384" i="2"/>
  <c r="G366" i="2"/>
  <c r="G348" i="2"/>
  <c r="G330" i="2"/>
  <c r="G312" i="2"/>
  <c r="G294" i="2"/>
  <c r="G276" i="2"/>
  <c r="G258" i="2"/>
  <c r="G240" i="2"/>
  <c r="G222" i="2"/>
  <c r="G204" i="2"/>
  <c r="G197" i="2"/>
  <c r="G186" i="2"/>
  <c r="G168" i="2"/>
  <c r="G150" i="2"/>
  <c r="G134" i="2"/>
  <c r="G133" i="2" s="1"/>
  <c r="G126" i="2"/>
  <c r="G125" i="2" s="1"/>
  <c r="G118" i="2"/>
  <c r="G98" i="2"/>
  <c r="G94" i="2" s="1"/>
  <c r="G90" i="2"/>
  <c r="G89" i="2" s="1"/>
  <c r="G78" i="2" s="1"/>
  <c r="G48" i="2"/>
  <c r="G41" i="2"/>
  <c r="G40" i="2" s="1"/>
  <c r="G32" i="2"/>
  <c r="G28" i="2"/>
  <c r="G19" i="2"/>
  <c r="G15" i="2"/>
  <c r="G14" i="2" s="1"/>
  <c r="D23" i="8"/>
  <c r="E23" i="8"/>
  <c r="G851" i="2" l="1"/>
  <c r="G132" i="2"/>
  <c r="G142" i="2"/>
  <c r="G141" i="2" s="1"/>
  <c r="G160" i="2"/>
  <c r="G159" i="2" s="1"/>
  <c r="G178" i="2"/>
  <c r="G177" i="2" s="1"/>
  <c r="G196" i="2"/>
  <c r="G195" i="2" s="1"/>
  <c r="G214" i="2"/>
  <c r="G213" i="2" s="1"/>
  <c r="G232" i="2"/>
  <c r="G231" i="2" s="1"/>
  <c r="G250" i="2"/>
  <c r="G249" i="2" s="1"/>
  <c r="G268" i="2"/>
  <c r="G267" i="2" s="1"/>
  <c r="G286" i="2"/>
  <c r="G285" i="2" s="1"/>
  <c r="G304" i="2"/>
  <c r="G303" i="2" s="1"/>
  <c r="G322" i="2"/>
  <c r="G321" i="2" s="1"/>
  <c r="G340" i="2"/>
  <c r="G339" i="2" s="1"/>
  <c r="G358" i="2"/>
  <c r="G357" i="2" s="1"/>
  <c r="G376" i="2"/>
  <c r="G375" i="2" s="1"/>
  <c r="G394" i="2"/>
  <c r="G393" i="2" s="1"/>
  <c r="G412" i="2"/>
  <c r="G411" i="2" s="1"/>
  <c r="G430" i="2"/>
  <c r="G429" i="2" s="1"/>
  <c r="G448" i="2"/>
  <c r="G447" i="2" s="1"/>
  <c r="G466" i="2"/>
  <c r="G465" i="2" s="1"/>
  <c r="G18" i="2"/>
  <c r="G13" i="2" s="1"/>
  <c r="G12" i="2" s="1"/>
  <c r="G872" i="2"/>
  <c r="E13" i="15"/>
  <c r="D13" i="15"/>
  <c r="G483" i="2" l="1"/>
  <c r="G140" i="2"/>
  <c r="D10" i="14"/>
  <c r="F189" i="4"/>
  <c r="F185" i="4" s="1"/>
  <c r="F179" i="4"/>
  <c r="F178" i="4"/>
  <c r="F177" i="4"/>
  <c r="F171" i="4"/>
  <c r="F164" i="4"/>
  <c r="F163" i="4" s="1"/>
  <c r="F156" i="4"/>
  <c r="F152" i="4"/>
  <c r="F151" i="4" s="1"/>
  <c r="F135" i="4"/>
  <c r="F119" i="4"/>
  <c r="F109" i="4"/>
  <c r="F105" i="4"/>
  <c r="F83" i="4"/>
  <c r="F85" i="4"/>
  <c r="F77" i="4"/>
  <c r="F76" i="4" s="1"/>
  <c r="F50" i="4"/>
  <c r="F43" i="4"/>
  <c r="F34" i="4"/>
  <c r="F31" i="4"/>
  <c r="F22" i="4"/>
  <c r="F162" i="4" l="1"/>
  <c r="G139" i="2"/>
  <c r="G904" i="2" s="1"/>
  <c r="G906" i="2" s="1"/>
  <c r="F102" i="4"/>
  <c r="F101" i="4" s="1"/>
  <c r="F30" i="4"/>
  <c r="F21" i="4" s="1"/>
  <c r="F42" i="4"/>
  <c r="F14" i="4" l="1"/>
  <c r="F219" i="4" s="1"/>
  <c r="F222" i="4" s="1"/>
  <c r="H433" i="1" l="1"/>
  <c r="H427" i="1"/>
  <c r="H426" i="1" l="1"/>
  <c r="H425" i="1" s="1"/>
  <c r="H847" i="1" l="1"/>
  <c r="H835" i="1"/>
  <c r="H828" i="1"/>
  <c r="H821" i="1"/>
  <c r="H815" i="1"/>
  <c r="H808" i="1"/>
  <c r="H799" i="1"/>
  <c r="H791" i="1" s="1"/>
  <c r="H782" i="1"/>
  <c r="H775" i="1" s="1"/>
  <c r="H766" i="1"/>
  <c r="H758" i="1" s="1"/>
  <c r="H749" i="1"/>
  <c r="H741" i="1" s="1"/>
  <c r="H732" i="1"/>
  <c r="H724" i="1" s="1"/>
  <c r="H715" i="1"/>
  <c r="H708" i="1" s="1"/>
  <c r="H699" i="1"/>
  <c r="H691" i="1" s="1"/>
  <c r="H682" i="1"/>
  <c r="H674" i="1" s="1"/>
  <c r="H665" i="1"/>
  <c r="H657" i="1" s="1"/>
  <c r="H648" i="1"/>
  <c r="H640" i="1" s="1"/>
  <c r="H631" i="1"/>
  <c r="H624" i="1" s="1"/>
  <c r="H615" i="1"/>
  <c r="H607" i="1" s="1"/>
  <c r="H598" i="1"/>
  <c r="H591" i="1" s="1"/>
  <c r="H582" i="1"/>
  <c r="H574" i="1" s="1"/>
  <c r="H565" i="1"/>
  <c r="H557" i="1" s="1"/>
  <c r="H548" i="1"/>
  <c r="H541" i="1" s="1"/>
  <c r="H532" i="1"/>
  <c r="H525" i="1" s="1"/>
  <c r="H516" i="1"/>
  <c r="H509" i="1" s="1"/>
  <c r="H500" i="1"/>
  <c r="H494" i="1"/>
  <c r="H484" i="1"/>
  <c r="H476" i="1" s="1"/>
  <c r="H467" i="1"/>
  <c r="H460" i="1"/>
  <c r="H450" i="1"/>
  <c r="H443" i="1"/>
  <c r="H417" i="1"/>
  <c r="H411" i="1"/>
  <c r="H401" i="1"/>
  <c r="H385" i="1"/>
  <c r="H378" i="1" s="1"/>
  <c r="H377" i="1" s="1"/>
  <c r="H369" i="1"/>
  <c r="H353" i="1"/>
  <c r="H346" i="1" s="1"/>
  <c r="H345" i="1" s="1"/>
  <c r="H337" i="1"/>
  <c r="H321" i="1"/>
  <c r="H305" i="1"/>
  <c r="H289" i="1"/>
  <c r="H273" i="1"/>
  <c r="H257" i="1"/>
  <c r="H241" i="1"/>
  <c r="H225" i="1"/>
  <c r="H209" i="1"/>
  <c r="H187" i="1"/>
  <c r="H160" i="1"/>
  <c r="H143" i="1"/>
  <c r="H128" i="1"/>
  <c r="H127" i="1" s="1"/>
  <c r="H120" i="1"/>
  <c r="H119" i="1" s="1"/>
  <c r="H112" i="1"/>
  <c r="H91" i="1"/>
  <c r="H87" i="1" s="1"/>
  <c r="H84" i="1"/>
  <c r="H37" i="1"/>
  <c r="H36" i="1" s="1"/>
  <c r="H29" i="1"/>
  <c r="H26" i="1"/>
  <c r="H19" i="1"/>
  <c r="H15" i="1"/>
  <c r="H14" i="1" s="1"/>
  <c r="H493" i="1" l="1"/>
  <c r="H814" i="1"/>
  <c r="H442" i="1"/>
  <c r="H459" i="1"/>
  <c r="H83" i="1"/>
  <c r="H72" i="1" s="1"/>
  <c r="H170" i="1"/>
  <c r="H169" i="1" s="1"/>
  <c r="H153" i="1"/>
  <c r="H152" i="1" s="1"/>
  <c r="H186" i="1"/>
  <c r="H185" i="1" s="1"/>
  <c r="H202" i="1"/>
  <c r="H201" i="1" s="1"/>
  <c r="H136" i="1"/>
  <c r="H135" i="1" s="1"/>
  <c r="H834" i="1"/>
  <c r="H218" i="1"/>
  <c r="H217" i="1" s="1"/>
  <c r="H234" i="1"/>
  <c r="H233" i="1" s="1"/>
  <c r="H250" i="1"/>
  <c r="H249" i="1" s="1"/>
  <c r="H266" i="1"/>
  <c r="H265" i="1" s="1"/>
  <c r="H282" i="1"/>
  <c r="H281" i="1" s="1"/>
  <c r="H298" i="1"/>
  <c r="H297" i="1" s="1"/>
  <c r="H314" i="1"/>
  <c r="H313" i="1" s="1"/>
  <c r="H330" i="1"/>
  <c r="H329" i="1" s="1"/>
  <c r="H362" i="1"/>
  <c r="H361" i="1" s="1"/>
  <c r="H18" i="1"/>
  <c r="H13" i="1" s="1"/>
  <c r="H12" i="1" s="1"/>
  <c r="H394" i="1"/>
  <c r="H393" i="1" s="1"/>
  <c r="H410" i="1"/>
  <c r="H409" i="1" s="1"/>
  <c r="H126" i="1"/>
  <c r="H134" i="1" l="1"/>
  <c r="H441" i="1"/>
  <c r="H133" i="1" l="1"/>
  <c r="H853" i="1" s="1"/>
  <c r="H855" i="1" s="1"/>
  <c r="D18" i="5"/>
  <c r="D29" i="5" s="1"/>
  <c r="E24" i="10" l="1"/>
  <c r="E23" i="9"/>
  <c r="D23" i="13" l="1"/>
  <c r="F24" i="10" l="1"/>
  <c r="D23" i="7" l="1"/>
  <c r="E19" i="6" l="1"/>
  <c r="E29" i="6" s="1"/>
  <c r="D19" i="6"/>
  <c r="D29" i="6" s="1"/>
</calcChain>
</file>

<file path=xl/sharedStrings.xml><?xml version="1.0" encoding="utf-8"?>
<sst xmlns="http://schemas.openxmlformats.org/spreadsheetml/2006/main" count="9530" uniqueCount="705">
  <si>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</si>
  <si>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</si>
  <si>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</si>
  <si>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</si>
  <si>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</si>
  <si>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</si>
  <si>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</si>
  <si>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</si>
  <si>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</si>
  <si>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</si>
  <si>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</si>
  <si>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</si>
  <si>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</si>
  <si>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</si>
  <si>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</si>
  <si>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</si>
  <si>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</si>
  <si>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</si>
  <si>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</si>
  <si>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</si>
  <si>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</si>
  <si>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</si>
  <si>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</si>
  <si>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</si>
  <si>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</si>
  <si>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</si>
  <si>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</si>
  <si>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</si>
  <si>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</si>
  <si>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</si>
  <si>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</si>
  <si>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</si>
  <si>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</si>
  <si>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</si>
  <si>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</si>
  <si>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</si>
  <si>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</si>
  <si>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</si>
  <si>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</si>
  <si>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</si>
  <si>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</si>
  <si>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</si>
  <si>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</si>
  <si>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</si>
  <si>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</si>
  <si>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</si>
  <si>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</si>
  <si>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</si>
  <si>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</si>
  <si>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</si>
  <si>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</si>
  <si>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</si>
  <si>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</si>
  <si>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</si>
  <si>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</si>
  <si>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</si>
  <si>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</si>
  <si>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</si>
  <si>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</si>
  <si>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</si>
  <si>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</si>
  <si>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</si>
  <si>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</si>
  <si>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</si>
  <si>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</si>
  <si>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</si>
  <si>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</si>
  <si>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</si>
  <si>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</si>
  <si>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</si>
  <si>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</si>
  <si>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</si>
  <si>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</si>
  <si>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</si>
  <si>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</si>
  <si>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</si>
  <si>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</si>
  <si>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</si>
  <si>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</si>
  <si>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</si>
  <si>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</si>
  <si>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</si>
  <si>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</si>
  <si>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</si>
  <si>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</si>
  <si>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</si>
  <si>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</si>
  <si>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</si>
  <si>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</si>
  <si>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</si>
  <si>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</si>
  <si>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</si>
  <si>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</si>
  <si>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</si>
  <si>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</si>
  <si>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</si>
  <si>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</si>
  <si>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</si>
  <si>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</si>
  <si>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</si>
  <si>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</si>
  <si>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</si>
  <si>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</si>
  <si>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</si>
  <si>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</si>
  <si>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</si>
  <si>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</si>
  <si>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</si>
  <si>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</si>
  <si>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</si>
  <si>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</si>
  <si>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</si>
  <si>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</si>
  <si>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</si>
  <si>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</si>
  <si>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</si>
  <si>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</si>
  <si>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</si>
  <si>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</si>
  <si>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</si>
  <si>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</si>
  <si>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</si>
  <si>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</si>
  <si>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</si>
  <si>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</si>
  <si>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</si>
  <si>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</si>
  <si>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</si>
  <si>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</si>
  <si>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</si>
  <si>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</si>
  <si>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</si>
  <si>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</si>
  <si>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</si>
  <si>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</si>
  <si>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</si>
  <si>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</si>
  <si>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</si>
  <si>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</si>
  <si>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</si>
  <si>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</si>
  <si>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</si>
  <si>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</si>
  <si>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</si>
  <si>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</si>
  <si>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</si>
  <si>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</si>
  <si>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</si>
  <si>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</si>
  <si>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</si>
  <si>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</si>
  <si>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</si>
  <si>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</si>
  <si>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</si>
  <si>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</si>
  <si>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</si>
  <si>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</si>
  <si>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</si>
  <si>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</si>
  <si>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</si>
  <si>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</si>
  <si>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</si>
  <si>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</si>
  <si>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</si>
  <si>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</si>
  <si>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</si>
  <si>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</si>
  <si>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</si>
  <si>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</si>
  <si>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</si>
  <si>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</si>
  <si>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</si>
  <si>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</si>
  <si>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</si>
  <si>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</si>
  <si>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</si>
  <si>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</si>
  <si>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</si>
  <si>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</si>
  <si>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</si>
  <si>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</si>
  <si>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</si>
  <si>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</si>
  <si>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</si>
  <si>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</si>
  <si>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</si>
  <si>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</si>
  <si>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</si>
  <si>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</si>
  <si>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</si>
  <si>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</si>
  <si>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</si>
  <si>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</si>
  <si>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</si>
  <si>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</si>
  <si>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</si>
  <si>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</si>
  <si>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</si>
  <si>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</si>
  <si>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</si>
  <si>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</si>
  <si>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</si>
  <si>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</si>
  <si>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</si>
  <si>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</si>
  <si>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</si>
  <si>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</si>
  <si>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</si>
  <si>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</si>
  <si>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</si>
  <si>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</si>
  <si>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</si>
  <si>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</si>
  <si>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</si>
  <si>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</si>
  <si>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</si>
  <si>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</si>
  <si>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</si>
  <si>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</si>
  <si>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</si>
  <si>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</si>
  <si>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</si>
  <si>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</si>
  <si>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</si>
  <si>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</si>
  <si>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</si>
  <si>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</si>
  <si>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</si>
  <si>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</si>
  <si>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</si>
  <si>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</si>
  <si>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</si>
  <si>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</si>
  <si>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</si>
  <si>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</si>
  <si>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</si>
  <si>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</si>
  <si>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</si>
  <si>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</si>
  <si>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</si>
  <si>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</si>
  <si>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</si>
  <si>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</si>
  <si>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</si>
  <si>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</si>
  <si>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</si>
  <si>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</si>
  <si>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</si>
  <si>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</si>
  <si>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</si>
  <si>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</si>
  <si>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</si>
  <si>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</si>
  <si>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</si>
  <si>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</si>
  <si>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</si>
  <si>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</si>
  <si>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</si>
  <si>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</si>
  <si>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</si>
  <si>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</si>
  <si>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</si>
  <si>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</si>
  <si>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</si>
  <si>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</si>
  <si>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</si>
  <si>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</si>
  <si>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</si>
  <si>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</si>
  <si>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</si>
  <si>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</si>
  <si>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</si>
  <si>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</si>
  <si>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</si>
  <si>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</si>
  <si>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</si>
  <si>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</si>
  <si>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</si>
  <si>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</si>
  <si>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</si>
  <si>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</si>
  <si>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</si>
  <si>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</si>
  <si>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</si>
  <si>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</si>
  <si>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</si>
  <si>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</si>
  <si>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</si>
  <si>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</si>
  <si>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</si>
  <si>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</si>
  <si>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к решению Собрания          депутатов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</si>
  <si>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</si>
  <si>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</si>
  <si>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</si>
  <si>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</si>
  <si>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</si>
  <si>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</si>
  <si>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</si>
  <si>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</si>
  <si>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</si>
  <si>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</si>
  <si>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</si>
  <si>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</si>
  <si>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</si>
  <si>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</si>
  <si>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</si>
  <si>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</si>
  <si>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</si>
  <si>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</si>
  <si>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 xml:space="preserve">         (тыс. рублей)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</si>
  <si>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</si>
  <si>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</si>
  <si>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</si>
  <si>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</si>
  <si>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</si>
  <si>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</si>
  <si>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</si>
  <si>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</si>
  <si>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</si>
  <si>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</si>
  <si>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</si>
  <si>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</si>
  <si>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</si>
  <si>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</si>
  <si>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</si>
  <si>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</si>
  <si>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</si>
  <si>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</si>
  <si>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</si>
  <si>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</si>
  <si>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</si>
  <si>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</si>
  <si>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</si>
  <si>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</si>
  <si>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</si>
  <si>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</si>
  <si>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</si>
  <si>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</si>
  <si>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</si>
  <si>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</si>
  <si>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1 12 01020 01 0000 120</t>
  </si>
  <si>
    <t>Плата за выбросы загрязняющих веществ в атмосферный воздух передвижными объектами</t>
  </si>
  <si>
    <t>1 12 01040 01 0000 120</t>
  </si>
  <si>
    <t>Плата за размещение отходов производства и потребления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</si>
  <si>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</si>
  <si>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</si>
  <si>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</si>
  <si>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</si>
  <si>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</si>
  <si>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</si>
  <si>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</si>
  <si>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</si>
  <si>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</si>
  <si>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</si>
  <si>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</si>
  <si>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</si>
  <si>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</si>
  <si>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</si>
  <si>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</si>
  <si>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</si>
  <si>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</si>
  <si>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1 17 05050 05 0000 180</t>
  </si>
  <si>
    <t>Прочие неналоговые доходы бюджетов муниципальных районов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</si>
  <si>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</si>
  <si>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реализацию мероприятий государственной программы Российской Федерации "Доступная среда" 2011-2020годы</t>
  </si>
  <si>
    <t>Прочие доходы от оказания платных услуг получателями средств бюджетов муниципальных районов (Родительская плата)</t>
  </si>
  <si>
    <t>Межбюджетные трансферты, передаваемые бюджетам муниципальных районов  на государственную поддержку  лучших работников муниципальных учреждений культуры, находящихся на территориях сельских поселений</t>
  </si>
  <si>
    <t>Резервный фонд</t>
  </si>
  <si>
    <t>Приложение №12</t>
  </si>
  <si>
    <t>Приложение №10</t>
  </si>
  <si>
    <t>Приложение №11</t>
  </si>
  <si>
    <t>Приложение №14</t>
  </si>
  <si>
    <t>Приложение №15</t>
  </si>
  <si>
    <t>1 05 01021 01 0000 110</t>
  </si>
  <si>
    <t>1 05 03010 01 0000 110</t>
  </si>
  <si>
    <t>Приложение №13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</si>
  <si>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</si>
  <si>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</si>
  <si>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</si>
  <si>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</si>
  <si>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22 3 07 52600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</si>
  <si>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</si>
  <si>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</si>
  <si>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</si>
  <si>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</si>
  <si>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</si>
  <si>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</si>
  <si>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</si>
  <si>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</si>
  <si>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</si>
  <si>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</si>
  <si>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</si>
  <si>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</si>
  <si>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</si>
  <si>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</si>
  <si>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</si>
  <si>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</si>
  <si>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</si>
  <si>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</si>
  <si>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</si>
  <si>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</si>
  <si>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1 03 02230 01 0000 110</t>
  </si>
  <si>
    <t>1 03 02240 01 0000 110</t>
  </si>
  <si>
    <t>1 03 02250 01 0000 110</t>
  </si>
  <si>
    <t>1 03 02260 01 0000 110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</si>
  <si>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</si>
  <si>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</si>
  <si>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</si>
  <si>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</si>
  <si>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</si>
  <si>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</si>
  <si>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1 05 03020 01 0000 110</t>
  </si>
  <si>
    <t>Единый сельскохозяйственный налог (за налоговые периоды, истекшие до 1 января 2011 года)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</si>
  <si>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</si>
  <si>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</si>
  <si>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</si>
  <si>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</si>
  <si>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</si>
  <si>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</si>
  <si>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</si>
  <si>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</si>
  <si>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</si>
  <si>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</si>
  <si>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</si>
  <si>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</si>
  <si>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</si>
  <si>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</si>
  <si>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1 16 03010 01 0000 140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</si>
  <si>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</si>
  <si>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</si>
  <si>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</si>
  <si>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</si>
  <si>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</si>
  <si>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</si>
  <si>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</si>
  <si>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</si>
  <si>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</si>
  <si>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</si>
  <si>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</si>
  <si>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1 16 25050 01 0000 140</t>
  </si>
  <si>
    <t>Денежные взыскания (штрафы) за нарушение законодательства в области охраны окружающей среды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</si>
  <si>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</si>
  <si>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</si>
  <si>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1 17 14030 05 0000 180</t>
  </si>
  <si>
    <t>Средства самообложения граждан, зачисляемые в бюджеты муниципальных районов</t>
  </si>
  <si>
    <t>0 10 30100 05 0000 710</t>
  </si>
  <si>
    <t>Получение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</si>
  <si>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0 10 30100 05 0000 810</t>
  </si>
  <si>
    <t>Погащение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</si>
  <si>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</si>
  <si>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01 05 02 01 05 0000 510</t>
  </si>
  <si>
    <t>01 05 02 01 05 0000 610</t>
  </si>
  <si>
    <t>0 10 00000 00 0000 000</t>
  </si>
  <si>
    <t>ИСТОЧНИКИ ВНУТРЕННЕГО ФИНАНСИРОВАНИЯ ДЕФИЦИТОВ БЮДЖЕТОВ</t>
  </si>
  <si>
    <t>Средства передаваемые из бюджетов СП в бюджет муниципального района на выполнение переданных полномочий по культуре</t>
  </si>
  <si>
    <t>1 09 07053 05 0000 110</t>
  </si>
  <si>
    <t>Прочие местные налоги и сборы, мобилизуемые на территориях муниципальных районов</t>
  </si>
  <si>
    <t>1 16 30030 01 0000 140</t>
  </si>
  <si>
    <t>Прочие денежные взыскания, (штрафы) за правонарушения в области дорожного движения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</si>
  <si>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</si>
  <si>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</si>
  <si>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t>Приложение №16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</si>
  <si>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</si>
  <si>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Приложение №4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</si>
  <si>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</si>
  <si>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</si>
  <si>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</si>
  <si>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</si>
  <si>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</si>
  <si>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</si>
  <si>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</si>
  <si>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</si>
  <si>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</si>
  <si>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ПРОГРАММА</t>
  </si>
  <si>
    <t>ГОСУДАРСТВЕННЫХ ВНУТРЕННИХ ЗАИМСТВОВАНИЙ</t>
  </si>
  <si>
    <t>Государственные внутренние заимствования</t>
  </si>
  <si>
    <t>в том числе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</si>
  <si>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</si>
  <si>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</si>
  <si>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</si>
  <si>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</si>
  <si>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</si>
  <si>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</si>
  <si>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Приложение №18</t>
  </si>
  <si>
    <t xml:space="preserve">СЕРГОКАЛИНСКОГО РАЙОНА </t>
  </si>
  <si>
    <t>(тыс.рублей)</t>
  </si>
  <si>
    <t>Погащение бюджетных кредитов, полученных от других бюджетов бюджетной системы Российской Федерации в валюте Российской Федерации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</si>
  <si>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</si>
  <si>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</si>
  <si>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</si>
  <si>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</si>
  <si>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</si>
  <si>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</si>
  <si>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</si>
  <si>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</si>
  <si>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</si>
  <si>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Перечень кодов и администраторов доходов районного бюджета</t>
  </si>
  <si>
    <t>МКОУ "СОШ №1"</t>
  </si>
  <si>
    <t>МКОУ "СОШ №2"</t>
  </si>
  <si>
    <t>26 1 01 60020</t>
  </si>
  <si>
    <t xml:space="preserve">Дотации бюджетам муниципальных районов  на частичную компенсацию дополнительных расходов на повышение оплаты труда работников бюджетной сферы 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</si>
  <si>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</si>
  <si>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</si>
  <si>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22 3 07 81510</t>
  </si>
  <si>
    <t>2 02 20051 05 0000 150</t>
  </si>
  <si>
    <t>2 02 25555 05 0000 150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</si>
  <si>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</si>
  <si>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</si>
  <si>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</si>
  <si>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</si>
  <si>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2 02 15009 05 0000 150</t>
  </si>
  <si>
    <t>2 02 20041 05 0000 150</t>
  </si>
  <si>
    <t>2 02 25027 05 0000 150</t>
  </si>
  <si>
    <t>2 02 29999 05 0000 150</t>
  </si>
  <si>
    <t>2 02 35930 05 0000 150</t>
  </si>
  <si>
    <t>2 02 35120 05 0000 150</t>
  </si>
  <si>
    <t>2 02 35118 05 0000 150</t>
  </si>
  <si>
    <t>2 02 35260 05 0000 150</t>
  </si>
  <si>
    <t>2 02 30024 05 0000 150</t>
  </si>
  <si>
    <t>2 02 30027 05 0000 150</t>
  </si>
  <si>
    <t>2 02 30029 05 0000 150</t>
  </si>
  <si>
    <t>2 02 35082 05 0000 150</t>
  </si>
  <si>
    <t>2 02 39999 05 0000 150</t>
  </si>
  <si>
    <t>2 02 40014 05 0000 150</t>
  </si>
  <si>
    <t>2 02 45144 05 0000 150</t>
  </si>
  <si>
    <t>2 02 45146 05 0000 150</t>
  </si>
  <si>
    <t>2 02 45147 05 0000 150</t>
  </si>
  <si>
    <t>2 02 45148 05 0000 150</t>
  </si>
  <si>
    <t>2 02 45160 05 0000 150</t>
  </si>
  <si>
    <t>2 02 49999 05 0000 150</t>
  </si>
  <si>
    <t>2 04 05020 05 0000 150</t>
  </si>
  <si>
    <t>2 07 05020 05 0000 150</t>
  </si>
  <si>
    <t>2 18 60010 05 0000 150</t>
  </si>
  <si>
    <t>2 19 45160 05 0000 150</t>
  </si>
  <si>
    <t>2 19 60010 05 0000 150</t>
  </si>
  <si>
    <t>22500R0820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</si>
  <si>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</si>
  <si>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</si>
  <si>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</si>
  <si>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</si>
  <si>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>На ремонт автомобильных дорог общего пользования местного значения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</si>
  <si>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</si>
  <si>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</si>
  <si>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</si>
  <si>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</si>
  <si>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</si>
  <si>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Капитальные вложения в объекты муниципальной собственности (СОШ с Мургук)</t>
  </si>
  <si>
    <t>Бюджетные инвестиции в объекты капитального строительства муниципальной собственности (строительство школы в с Мургук)</t>
  </si>
  <si>
    <t>На реализацию мероприятий по созданию в дошкольных образовательных организациях  для получения детьми-инвалидами качественного образования ("Доступная среда")</t>
  </si>
  <si>
    <t>Прочая закупка товаров, работ и услуг</t>
  </si>
  <si>
    <t>Капитальное строительство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</si>
  <si>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</si>
  <si>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</si>
  <si>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Комплектование книжных фондов муниципальных общедоступных библиотек</t>
  </si>
  <si>
    <t>20209R5194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</si>
  <si>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</si>
  <si>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</si>
  <si>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</si>
  <si>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</si>
  <si>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</si>
  <si>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Закупка товаров, работ, услуг в целях капитального ремонта мун. имущества</t>
  </si>
  <si>
    <t>15 3 00 53900</t>
  </si>
  <si>
    <t>9 98 00 40002</t>
  </si>
  <si>
    <t>46 0 F2 55550</t>
  </si>
  <si>
    <t>30 0 00 R0271</t>
  </si>
  <si>
    <t>19 2 38 41120</t>
  </si>
  <si>
    <t>99 9 00 40090</t>
  </si>
  <si>
    <t>20209R85193</t>
  </si>
  <si>
    <t>2022 год</t>
  </si>
  <si>
    <t>тыс. руб.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</si>
  <si>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</si>
  <si>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15</t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</si>
  <si>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</si>
  <si>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</si>
  <si>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</si>
  <si>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</si>
  <si>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</si>
  <si>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</si>
  <si>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</si>
  <si>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Прочие субсидии бюджетам муниципальных районов (питание 1-4 классов детей инвалидов)</t>
  </si>
  <si>
    <t>Прочие дотации бюджетам муниципальных районов</t>
  </si>
  <si>
    <t>2 02 19999 05 0000 150</t>
  </si>
  <si>
    <t>2023г</t>
  </si>
  <si>
    <t>2023 год</t>
  </si>
  <si>
    <t>2023г.</t>
  </si>
  <si>
    <t>2023 г</t>
  </si>
  <si>
    <t>НА ПЛАНОВЫЙ ПЕРИОД 2022 И 2023 ГОДОВ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</si>
  <si>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</si>
  <si>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</si>
  <si>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Программа 100 школ</t>
  </si>
  <si>
    <t>270</t>
  </si>
  <si>
    <t>99 9 60 06000</t>
  </si>
  <si>
    <t>Субсидии ДДТ</t>
  </si>
  <si>
    <t>Муниципальная программа успех каждого ребенка</t>
  </si>
  <si>
    <t>Прочие МБТ (стр-во ДК)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</si>
  <si>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</si>
  <si>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</si>
  <si>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</si>
  <si>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</si>
  <si>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</si>
  <si>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</si>
  <si>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2024г.</t>
  </si>
  <si>
    <t>расходов местного бюджета по ведомственной  классификации расходов районного бюджета Сергокалинского района на плановый 2023 и 2024 годов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</si>
  <si>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</si>
  <si>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2023 - 2024 годов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</si>
  <si>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2022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</si>
  <si>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плановый 2023-2024 годов</t>
  </si>
  <si>
    <t>2024 год</t>
  </si>
  <si>
    <t>Распределение дотаций поселениям из Фонда Компенсации на выравнивание бюджетной обеспеченности на 2022 год</t>
  </si>
  <si>
    <t>Распределение дотаций поселениям из Фонда Компенсации на выравнивание бюджетной обеспеченности на 2023 и 2024 годов.</t>
  </si>
  <si>
    <t>2024 г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</si>
  <si>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2022 год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</si>
  <si>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 2023 и 2024 годов</t>
  </si>
  <si>
    <t>СЕРГОКАЛИНСКОГО РАЙОНА НА 2022 ГОД</t>
  </si>
  <si>
    <t>2024г</t>
  </si>
  <si>
    <t>МО «Сергокалинский район» по доходам на плановый период 2023-2024 годов</t>
  </si>
  <si>
    <t xml:space="preserve"> НА 2022 ГОД</t>
  </si>
  <si>
    <t xml:space="preserve"> НА 2023 и 2024 годов</t>
  </si>
  <si>
    <t>247</t>
  </si>
  <si>
    <t>М Е Р О П Р И Я Т И Я</t>
  </si>
  <si>
    <t>Источники формирования</t>
  </si>
  <si>
    <t>В том числе:</t>
  </si>
  <si>
    <t>Республиканский бюджет</t>
  </si>
  <si>
    <t>Местный бюджет</t>
  </si>
  <si>
    <t>Доходная часть, всего:</t>
  </si>
  <si>
    <t>в том числе:</t>
  </si>
  <si>
    <t>Остатки бюджетных средств на 01.01.2021г</t>
  </si>
  <si>
    <t>Акцизы по подакцизным товарам (продукции), производимым на территории Республики Дагестан</t>
  </si>
  <si>
    <t>Собственные доходы МР "Сергокалинский район"</t>
  </si>
  <si>
    <t>Субсидия из Республиканского бюджета на поддержку дорожной деятельности МО "Сергокалинский район" в 2021 году</t>
  </si>
  <si>
    <t>Расходная часть, всего:</t>
  </si>
  <si>
    <t>Капитальный ремонт внутрисельских дорог в с.Сергокала Сергокалинского района Республики Дагестан</t>
  </si>
  <si>
    <t>Капитальный ремонт внутрисельских дорог в с.Мургук Сергокалинского района Республики Дагестан</t>
  </si>
  <si>
    <t>Капитальный ремонт внутрисельских дорог в с.Мюрего Сергокалинского района Республики Дагестан</t>
  </si>
  <si>
    <t>Проектно-изыскательские работы, экспертиза проектов и иные мероприятия в отношении автомобильных дорог с.Мургук</t>
  </si>
  <si>
    <t>На проведение ямочных работ в с.Сергокала</t>
  </si>
  <si>
    <t xml:space="preserve">МЕЖБЮДЖЕТНЫЕ ТРАНСФЕРТЫ </t>
  </si>
  <si>
    <t>Дотации на выравнивание бюджетной обеспеченности</t>
  </si>
  <si>
    <t>по поддержке дорожного хозяйства МО "Сергокалинский район на 2022 год</t>
  </si>
  <si>
    <t>Закупка энергетических ресурсов</t>
  </si>
  <si>
    <t>Коммунальное хозяйство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</si>
  <si>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2023-2024 годов</t>
  </si>
  <si>
    <t>по поддержке дорожного хозяйства МО "Сергокалинский район на 2023-2024 годов</t>
  </si>
  <si>
    <t>ВСЕГО-2023 год</t>
  </si>
  <si>
    <t>ВСЕГО-2024 год</t>
  </si>
  <si>
    <t>1896</t>
  </si>
  <si>
    <t>572,6</t>
  </si>
  <si>
    <t>2778</t>
  </si>
  <si>
    <t>761</t>
  </si>
  <si>
    <t>604</t>
  </si>
  <si>
    <t>6367</t>
  </si>
  <si>
    <t>1924</t>
  </si>
  <si>
    <t>281</t>
  </si>
  <si>
    <t>280</t>
  </si>
  <si>
    <t>1332</t>
  </si>
  <si>
    <t>402,3</t>
  </si>
  <si>
    <t>1136</t>
  </si>
  <si>
    <t>290</t>
  </si>
  <si>
    <t>3999</t>
  </si>
  <si>
    <t>1208</t>
  </si>
  <si>
    <t>140</t>
  </si>
  <si>
    <t>2 02 40014 05 0000 151</t>
  </si>
  <si>
    <t>Суммы подлежащие исключению в рамках консолидированного бюджета муниципального образования</t>
  </si>
  <si>
    <t>26 1 01 60540</t>
  </si>
  <si>
    <t xml:space="preserve">ФИЗИЧЕСКАЯ КУЛЬТУРА </t>
  </si>
  <si>
    <t>Физическая культура и Спорт</t>
  </si>
  <si>
    <t>Дотация на выравнивание уровня бюджетной обеспеченности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</si>
  <si>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</si>
  <si>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</si>
  <si>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</si>
  <si>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</si>
  <si>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</si>
  <si>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</si>
  <si>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t>381,5</t>
  </si>
  <si>
    <t>10,5</t>
  </si>
  <si>
    <t>Код бюджетной классификации</t>
  </si>
  <si>
    <t>главного администратора источника финансирования дефицита</t>
  </si>
  <si>
    <t>источников финансирования дефицита районного бюджета</t>
  </si>
  <si>
    <t>Наименование главного администратора источника финансирования дефицита районного бюджета</t>
  </si>
  <si>
    <t>наименование главного администратора доходов районного бюджета</t>
  </si>
  <si>
    <t>ПЕРЕЧЕНЬ ГЛАВНЫХ АДМИНИСТРАТОРОВ ИСТОЧНИКОВ ФИНАНСИРОВАНИЯ ДЕФИЦИТА РАЙОННОГО БЮДЖЕТА АДМИНИСТРАЦИИ "МР" СЕРГОКАЛИНСКИЙ РАЙОН НА 2022 ГОД И НА ПЛАНОВЫЙ ПЕРИОД 2023 И 2024 ГОДОВ</t>
  </si>
  <si>
    <t>Приложение №2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</si>
  <si>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</si>
  <si>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Приложение №5</t>
  </si>
  <si>
    <t>Приложение №6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</si>
  <si>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№8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</si>
  <si>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</si>
  <si>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Приложение №19</t>
  </si>
  <si>
    <t>Приложение №20</t>
  </si>
  <si>
    <t>Приложение №21</t>
  </si>
  <si>
    <t>Приложение №22</t>
  </si>
  <si>
    <t>1583</t>
  </si>
  <si>
    <t>3247</t>
  </si>
  <si>
    <t xml:space="preserve">№39  от 25.11.2021 года </t>
  </si>
  <si>
    <t xml:space="preserve">№39 от 25.11.2021 года </t>
  </si>
  <si>
    <t xml:space="preserve">№39 от 25.11.2021 года  </t>
  </si>
  <si>
    <t xml:space="preserve">№39   от 25.11.2021 года </t>
  </si>
  <si>
    <t xml:space="preserve">№39 от  25.11.2021 года </t>
  </si>
  <si>
    <t xml:space="preserve">№39  от   25.11.2021 года </t>
  </si>
  <si>
    <t xml:space="preserve">№39  от  25.11.2021 года </t>
  </si>
  <si>
    <t xml:space="preserve">№ 39  от  25.11.2021 года </t>
  </si>
  <si>
    <t xml:space="preserve">№39   от   25.11.2021 года </t>
  </si>
  <si>
    <t xml:space="preserve">№39   от  25.11.2021 года </t>
  </si>
  <si>
    <t xml:space="preserve">№39   от  25.11 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</si>
</sst>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</numFmts>
  <fonts count="5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2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2"/>
      <color rgb="FF444444"/>
      <name val="Arial"/>
      <family val="2"/>
      <charset val="204"/>
    </font>
    <font>
      <b/>
      <i/>
      <sz val="14"/>
      <color rgb="FF000000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rgb="FF44444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CD8BA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5" fillId="0" borderId="12">
      <alignment horizontal="left" wrapText="1" indent="2"/>
    </xf>
    <xf numFmtId="0" fontId="39" fillId="6" borderId="44" applyNumberFormat="0" applyAlignment="0" applyProtection="0"/>
  </cellStyleXfs>
  <cellXfs count="46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6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36" fillId="0" borderId="0" xfId="0" applyFont="1"/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6" fillId="0" borderId="24" xfId="0" applyFont="1" applyBorder="1" applyAlignment="1">
      <alignment vertical="center" wrapText="1"/>
    </xf>
    <xf numFmtId="49" fontId="0" fillId="0" borderId="25" xfId="0" applyNumberFormat="1" applyBorder="1"/>
    <xf numFmtId="0" fontId="26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6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3" xfId="0" applyBorder="1"/>
    <xf numFmtId="0" fontId="38" fillId="0" borderId="9" xfId="0" applyFont="1" applyBorder="1" applyAlignment="1">
      <alignment horizontal="center" wrapText="1"/>
    </xf>
    <xf numFmtId="0" fontId="37" fillId="0" borderId="9" xfId="0" applyFont="1" applyBorder="1" applyAlignment="1">
      <alignment horizontal="center" wrapText="1"/>
    </xf>
    <xf numFmtId="0" fontId="38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6" fontId="0" fillId="0" borderId="0" xfId="0" applyNumberFormat="1"/>
    <xf numFmtId="0" fontId="15" fillId="0" borderId="0" xfId="0" applyFont="1" applyAlignment="1">
      <alignment horizontal="right" vertical="center"/>
    </xf>
    <xf numFmtId="49" fontId="40" fillId="0" borderId="4" xfId="0" applyNumberFormat="1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1" fillId="6" borderId="45" xfId="2" applyFont="1" applyBorder="1" applyAlignment="1">
      <alignment horizontal="center" wrapText="1"/>
    </xf>
    <xf numFmtId="0" fontId="41" fillId="6" borderId="45" xfId="2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166" fontId="3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3" fillId="0" borderId="3" xfId="0" applyFont="1" applyBorder="1" applyAlignment="1">
      <alignment vertical="center" wrapText="1"/>
    </xf>
    <xf numFmtId="0" fontId="21" fillId="8" borderId="6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49" fontId="14" fillId="8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8" borderId="4" xfId="0" applyNumberFormat="1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6" fontId="8" fillId="8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46" fillId="8" borderId="9" xfId="0" applyFont="1" applyFill="1" applyBorder="1" applyAlignment="1">
      <alignment horizontal="center" vertical="center" wrapText="1"/>
    </xf>
    <xf numFmtId="49" fontId="12" fillId="8" borderId="4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49" fontId="12" fillId="9" borderId="4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top" wrapText="1"/>
    </xf>
    <xf numFmtId="2" fontId="8" fillId="8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49" fontId="15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6" fontId="4" fillId="8" borderId="4" xfId="0" applyNumberFormat="1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5" fillId="8" borderId="4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44" fillId="0" borderId="46" xfId="0" applyNumberFormat="1" applyFont="1" applyBorder="1" applyAlignment="1" applyProtection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5" fillId="9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5" fillId="9" borderId="4" xfId="0" applyNumberFormat="1" applyFont="1" applyFill="1" applyBorder="1" applyAlignment="1">
      <alignment horizontal="center" vertical="center" wrapText="1"/>
    </xf>
    <xf numFmtId="0" fontId="48" fillId="9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wrapText="1"/>
    </xf>
    <xf numFmtId="0" fontId="16" fillId="8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68" fontId="4" fillId="10" borderId="4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8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0" fillId="0" borderId="39" xfId="0" applyNumberFormat="1" applyBorder="1"/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6" fontId="4" fillId="1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9" fillId="11" borderId="19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1" fillId="6" borderId="44" xfId="2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7" fontId="2" fillId="0" borderId="4" xfId="0" applyNumberFormat="1" applyFont="1" applyBorder="1" applyAlignment="1">
      <alignment horizontal="center" vertical="center" wrapText="1"/>
    </xf>
    <xf numFmtId="0" fontId="41" fillId="6" borderId="6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0" fillId="0" borderId="19" xfId="0" applyFont="1" applyBorder="1" applyAlignment="1">
      <alignment horizontal="center" wrapText="1"/>
    </xf>
    <xf numFmtId="0" fontId="50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0" fillId="0" borderId="19" xfId="0" applyBorder="1"/>
    <xf numFmtId="0" fontId="18" fillId="0" borderId="19" xfId="0" applyFont="1" applyBorder="1" applyAlignment="1">
      <alignment wrapText="1"/>
    </xf>
    <xf numFmtId="0" fontId="18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38" xfId="0" applyBorder="1"/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0" fontId="18" fillId="0" borderId="19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" fillId="0" borderId="47" xfId="0" applyFont="1" applyBorder="1" applyAlignment="1">
      <alignment vertical="center" wrapText="1"/>
    </xf>
    <xf numFmtId="0" fontId="41" fillId="6" borderId="47" xfId="2" applyFont="1" applyBorder="1" applyAlignment="1">
      <alignment horizontal="center" vertical="top" wrapText="1"/>
    </xf>
    <xf numFmtId="0" fontId="3" fillId="0" borderId="48" xfId="0" applyFont="1" applyBorder="1" applyAlignment="1">
      <alignment vertical="center" wrapText="1"/>
    </xf>
    <xf numFmtId="0" fontId="41" fillId="6" borderId="48" xfId="2" applyFont="1" applyBorder="1" applyAlignment="1">
      <alignment horizontal="center" vertical="top" wrapText="1"/>
    </xf>
    <xf numFmtId="0" fontId="3" fillId="0" borderId="49" xfId="0" applyFont="1" applyBorder="1" applyAlignment="1">
      <alignment vertical="center" wrapText="1"/>
    </xf>
    <xf numFmtId="0" fontId="41" fillId="6" borderId="49" xfId="2" applyFont="1" applyBorder="1" applyAlignment="1">
      <alignment horizontal="center" vertical="top" wrapText="1"/>
    </xf>
    <xf numFmtId="0" fontId="0" fillId="0" borderId="0" xfId="0" applyAlignment="1"/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12" borderId="4" xfId="0" applyNumberFormat="1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51" fillId="8" borderId="3" xfId="0" applyFont="1" applyFill="1" applyBorder="1" applyAlignment="1">
      <alignment horizontal="center" vertical="center" wrapText="1"/>
    </xf>
    <xf numFmtId="49" fontId="51" fillId="8" borderId="4" xfId="0" applyNumberFormat="1" applyFont="1" applyFill="1" applyBorder="1" applyAlignment="1">
      <alignment horizontal="center" vertical="center" wrapText="1"/>
    </xf>
    <xf numFmtId="49" fontId="52" fillId="8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49" fontId="6" fillId="12" borderId="50" xfId="0" applyNumberFormat="1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 wrapText="1"/>
    </xf>
    <xf numFmtId="0" fontId="3" fillId="12" borderId="50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0" fillId="10" borderId="6" xfId="0" applyFill="1" applyBorder="1"/>
    <xf numFmtId="166" fontId="13" fillId="10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36" fillId="0" borderId="8" xfId="0" applyFont="1" applyBorder="1" applyAlignment="1">
      <alignment vertical="center"/>
    </xf>
    <xf numFmtId="0" fontId="36" fillId="0" borderId="8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8" borderId="3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4" fillId="8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4" fillId="0" borderId="19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56" fillId="0" borderId="19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 wrapText="1"/>
    </xf>
    <xf numFmtId="49" fontId="56" fillId="0" borderId="19" xfId="0" applyNumberFormat="1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7" fillId="0" borderId="19" xfId="0" applyFont="1" applyBorder="1" applyAlignment="1">
      <alignment horizontal="center" wrapText="1"/>
    </xf>
    <xf numFmtId="0" fontId="57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49" fontId="2" fillId="5" borderId="1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topLeftCell="B1" workbookViewId="0">
      <selection activeCell="B7" sqref="A7:XFD7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377" t="s">
        <v>571</v>
      </c>
      <c r="C1" s="377"/>
      <c r="D1" s="377"/>
    </row>
    <row r="2" spans="2:4" ht="15.75" x14ac:dyDescent="0.2">
      <c r="B2" s="378" t="s">
        <v>267</v>
      </c>
      <c r="C2" s="378"/>
      <c r="D2" s="378"/>
    </row>
    <row r="3" spans="2:4" ht="15.75" x14ac:dyDescent="0.2">
      <c r="B3" s="378" t="s">
        <v>180</v>
      </c>
      <c r="C3" s="378"/>
      <c r="D3" s="378"/>
    </row>
    <row r="4" spans="2:4" ht="15.75" x14ac:dyDescent="0.2">
      <c r="B4" s="378" t="s">
        <v>694</v>
      </c>
      <c r="C4" s="378"/>
      <c r="D4" s="378"/>
    </row>
    <row r="5" spans="2:4" ht="18" x14ac:dyDescent="0.2">
      <c r="B5" s="379" t="s">
        <v>268</v>
      </c>
      <c r="C5" s="379"/>
      <c r="D5" s="379"/>
    </row>
    <row r="6" spans="2:4" ht="28.5" customHeight="1" x14ac:dyDescent="0.2">
      <c r="B6" s="379" t="s">
        <v>599</v>
      </c>
      <c r="C6" s="379"/>
      <c r="D6" s="379"/>
    </row>
    <row r="7" spans="2:4" ht="16.5" thickBot="1" x14ac:dyDescent="0.25">
      <c r="B7" s="376" t="s">
        <v>269</v>
      </c>
      <c r="C7" s="376"/>
      <c r="D7" s="376"/>
    </row>
    <row r="8" spans="2:4" ht="32.25" thickBot="1" x14ac:dyDescent="0.25">
      <c r="B8" s="57" t="s">
        <v>270</v>
      </c>
      <c r="C8" s="58" t="s">
        <v>271</v>
      </c>
      <c r="D8" s="58" t="s">
        <v>272</v>
      </c>
    </row>
    <row r="9" spans="2:4" ht="16.5" thickBot="1" x14ac:dyDescent="0.25">
      <c r="B9" s="44">
        <v>1</v>
      </c>
      <c r="C9" s="3">
        <v>2</v>
      </c>
      <c r="D9" s="3">
        <v>3</v>
      </c>
    </row>
    <row r="10" spans="2:4" ht="16.5" thickBot="1" x14ac:dyDescent="0.25">
      <c r="B10" s="44"/>
      <c r="C10" s="1" t="s">
        <v>273</v>
      </c>
      <c r="D10" s="3"/>
    </row>
    <row r="11" spans="2:4" ht="16.5" thickBot="1" x14ac:dyDescent="0.25">
      <c r="B11" s="44" t="s">
        <v>274</v>
      </c>
      <c r="C11" s="3" t="s">
        <v>275</v>
      </c>
      <c r="D11" s="268">
        <v>67264</v>
      </c>
    </row>
    <row r="12" spans="2:4" ht="16.5" thickBot="1" x14ac:dyDescent="0.25">
      <c r="B12" s="44" t="s">
        <v>276</v>
      </c>
      <c r="C12" s="3" t="s">
        <v>600</v>
      </c>
      <c r="D12" s="268">
        <v>150</v>
      </c>
    </row>
    <row r="13" spans="2:4" ht="16.5" thickBot="1" x14ac:dyDescent="0.25">
      <c r="B13" s="44" t="s">
        <v>277</v>
      </c>
      <c r="C13" s="3" t="s">
        <v>278</v>
      </c>
      <c r="D13" s="268">
        <v>980</v>
      </c>
    </row>
    <row r="14" spans="2:4" ht="16.5" thickBot="1" x14ac:dyDescent="0.25">
      <c r="B14" s="44" t="s">
        <v>279</v>
      </c>
      <c r="C14" s="3" t="s">
        <v>280</v>
      </c>
      <c r="D14" s="268">
        <v>8600</v>
      </c>
    </row>
    <row r="15" spans="2:4" ht="16.5" thickBot="1" x14ac:dyDescent="0.25">
      <c r="B15" s="44" t="s">
        <v>281</v>
      </c>
      <c r="C15" s="3" t="s">
        <v>282</v>
      </c>
      <c r="D15" s="268">
        <v>1100</v>
      </c>
    </row>
    <row r="16" spans="2:4" ht="16.5" thickBot="1" x14ac:dyDescent="0.25">
      <c r="B16" s="44" t="s">
        <v>283</v>
      </c>
      <c r="C16" s="3" t="s">
        <v>284</v>
      </c>
      <c r="D16" s="268">
        <v>6910</v>
      </c>
    </row>
    <row r="17" spans="2:4" ht="16.5" thickBot="1" x14ac:dyDescent="0.25">
      <c r="B17" s="44" t="s">
        <v>285</v>
      </c>
      <c r="C17" s="3" t="s">
        <v>286</v>
      </c>
      <c r="D17" s="268">
        <v>6230.79</v>
      </c>
    </row>
    <row r="18" spans="2:4" ht="16.5" thickBot="1" x14ac:dyDescent="0.25">
      <c r="B18" s="87"/>
      <c r="C18" s="13" t="s">
        <v>287</v>
      </c>
      <c r="D18" s="306">
        <f>SUM(D11:D17)</f>
        <v>91234.79</v>
      </c>
    </row>
    <row r="19" spans="2:4" ht="50.25" thickBot="1" x14ac:dyDescent="0.25">
      <c r="B19" s="120" t="s">
        <v>510</v>
      </c>
      <c r="C19" s="122" t="s">
        <v>488</v>
      </c>
      <c r="D19" s="269">
        <v>131867</v>
      </c>
    </row>
    <row r="20" spans="2:4" ht="33.75" thickBot="1" x14ac:dyDescent="0.3">
      <c r="B20" s="120" t="s">
        <v>582</v>
      </c>
      <c r="C20" s="118" t="s">
        <v>581</v>
      </c>
      <c r="D20" s="269"/>
    </row>
    <row r="21" spans="2:4" ht="116.25" thickBot="1" x14ac:dyDescent="0.25">
      <c r="B21" s="120" t="s">
        <v>579</v>
      </c>
      <c r="C21" s="159" t="s">
        <v>578</v>
      </c>
      <c r="D21" s="279">
        <v>18354.900000000001</v>
      </c>
    </row>
    <row r="22" spans="2:4" ht="69" customHeight="1" thickBot="1" x14ac:dyDescent="0.25">
      <c r="B22" s="120" t="s">
        <v>506</v>
      </c>
      <c r="C22" s="159" t="s">
        <v>577</v>
      </c>
      <c r="D22" s="279">
        <v>1191.9480000000001</v>
      </c>
    </row>
    <row r="23" spans="2:4" ht="50.25" thickBot="1" x14ac:dyDescent="0.25">
      <c r="B23" s="120" t="s">
        <v>514</v>
      </c>
      <c r="C23" s="159" t="s">
        <v>580</v>
      </c>
      <c r="D23" s="279">
        <v>2411.1999999999998</v>
      </c>
    </row>
    <row r="24" spans="2:4" ht="17.25" thickBot="1" x14ac:dyDescent="0.25">
      <c r="B24" s="121" t="s">
        <v>537</v>
      </c>
      <c r="C24" s="3" t="s">
        <v>288</v>
      </c>
      <c r="D24" s="93">
        <v>520656.46899999998</v>
      </c>
    </row>
    <row r="25" spans="2:4" ht="17.25" thickBot="1" x14ac:dyDescent="0.25">
      <c r="B25" s="121" t="s">
        <v>530</v>
      </c>
      <c r="C25" s="3"/>
      <c r="D25" s="298"/>
    </row>
    <row r="26" spans="2:4" ht="16.5" thickBot="1" x14ac:dyDescent="0.25">
      <c r="B26" s="87"/>
      <c r="C26" s="13" t="s">
        <v>289</v>
      </c>
      <c r="D26" s="88">
        <f>SUM(D19:D25)</f>
        <v>674481.51699999999</v>
      </c>
    </row>
    <row r="27" spans="2:4" ht="69" customHeight="1" thickBot="1" x14ac:dyDescent="0.25">
      <c r="B27" s="147" t="s">
        <v>524</v>
      </c>
      <c r="C27" s="1" t="s">
        <v>455</v>
      </c>
      <c r="D27" s="270">
        <v>9175</v>
      </c>
    </row>
    <row r="28" spans="2:4" ht="63.75" thickBot="1" x14ac:dyDescent="0.25">
      <c r="B28" s="330" t="s">
        <v>662</v>
      </c>
      <c r="C28" s="1" t="s">
        <v>663</v>
      </c>
      <c r="D28" s="270">
        <v>9175</v>
      </c>
    </row>
    <row r="29" spans="2:4" ht="16.5" thickBot="1" x14ac:dyDescent="0.25">
      <c r="B29" s="87"/>
      <c r="C29" s="13" t="s">
        <v>290</v>
      </c>
      <c r="D29" s="88">
        <f>SUM(D18+D26+D27)-D28</f>
        <v>765716.30700000003</v>
      </c>
    </row>
  </sheetData>
  <mergeCells count="7">
    <mergeCell ref="B7:D7"/>
    <mergeCell ref="B1:D1"/>
    <mergeCell ref="B2:D2"/>
    <mergeCell ref="B3:D3"/>
    <mergeCell ref="B4:D4"/>
    <mergeCell ref="B6:D6"/>
    <mergeCell ref="B5:D5"/>
  </mergeCells>
  <pageMargins left="0.70866141732283472" right="0.70866141732283472" top="0.35433070866141736" bottom="0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9"/>
  <sheetViews>
    <sheetView workbookViewId="0">
      <selection activeCell="A8" sqref="A8:F8"/>
    </sheetView>
  </sheetViews>
  <sheetFormatPr defaultRowHeight="12.75" x14ac:dyDescent="0.2"/>
  <cols>
    <col min="1" max="1" width="37.85546875" customWidth="1"/>
    <col min="2" max="2" width="5.42578125" customWidth="1"/>
    <col min="3" max="3" width="4.85546875" customWidth="1"/>
    <col min="4" max="4" width="15.85546875" customWidth="1"/>
    <col min="5" max="5" width="5.5703125" customWidth="1"/>
    <col min="6" max="6" width="16.5703125" customWidth="1"/>
    <col min="7" max="7" width="16.7109375" customWidth="1"/>
    <col min="10" max="10" width="10.42578125" bestFit="1" customWidth="1"/>
  </cols>
  <sheetData>
    <row r="1" spans="1:7" ht="15.75" x14ac:dyDescent="0.2">
      <c r="A1" s="378" t="s">
        <v>370</v>
      </c>
      <c r="B1" s="378"/>
      <c r="C1" s="378"/>
      <c r="D1" s="378"/>
      <c r="E1" s="378"/>
      <c r="F1" s="378"/>
      <c r="G1" s="378"/>
    </row>
    <row r="2" spans="1:7" ht="15.75" x14ac:dyDescent="0.2">
      <c r="A2" s="378" t="s">
        <v>179</v>
      </c>
      <c r="B2" s="378"/>
      <c r="C2" s="378"/>
      <c r="D2" s="378"/>
      <c r="E2" s="378"/>
      <c r="F2" s="378"/>
      <c r="G2" s="378"/>
    </row>
    <row r="3" spans="1:7" ht="15.75" x14ac:dyDescent="0.2">
      <c r="A3" s="378" t="s">
        <v>180</v>
      </c>
      <c r="B3" s="378"/>
      <c r="C3" s="378"/>
      <c r="D3" s="378"/>
      <c r="E3" s="378"/>
      <c r="F3" s="378"/>
      <c r="G3" s="378"/>
    </row>
    <row r="4" spans="1:7" ht="15.75" x14ac:dyDescent="0.2">
      <c r="A4" s="378" t="s">
        <v>701</v>
      </c>
      <c r="B4" s="378"/>
      <c r="C4" s="378"/>
      <c r="D4" s="378"/>
      <c r="E4" s="378"/>
      <c r="F4" s="378"/>
      <c r="G4" s="378"/>
    </row>
    <row r="5" spans="1:7" ht="15.75" x14ac:dyDescent="0.2">
      <c r="A5" s="36"/>
    </row>
    <row r="6" spans="1:7" ht="15.75" x14ac:dyDescent="0.2">
      <c r="A6" s="383" t="s">
        <v>181</v>
      </c>
      <c r="B6" s="383"/>
      <c r="C6" s="383"/>
      <c r="D6" s="383"/>
      <c r="E6" s="383"/>
      <c r="F6" s="383"/>
      <c r="G6" s="383"/>
    </row>
    <row r="7" spans="1:7" ht="35.25" customHeight="1" x14ac:dyDescent="0.2">
      <c r="A7" s="425" t="s">
        <v>605</v>
      </c>
      <c r="B7" s="425"/>
      <c r="C7" s="425"/>
      <c r="D7" s="425"/>
      <c r="E7" s="425"/>
      <c r="F7" s="425"/>
      <c r="G7" s="425"/>
    </row>
    <row r="8" spans="1:7" ht="15.75" x14ac:dyDescent="0.2">
      <c r="A8" s="378"/>
      <c r="B8" s="378"/>
      <c r="C8" s="378"/>
      <c r="D8" s="378"/>
      <c r="E8" s="378"/>
      <c r="F8" s="378"/>
    </row>
    <row r="9" spans="1:7" ht="16.5" thickBot="1" x14ac:dyDescent="0.25">
      <c r="A9" s="416" t="s">
        <v>182</v>
      </c>
      <c r="B9" s="416"/>
      <c r="C9" s="416"/>
      <c r="D9" s="416"/>
      <c r="E9" s="416"/>
      <c r="F9" s="416"/>
    </row>
    <row r="10" spans="1:7" ht="15.75" x14ac:dyDescent="0.2">
      <c r="A10" s="259" t="s">
        <v>183</v>
      </c>
      <c r="B10" s="406" t="s">
        <v>1</v>
      </c>
      <c r="C10" s="406" t="s">
        <v>2</v>
      </c>
      <c r="D10" s="406" t="s">
        <v>3</v>
      </c>
      <c r="E10" s="406" t="s">
        <v>4</v>
      </c>
      <c r="F10" s="406">
        <v>2023</v>
      </c>
      <c r="G10" s="406">
        <v>2024</v>
      </c>
    </row>
    <row r="11" spans="1:7" ht="16.5" thickBot="1" x14ac:dyDescent="0.25">
      <c r="A11" s="260" t="s">
        <v>184</v>
      </c>
      <c r="B11" s="407"/>
      <c r="C11" s="407"/>
      <c r="D11" s="407"/>
      <c r="E11" s="407"/>
      <c r="F11" s="407"/>
      <c r="G11" s="407"/>
    </row>
    <row r="12" spans="1:7" ht="16.5" thickBot="1" x14ac:dyDescent="0.25">
      <c r="A12" s="260">
        <v>1</v>
      </c>
      <c r="B12" s="1">
        <v>2</v>
      </c>
      <c r="C12" s="1">
        <v>3</v>
      </c>
      <c r="D12" s="1">
        <v>4</v>
      </c>
      <c r="E12" s="1">
        <v>5</v>
      </c>
      <c r="F12" s="1">
        <v>8</v>
      </c>
      <c r="G12" s="1">
        <v>8</v>
      </c>
    </row>
    <row r="13" spans="1:7" ht="30.75" thickBot="1" x14ac:dyDescent="0.25">
      <c r="A13" s="217" t="s">
        <v>6</v>
      </c>
      <c r="B13" s="218" t="s">
        <v>76</v>
      </c>
      <c r="C13" s="219"/>
      <c r="D13" s="220"/>
      <c r="E13" s="220"/>
      <c r="F13" s="221">
        <f>SUM(F14+F20+F47+F63+F65+F43)</f>
        <v>27059.95</v>
      </c>
      <c r="G13" s="221">
        <f>SUM(G14+G20+G47+G63+G65+G43)</f>
        <v>27079.649999999998</v>
      </c>
    </row>
    <row r="14" spans="1:7" ht="26.25" thickBot="1" x14ac:dyDescent="0.25">
      <c r="A14" s="222" t="s">
        <v>185</v>
      </c>
      <c r="B14" s="218" t="s">
        <v>76</v>
      </c>
      <c r="C14" s="223" t="s">
        <v>117</v>
      </c>
      <c r="D14" s="220"/>
      <c r="E14" s="220"/>
      <c r="F14" s="166">
        <f>SUM(F18:F19)</f>
        <v>1534</v>
      </c>
      <c r="G14" s="166">
        <f>SUM(G18:G19)</f>
        <v>1534</v>
      </c>
    </row>
    <row r="15" spans="1:7" ht="48" thickBot="1" x14ac:dyDescent="0.25">
      <c r="A15" s="39" t="s">
        <v>186</v>
      </c>
      <c r="B15" s="45" t="s">
        <v>76</v>
      </c>
      <c r="C15" s="45" t="s">
        <v>117</v>
      </c>
      <c r="D15" s="258">
        <v>88</v>
      </c>
      <c r="E15" s="47"/>
      <c r="F15" s="3">
        <f>SUM(F18:F19)</f>
        <v>1534</v>
      </c>
      <c r="G15" s="3">
        <f>SUM(G18:G19)</f>
        <v>1534</v>
      </c>
    </row>
    <row r="16" spans="1:7" ht="16.5" thickBot="1" x14ac:dyDescent="0.25">
      <c r="A16" s="224" t="s">
        <v>8</v>
      </c>
      <c r="B16" s="218" t="s">
        <v>76</v>
      </c>
      <c r="C16" s="223" t="s">
        <v>117</v>
      </c>
      <c r="D16" s="187" t="s">
        <v>187</v>
      </c>
      <c r="E16" s="220"/>
      <c r="F16" s="175">
        <f>SUM(F18:F19)</f>
        <v>1534</v>
      </c>
      <c r="G16" s="175">
        <f>SUM(G18:G19)</f>
        <v>1534</v>
      </c>
    </row>
    <row r="17" spans="1:7" ht="30.75" thickBot="1" x14ac:dyDescent="0.25">
      <c r="A17" s="173" t="s">
        <v>188</v>
      </c>
      <c r="B17" s="45" t="s">
        <v>76</v>
      </c>
      <c r="C17" s="45" t="s">
        <v>117</v>
      </c>
      <c r="D17" s="258" t="s">
        <v>189</v>
      </c>
      <c r="E17" s="47"/>
      <c r="F17" s="3">
        <f>SUM(F18:F19)</f>
        <v>1534</v>
      </c>
      <c r="G17" s="3">
        <f>SUM(G18:G19)</f>
        <v>1534</v>
      </c>
    </row>
    <row r="18" spans="1:7" ht="30.75" thickBot="1" x14ac:dyDescent="0.25">
      <c r="A18" s="225" t="s">
        <v>558</v>
      </c>
      <c r="B18" s="45" t="s">
        <v>76</v>
      </c>
      <c r="C18" s="45" t="s">
        <v>117</v>
      </c>
      <c r="D18" s="258" t="s">
        <v>189</v>
      </c>
      <c r="E18" s="258">
        <v>121</v>
      </c>
      <c r="F18" s="3">
        <v>1178</v>
      </c>
      <c r="G18" s="3">
        <v>1178</v>
      </c>
    </row>
    <row r="19" spans="1:7" ht="45.75" thickBot="1" x14ac:dyDescent="0.25">
      <c r="A19" s="173" t="s">
        <v>559</v>
      </c>
      <c r="B19" s="45" t="s">
        <v>76</v>
      </c>
      <c r="C19" s="45" t="s">
        <v>117</v>
      </c>
      <c r="D19" s="258" t="s">
        <v>189</v>
      </c>
      <c r="E19" s="258">
        <v>129</v>
      </c>
      <c r="F19" s="3">
        <v>356</v>
      </c>
      <c r="G19" s="3">
        <v>356</v>
      </c>
    </row>
    <row r="20" spans="1:7" ht="16.5" thickBot="1" x14ac:dyDescent="0.25">
      <c r="A20" s="222" t="s">
        <v>11</v>
      </c>
      <c r="B20" s="218" t="s">
        <v>76</v>
      </c>
      <c r="C20" s="218" t="s">
        <v>73</v>
      </c>
      <c r="D20" s="220"/>
      <c r="E20" s="220"/>
      <c r="F20" s="239">
        <f>SUM(F21+F33)</f>
        <v>17677</v>
      </c>
      <c r="G20" s="239">
        <f>SUM(G21+G33)</f>
        <v>17697</v>
      </c>
    </row>
    <row r="21" spans="1:7" ht="32.25" thickBot="1" x14ac:dyDescent="0.25">
      <c r="A21" s="226" t="s">
        <v>190</v>
      </c>
      <c r="B21" s="218" t="s">
        <v>76</v>
      </c>
      <c r="C21" s="218" t="s">
        <v>73</v>
      </c>
      <c r="D21" s="227" t="s">
        <v>191</v>
      </c>
      <c r="E21" s="228"/>
      <c r="F21" s="239">
        <f>SUM(F23:F32)</f>
        <v>16903</v>
      </c>
      <c r="G21" s="239">
        <f>SUM(G23:G32)</f>
        <v>16903</v>
      </c>
    </row>
    <row r="22" spans="1:7" ht="30.75" thickBot="1" x14ac:dyDescent="0.25">
      <c r="A22" s="173" t="s">
        <v>188</v>
      </c>
      <c r="B22" s="45" t="s">
        <v>76</v>
      </c>
      <c r="C22" s="45" t="s">
        <v>73</v>
      </c>
      <c r="D22" s="258" t="s">
        <v>192</v>
      </c>
      <c r="E22" s="47"/>
      <c r="F22" s="62">
        <v>14762</v>
      </c>
      <c r="G22" s="62">
        <v>14762</v>
      </c>
    </row>
    <row r="23" spans="1:7" ht="45.75" thickBot="1" x14ac:dyDescent="0.25">
      <c r="A23" s="173" t="s">
        <v>193</v>
      </c>
      <c r="B23" s="45" t="s">
        <v>76</v>
      </c>
      <c r="C23" s="45" t="s">
        <v>73</v>
      </c>
      <c r="D23" s="258" t="s">
        <v>192</v>
      </c>
      <c r="E23" s="258">
        <v>121</v>
      </c>
      <c r="F23" s="62">
        <v>9200</v>
      </c>
      <c r="G23" s="62">
        <v>9200</v>
      </c>
    </row>
    <row r="24" spans="1:7" ht="30.75" thickBot="1" x14ac:dyDescent="0.25">
      <c r="A24" s="171" t="s">
        <v>206</v>
      </c>
      <c r="B24" s="45" t="s">
        <v>76</v>
      </c>
      <c r="C24" s="45" t="s">
        <v>73</v>
      </c>
      <c r="D24" s="258" t="s">
        <v>192</v>
      </c>
      <c r="E24" s="258">
        <v>122</v>
      </c>
      <c r="F24" s="62">
        <v>280</v>
      </c>
      <c r="G24" s="62">
        <v>280</v>
      </c>
    </row>
    <row r="25" spans="1:7" ht="60.75" thickBot="1" x14ac:dyDescent="0.25">
      <c r="A25" s="171" t="s">
        <v>538</v>
      </c>
      <c r="B25" s="45" t="s">
        <v>76</v>
      </c>
      <c r="C25" s="45" t="s">
        <v>73</v>
      </c>
      <c r="D25" s="258" t="s">
        <v>192</v>
      </c>
      <c r="E25" s="258">
        <v>123</v>
      </c>
      <c r="F25" s="62"/>
      <c r="G25" s="62"/>
    </row>
    <row r="26" spans="1:7" ht="45.75" thickBot="1" x14ac:dyDescent="0.25">
      <c r="A26" s="173" t="s">
        <v>560</v>
      </c>
      <c r="B26" s="45" t="s">
        <v>76</v>
      </c>
      <c r="C26" s="45" t="s">
        <v>73</v>
      </c>
      <c r="D26" s="258" t="s">
        <v>192</v>
      </c>
      <c r="E26" s="258">
        <v>129</v>
      </c>
      <c r="F26" s="62">
        <v>2778</v>
      </c>
      <c r="G26" s="62">
        <v>2778</v>
      </c>
    </row>
    <row r="27" spans="1:7" ht="30.75" thickBot="1" x14ac:dyDescent="0.25">
      <c r="A27" s="229" t="s">
        <v>561</v>
      </c>
      <c r="B27" s="45" t="s">
        <v>76</v>
      </c>
      <c r="C27" s="45" t="s">
        <v>73</v>
      </c>
      <c r="D27" s="258" t="s">
        <v>192</v>
      </c>
      <c r="E27" s="258">
        <v>243</v>
      </c>
      <c r="F27" s="62">
        <v>0</v>
      </c>
      <c r="G27" s="62">
        <v>0</v>
      </c>
    </row>
    <row r="28" spans="1:7" ht="30.75" thickBot="1" x14ac:dyDescent="0.25">
      <c r="A28" s="173" t="s">
        <v>13</v>
      </c>
      <c r="B28" s="45" t="s">
        <v>76</v>
      </c>
      <c r="C28" s="45" t="s">
        <v>73</v>
      </c>
      <c r="D28" s="258" t="s">
        <v>192</v>
      </c>
      <c r="E28" s="258">
        <v>244</v>
      </c>
      <c r="F28" s="62">
        <v>2509</v>
      </c>
      <c r="G28" s="62">
        <v>2509</v>
      </c>
    </row>
    <row r="29" spans="1:7" ht="0.75" customHeight="1" thickBot="1" x14ac:dyDescent="0.25">
      <c r="A29" s="173" t="s">
        <v>539</v>
      </c>
      <c r="B29" s="45" t="s">
        <v>76</v>
      </c>
      <c r="C29" s="45" t="s">
        <v>73</v>
      </c>
      <c r="D29" s="258" t="s">
        <v>192</v>
      </c>
      <c r="E29" s="258">
        <v>350</v>
      </c>
      <c r="F29" s="62">
        <v>0</v>
      </c>
      <c r="G29" s="62">
        <v>0</v>
      </c>
    </row>
    <row r="30" spans="1:7" ht="16.5" hidden="1" thickBot="1" x14ac:dyDescent="0.25">
      <c r="A30" s="173" t="s">
        <v>492</v>
      </c>
      <c r="B30" s="45" t="s">
        <v>76</v>
      </c>
      <c r="C30" s="45" t="s">
        <v>73</v>
      </c>
      <c r="D30" s="258" t="s">
        <v>192</v>
      </c>
      <c r="E30" s="258">
        <v>360</v>
      </c>
      <c r="F30" s="62">
        <v>0</v>
      </c>
      <c r="G30" s="62">
        <v>0</v>
      </c>
    </row>
    <row r="31" spans="1:7" ht="16.5" thickBot="1" x14ac:dyDescent="0.25">
      <c r="A31" s="39" t="s">
        <v>640</v>
      </c>
      <c r="B31" s="45" t="s">
        <v>76</v>
      </c>
      <c r="C31" s="45" t="s">
        <v>73</v>
      </c>
      <c r="D31" s="326" t="s">
        <v>192</v>
      </c>
      <c r="E31" s="326">
        <v>247</v>
      </c>
      <c r="F31" s="62">
        <v>440</v>
      </c>
      <c r="G31" s="62">
        <v>440</v>
      </c>
    </row>
    <row r="32" spans="1:7" ht="32.25" thickBot="1" x14ac:dyDescent="0.25">
      <c r="A32" s="263" t="s">
        <v>48</v>
      </c>
      <c r="B32" s="45" t="s">
        <v>76</v>
      </c>
      <c r="C32" s="45" t="s">
        <v>73</v>
      </c>
      <c r="D32" s="258" t="s">
        <v>192</v>
      </c>
      <c r="E32" s="258">
        <v>850</v>
      </c>
      <c r="F32" s="62">
        <v>1696</v>
      </c>
      <c r="G32" s="62">
        <v>1696</v>
      </c>
    </row>
    <row r="33" spans="1:7" ht="48" thickBot="1" x14ac:dyDescent="0.25">
      <c r="A33" s="164" t="s">
        <v>194</v>
      </c>
      <c r="B33" s="218" t="s">
        <v>76</v>
      </c>
      <c r="C33" s="218" t="s">
        <v>73</v>
      </c>
      <c r="D33" s="187">
        <v>99</v>
      </c>
      <c r="E33" s="220"/>
      <c r="F33" s="253">
        <f>SUM(F34+F38)</f>
        <v>774</v>
      </c>
      <c r="G33" s="253">
        <f>SUM(G34+G38)</f>
        <v>794</v>
      </c>
    </row>
    <row r="34" spans="1:7" ht="95.25" thickBot="1" x14ac:dyDescent="0.25">
      <c r="A34" s="164" t="s">
        <v>195</v>
      </c>
      <c r="B34" s="218" t="s">
        <v>76</v>
      </c>
      <c r="C34" s="218" t="s">
        <v>73</v>
      </c>
      <c r="D34" s="227" t="s">
        <v>196</v>
      </c>
      <c r="E34" s="220"/>
      <c r="F34" s="239">
        <f>SUM(F35:F37)</f>
        <v>387</v>
      </c>
      <c r="G34" s="239">
        <f>SUM(G35:G37)</f>
        <v>397</v>
      </c>
    </row>
    <row r="35" spans="1:7" ht="48" thickBot="1" x14ac:dyDescent="0.25">
      <c r="A35" s="39" t="s">
        <v>15</v>
      </c>
      <c r="B35" s="45" t="s">
        <v>76</v>
      </c>
      <c r="C35" s="45" t="s">
        <v>73</v>
      </c>
      <c r="D35" s="258" t="s">
        <v>196</v>
      </c>
      <c r="E35" s="258">
        <v>121</v>
      </c>
      <c r="F35" s="62">
        <v>297</v>
      </c>
      <c r="G35" s="62">
        <v>305</v>
      </c>
    </row>
    <row r="36" spans="1:7" ht="79.5" thickBot="1" x14ac:dyDescent="0.25">
      <c r="A36" s="39" t="s">
        <v>10</v>
      </c>
      <c r="B36" s="45" t="s">
        <v>76</v>
      </c>
      <c r="C36" s="45" t="s">
        <v>73</v>
      </c>
      <c r="D36" s="258" t="s">
        <v>196</v>
      </c>
      <c r="E36" s="258">
        <v>129</v>
      </c>
      <c r="F36" s="62">
        <v>90</v>
      </c>
      <c r="G36" s="62">
        <v>92</v>
      </c>
    </row>
    <row r="37" spans="1:7" ht="32.25" thickBot="1" x14ac:dyDescent="0.25">
      <c r="A37" s="39" t="s">
        <v>13</v>
      </c>
      <c r="B37" s="45" t="s">
        <v>76</v>
      </c>
      <c r="C37" s="45" t="s">
        <v>73</v>
      </c>
      <c r="D37" s="258" t="s">
        <v>196</v>
      </c>
      <c r="E37" s="258">
        <v>244</v>
      </c>
      <c r="F37" s="62"/>
      <c r="G37" s="62"/>
    </row>
    <row r="38" spans="1:7" ht="78.75" x14ac:dyDescent="0.2">
      <c r="A38" s="230" t="s">
        <v>263</v>
      </c>
      <c r="B38" s="417" t="s">
        <v>76</v>
      </c>
      <c r="C38" s="417" t="s">
        <v>73</v>
      </c>
      <c r="D38" s="419" t="s">
        <v>197</v>
      </c>
      <c r="E38" s="421"/>
      <c r="F38" s="423">
        <f>SUM(F40:F42)</f>
        <v>387</v>
      </c>
      <c r="G38" s="423">
        <f>SUM(G40:G42)</f>
        <v>397</v>
      </c>
    </row>
    <row r="39" spans="1:7" ht="32.25" thickBot="1" x14ac:dyDescent="0.25">
      <c r="A39" s="164" t="s">
        <v>264</v>
      </c>
      <c r="B39" s="418"/>
      <c r="C39" s="418"/>
      <c r="D39" s="420"/>
      <c r="E39" s="422"/>
      <c r="F39" s="424"/>
      <c r="G39" s="424"/>
    </row>
    <row r="40" spans="1:7" ht="48" thickBot="1" x14ac:dyDescent="0.25">
      <c r="A40" s="39" t="s">
        <v>15</v>
      </c>
      <c r="B40" s="45" t="s">
        <v>76</v>
      </c>
      <c r="C40" s="45" t="s">
        <v>73</v>
      </c>
      <c r="D40" s="258" t="s">
        <v>197</v>
      </c>
      <c r="E40" s="258">
        <v>121</v>
      </c>
      <c r="F40" s="254">
        <v>297</v>
      </c>
      <c r="G40" s="254">
        <v>305</v>
      </c>
    </row>
    <row r="41" spans="1:7" ht="79.5" thickBot="1" x14ac:dyDescent="0.25">
      <c r="A41" s="39" t="s">
        <v>10</v>
      </c>
      <c r="B41" s="45" t="s">
        <v>76</v>
      </c>
      <c r="C41" s="45" t="s">
        <v>73</v>
      </c>
      <c r="D41" s="258" t="s">
        <v>197</v>
      </c>
      <c r="E41" s="258">
        <v>129</v>
      </c>
      <c r="F41" s="254">
        <v>90</v>
      </c>
      <c r="G41" s="254">
        <v>92</v>
      </c>
    </row>
    <row r="42" spans="1:7" ht="32.25" thickBot="1" x14ac:dyDescent="0.25">
      <c r="A42" s="39" t="s">
        <v>13</v>
      </c>
      <c r="B42" s="45" t="s">
        <v>76</v>
      </c>
      <c r="C42" s="45" t="s">
        <v>73</v>
      </c>
      <c r="D42" s="258" t="s">
        <v>197</v>
      </c>
      <c r="E42" s="258">
        <v>244</v>
      </c>
      <c r="F42" s="254"/>
      <c r="G42" s="254"/>
    </row>
    <row r="43" spans="1:7" ht="16.5" thickBot="1" x14ac:dyDescent="0.3">
      <c r="A43" s="174" t="s">
        <v>392</v>
      </c>
      <c r="B43" s="218" t="s">
        <v>76</v>
      </c>
      <c r="C43" s="218" t="s">
        <v>74</v>
      </c>
      <c r="D43" s="187"/>
      <c r="E43" s="187"/>
      <c r="F43" s="255">
        <v>2.65</v>
      </c>
      <c r="G43" s="255">
        <v>2.35</v>
      </c>
    </row>
    <row r="44" spans="1:7" ht="48" thickBot="1" x14ac:dyDescent="0.3">
      <c r="A44" s="50" t="s">
        <v>194</v>
      </c>
      <c r="B44" s="45" t="s">
        <v>76</v>
      </c>
      <c r="C44" s="45" t="s">
        <v>74</v>
      </c>
      <c r="D44" s="258">
        <v>99</v>
      </c>
      <c r="E44" s="258"/>
      <c r="F44" s="254">
        <v>2.65</v>
      </c>
      <c r="G44" s="254">
        <v>2.35</v>
      </c>
    </row>
    <row r="45" spans="1:7" ht="111" thickBot="1" x14ac:dyDescent="0.3">
      <c r="A45" s="84" t="s">
        <v>393</v>
      </c>
      <c r="B45" s="45" t="s">
        <v>76</v>
      </c>
      <c r="C45" s="45" t="s">
        <v>74</v>
      </c>
      <c r="D45" s="258" t="s">
        <v>394</v>
      </c>
      <c r="E45" s="258"/>
      <c r="F45" s="254">
        <v>2.65</v>
      </c>
      <c r="G45" s="254">
        <v>2.35</v>
      </c>
    </row>
    <row r="46" spans="1:7" ht="32.25" thickBot="1" x14ac:dyDescent="0.3">
      <c r="A46" s="50" t="s">
        <v>13</v>
      </c>
      <c r="B46" s="45" t="s">
        <v>76</v>
      </c>
      <c r="C46" s="45" t="s">
        <v>74</v>
      </c>
      <c r="D46" s="258" t="s">
        <v>394</v>
      </c>
      <c r="E46" s="258">
        <v>244</v>
      </c>
      <c r="F46" s="254">
        <v>2.65</v>
      </c>
      <c r="G46" s="254">
        <v>2.35</v>
      </c>
    </row>
    <row r="47" spans="1:7" ht="48" thickBot="1" x14ac:dyDescent="0.25">
      <c r="A47" s="164" t="s">
        <v>198</v>
      </c>
      <c r="B47" s="218" t="s">
        <v>76</v>
      </c>
      <c r="C47" s="218" t="s">
        <v>114</v>
      </c>
      <c r="D47" s="220"/>
      <c r="E47" s="220"/>
      <c r="F47" s="177">
        <f>SUM(F48+F55)</f>
        <v>5412</v>
      </c>
      <c r="G47" s="177">
        <f>SUM(G48+G55)</f>
        <v>5412</v>
      </c>
    </row>
    <row r="48" spans="1:7" ht="32.25" thickBot="1" x14ac:dyDescent="0.25">
      <c r="A48" s="164" t="s">
        <v>18</v>
      </c>
      <c r="B48" s="218" t="s">
        <v>76</v>
      </c>
      <c r="C48" s="218" t="s">
        <v>114</v>
      </c>
      <c r="D48" s="227">
        <v>93</v>
      </c>
      <c r="E48" s="228"/>
      <c r="F48" s="166">
        <f>SUM(F51:F54)</f>
        <v>707</v>
      </c>
      <c r="G48" s="166">
        <f>SUM(G51:G54)</f>
        <v>707</v>
      </c>
    </row>
    <row r="49" spans="1:7" ht="32.25" thickBot="1" x14ac:dyDescent="0.25">
      <c r="A49" s="263" t="s">
        <v>199</v>
      </c>
      <c r="B49" s="45" t="s">
        <v>76</v>
      </c>
      <c r="C49" s="45" t="s">
        <v>114</v>
      </c>
      <c r="D49" s="258" t="s">
        <v>200</v>
      </c>
      <c r="E49" s="47"/>
      <c r="F49" s="3">
        <v>707</v>
      </c>
      <c r="G49" s="3">
        <v>707</v>
      </c>
    </row>
    <row r="50" spans="1:7" ht="48" thickBot="1" x14ac:dyDescent="0.25">
      <c r="A50" s="39" t="s">
        <v>188</v>
      </c>
      <c r="B50" s="45" t="s">
        <v>76</v>
      </c>
      <c r="C50" s="45" t="s">
        <v>114</v>
      </c>
      <c r="D50" s="258" t="s">
        <v>201</v>
      </c>
      <c r="E50" s="47"/>
      <c r="F50" s="3">
        <v>707</v>
      </c>
      <c r="G50" s="3">
        <v>707</v>
      </c>
    </row>
    <row r="51" spans="1:7" ht="63.75" thickBot="1" x14ac:dyDescent="0.25">
      <c r="A51" s="39" t="s">
        <v>9</v>
      </c>
      <c r="B51" s="45" t="s">
        <v>76</v>
      </c>
      <c r="C51" s="45" t="s">
        <v>114</v>
      </c>
      <c r="D51" s="258" t="s">
        <v>201</v>
      </c>
      <c r="E51" s="258">
        <v>121</v>
      </c>
      <c r="F51" s="3">
        <v>482</v>
      </c>
      <c r="G51" s="3">
        <v>482</v>
      </c>
    </row>
    <row r="52" spans="1:7" ht="30.75" thickBot="1" x14ac:dyDescent="0.25">
      <c r="A52" s="171" t="s">
        <v>206</v>
      </c>
      <c r="B52" s="45" t="s">
        <v>76</v>
      </c>
      <c r="C52" s="45" t="s">
        <v>114</v>
      </c>
      <c r="D52" s="326" t="s">
        <v>201</v>
      </c>
      <c r="E52" s="326">
        <v>122</v>
      </c>
      <c r="F52" s="3">
        <v>29</v>
      </c>
      <c r="G52" s="3">
        <v>29</v>
      </c>
    </row>
    <row r="53" spans="1:7" ht="79.5" thickBot="1" x14ac:dyDescent="0.25">
      <c r="A53" s="39" t="s">
        <v>10</v>
      </c>
      <c r="B53" s="45" t="s">
        <v>76</v>
      </c>
      <c r="C53" s="45" t="s">
        <v>114</v>
      </c>
      <c r="D53" s="258" t="s">
        <v>201</v>
      </c>
      <c r="E53" s="258">
        <v>129</v>
      </c>
      <c r="F53" s="3">
        <v>146</v>
      </c>
      <c r="G53" s="3">
        <v>146</v>
      </c>
    </row>
    <row r="54" spans="1:7" ht="32.25" thickBot="1" x14ac:dyDescent="0.3">
      <c r="A54" s="50" t="s">
        <v>13</v>
      </c>
      <c r="B54" s="45" t="s">
        <v>76</v>
      </c>
      <c r="C54" s="45" t="s">
        <v>114</v>
      </c>
      <c r="D54" s="258" t="s">
        <v>201</v>
      </c>
      <c r="E54" s="258">
        <v>244</v>
      </c>
      <c r="F54" s="3">
        <v>50</v>
      </c>
      <c r="G54" s="3">
        <v>50</v>
      </c>
    </row>
    <row r="55" spans="1:7" ht="32.25" thickBot="1" x14ac:dyDescent="0.25">
      <c r="A55" s="164" t="s">
        <v>202</v>
      </c>
      <c r="B55" s="218" t="s">
        <v>76</v>
      </c>
      <c r="C55" s="218" t="s">
        <v>114</v>
      </c>
      <c r="D55" s="227">
        <v>99</v>
      </c>
      <c r="E55" s="220"/>
      <c r="F55" s="166">
        <f>SUM(F57:F62)</f>
        <v>4705</v>
      </c>
      <c r="G55" s="166">
        <f>SUM(G57:G62)</f>
        <v>4705</v>
      </c>
    </row>
    <row r="56" spans="1:7" ht="32.25" thickBot="1" x14ac:dyDescent="0.25">
      <c r="A56" s="39" t="s">
        <v>203</v>
      </c>
      <c r="B56" s="45" t="s">
        <v>76</v>
      </c>
      <c r="C56" s="45" t="s">
        <v>114</v>
      </c>
      <c r="D56" s="258" t="s">
        <v>204</v>
      </c>
      <c r="E56" s="47"/>
      <c r="F56" s="3">
        <v>4705</v>
      </c>
      <c r="G56" s="3">
        <v>4705</v>
      </c>
    </row>
    <row r="57" spans="1:7" ht="63.75" thickBot="1" x14ac:dyDescent="0.25">
      <c r="A57" s="39" t="s">
        <v>9</v>
      </c>
      <c r="B57" s="45" t="s">
        <v>76</v>
      </c>
      <c r="C57" s="45" t="s">
        <v>114</v>
      </c>
      <c r="D57" s="258" t="s">
        <v>205</v>
      </c>
      <c r="E57" s="258">
        <v>121</v>
      </c>
      <c r="F57" s="3">
        <v>3200</v>
      </c>
      <c r="G57" s="3">
        <v>3200</v>
      </c>
    </row>
    <row r="58" spans="1:7" ht="32.25" thickBot="1" x14ac:dyDescent="0.25">
      <c r="A58" s="5" t="s">
        <v>206</v>
      </c>
      <c r="B58" s="45" t="s">
        <v>76</v>
      </c>
      <c r="C58" s="45" t="s">
        <v>114</v>
      </c>
      <c r="D58" s="258" t="s">
        <v>205</v>
      </c>
      <c r="E58" s="258">
        <v>122</v>
      </c>
      <c r="F58" s="3">
        <v>30</v>
      </c>
      <c r="G58" s="3">
        <v>30</v>
      </c>
    </row>
    <row r="59" spans="1:7" ht="79.5" thickBot="1" x14ac:dyDescent="0.25">
      <c r="A59" s="39" t="s">
        <v>10</v>
      </c>
      <c r="B59" s="45" t="s">
        <v>76</v>
      </c>
      <c r="C59" s="45" t="s">
        <v>114</v>
      </c>
      <c r="D59" s="258" t="s">
        <v>205</v>
      </c>
      <c r="E59" s="258">
        <v>129</v>
      </c>
      <c r="F59" s="3">
        <v>966</v>
      </c>
      <c r="G59" s="3">
        <v>966</v>
      </c>
    </row>
    <row r="60" spans="1:7" ht="32.25" thickBot="1" x14ac:dyDescent="0.25">
      <c r="A60" s="39" t="s">
        <v>207</v>
      </c>
      <c r="B60" s="45" t="s">
        <v>76</v>
      </c>
      <c r="C60" s="45" t="s">
        <v>114</v>
      </c>
      <c r="D60" s="258" t="s">
        <v>205</v>
      </c>
      <c r="E60" s="258">
        <v>244</v>
      </c>
      <c r="F60" s="3">
        <v>377</v>
      </c>
      <c r="G60" s="3">
        <v>377</v>
      </c>
    </row>
    <row r="61" spans="1:7" ht="16.5" thickBot="1" x14ac:dyDescent="0.25">
      <c r="A61" s="39" t="s">
        <v>640</v>
      </c>
      <c r="B61" s="45" t="s">
        <v>76</v>
      </c>
      <c r="C61" s="45" t="s">
        <v>114</v>
      </c>
      <c r="D61" s="326" t="s">
        <v>205</v>
      </c>
      <c r="E61" s="326">
        <v>247</v>
      </c>
      <c r="F61" s="3">
        <v>114</v>
      </c>
      <c r="G61" s="3">
        <v>114</v>
      </c>
    </row>
    <row r="62" spans="1:7" ht="32.25" thickBot="1" x14ac:dyDescent="0.25">
      <c r="A62" s="263" t="s">
        <v>48</v>
      </c>
      <c r="B62" s="45" t="s">
        <v>76</v>
      </c>
      <c r="C62" s="45" t="s">
        <v>114</v>
      </c>
      <c r="D62" s="258" t="s">
        <v>205</v>
      </c>
      <c r="E62" s="258">
        <v>850</v>
      </c>
      <c r="F62" s="3">
        <v>18</v>
      </c>
      <c r="G62" s="3">
        <v>18</v>
      </c>
    </row>
    <row r="63" spans="1:7" ht="16.5" thickBot="1" x14ac:dyDescent="0.25">
      <c r="A63" s="263" t="s">
        <v>368</v>
      </c>
      <c r="B63" s="49" t="s">
        <v>76</v>
      </c>
      <c r="C63" s="49" t="s">
        <v>465</v>
      </c>
      <c r="D63" s="258"/>
      <c r="E63" s="258"/>
      <c r="F63" s="3">
        <v>1000</v>
      </c>
      <c r="G63" s="3">
        <v>1000</v>
      </c>
    </row>
    <row r="64" spans="1:7" ht="16.5" thickBot="1" x14ac:dyDescent="0.25">
      <c r="A64" s="263" t="s">
        <v>467</v>
      </c>
      <c r="B64" s="49" t="s">
        <v>76</v>
      </c>
      <c r="C64" s="49" t="s">
        <v>465</v>
      </c>
      <c r="D64" s="258" t="s">
        <v>466</v>
      </c>
      <c r="E64" s="258">
        <v>870</v>
      </c>
      <c r="F64" s="3">
        <v>1000</v>
      </c>
      <c r="G64" s="3">
        <v>1000</v>
      </c>
    </row>
    <row r="65" spans="1:7" ht="32.25" thickBot="1" x14ac:dyDescent="0.25">
      <c r="A65" s="164" t="s">
        <v>19</v>
      </c>
      <c r="B65" s="218" t="s">
        <v>76</v>
      </c>
      <c r="C65" s="218">
        <v>13</v>
      </c>
      <c r="D65" s="220"/>
      <c r="E65" s="220"/>
      <c r="F65" s="177">
        <f>SUM(F68+F74+F72+F66)</f>
        <v>1434.3</v>
      </c>
      <c r="G65" s="177">
        <f>SUM(G68+G74+G72+G66)</f>
        <v>1434.3</v>
      </c>
    </row>
    <row r="66" spans="1:7" ht="16.5" thickBot="1" x14ac:dyDescent="0.25">
      <c r="A66" s="14" t="s">
        <v>575</v>
      </c>
      <c r="B66" s="286" t="s">
        <v>76</v>
      </c>
      <c r="C66" s="286" t="s">
        <v>471</v>
      </c>
      <c r="D66" s="293" t="s">
        <v>574</v>
      </c>
      <c r="E66" s="287"/>
      <c r="F66" s="32">
        <v>1000</v>
      </c>
      <c r="G66" s="32">
        <v>1000</v>
      </c>
    </row>
    <row r="67" spans="1:7" ht="32.25" thickBot="1" x14ac:dyDescent="0.25">
      <c r="A67" s="18" t="s">
        <v>43</v>
      </c>
      <c r="B67" s="286" t="s">
        <v>76</v>
      </c>
      <c r="C67" s="286" t="s">
        <v>471</v>
      </c>
      <c r="D67" s="293" t="s">
        <v>574</v>
      </c>
      <c r="E67" s="287">
        <v>611</v>
      </c>
      <c r="F67" s="32">
        <v>1000</v>
      </c>
      <c r="G67" s="32">
        <v>1000</v>
      </c>
    </row>
    <row r="68" spans="1:7" ht="79.5" thickBot="1" x14ac:dyDescent="0.25">
      <c r="A68" s="164" t="s">
        <v>556</v>
      </c>
      <c r="B68" s="218" t="s">
        <v>76</v>
      </c>
      <c r="C68" s="218">
        <v>13</v>
      </c>
      <c r="D68" s="175">
        <v>42</v>
      </c>
      <c r="E68" s="220"/>
      <c r="F68" s="177">
        <v>100</v>
      </c>
      <c r="G68" s="177">
        <v>100</v>
      </c>
    </row>
    <row r="69" spans="1:7" ht="48" thickBot="1" x14ac:dyDescent="0.25">
      <c r="A69" s="52" t="s">
        <v>469</v>
      </c>
      <c r="B69" s="45" t="s">
        <v>76</v>
      </c>
      <c r="C69" s="45">
        <v>13</v>
      </c>
      <c r="D69" s="3" t="s">
        <v>473</v>
      </c>
      <c r="E69" s="47"/>
      <c r="F69" s="3">
        <v>100</v>
      </c>
      <c r="G69" s="3">
        <v>100</v>
      </c>
    </row>
    <row r="70" spans="1:7" ht="63.75" thickBot="1" x14ac:dyDescent="0.25">
      <c r="A70" s="52" t="s">
        <v>470</v>
      </c>
      <c r="B70" s="45" t="s">
        <v>76</v>
      </c>
      <c r="C70" s="45">
        <v>13</v>
      </c>
      <c r="D70" s="3" t="s">
        <v>472</v>
      </c>
      <c r="E70" s="47"/>
      <c r="F70" s="3">
        <v>100</v>
      </c>
      <c r="G70" s="3">
        <v>100</v>
      </c>
    </row>
    <row r="71" spans="1:7" ht="32.25" thickBot="1" x14ac:dyDescent="0.25">
      <c r="A71" s="52" t="s">
        <v>13</v>
      </c>
      <c r="B71" s="45" t="s">
        <v>76</v>
      </c>
      <c r="C71" s="45">
        <v>13</v>
      </c>
      <c r="D71" s="3" t="s">
        <v>472</v>
      </c>
      <c r="E71" s="3">
        <v>244</v>
      </c>
      <c r="F71" s="3">
        <v>100</v>
      </c>
      <c r="G71" s="3">
        <v>100</v>
      </c>
    </row>
    <row r="72" spans="1:7" ht="32.25" thickBot="1" x14ac:dyDescent="0.25">
      <c r="A72" s="22" t="s">
        <v>540</v>
      </c>
      <c r="B72" s="11" t="s">
        <v>76</v>
      </c>
      <c r="C72" s="11" t="s">
        <v>471</v>
      </c>
      <c r="D72" s="1" t="s">
        <v>192</v>
      </c>
      <c r="E72" s="1"/>
      <c r="F72" s="1">
        <v>100</v>
      </c>
      <c r="G72" s="1">
        <v>100</v>
      </c>
    </row>
    <row r="73" spans="1:7" ht="32.25" thickBot="1" x14ac:dyDescent="0.25">
      <c r="A73" s="39" t="s">
        <v>207</v>
      </c>
      <c r="B73" s="45" t="s">
        <v>76</v>
      </c>
      <c r="C73" s="45" t="s">
        <v>471</v>
      </c>
      <c r="D73" s="3" t="s">
        <v>192</v>
      </c>
      <c r="E73" s="3">
        <v>244</v>
      </c>
      <c r="F73" s="3">
        <v>100</v>
      </c>
      <c r="G73" s="3">
        <v>100</v>
      </c>
    </row>
    <row r="74" spans="1:7" ht="16.5" thickBot="1" x14ac:dyDescent="0.25">
      <c r="A74" s="261" t="s">
        <v>20</v>
      </c>
      <c r="B74" s="218" t="s">
        <v>76</v>
      </c>
      <c r="C74" s="231">
        <v>13</v>
      </c>
      <c r="D74" s="187">
        <v>99</v>
      </c>
      <c r="E74" s="220"/>
      <c r="F74" s="177">
        <v>234.3</v>
      </c>
      <c r="G74" s="177">
        <v>234.3</v>
      </c>
    </row>
    <row r="75" spans="1:7" ht="158.25" thickBot="1" x14ac:dyDescent="0.25">
      <c r="A75" s="158" t="s">
        <v>21</v>
      </c>
      <c r="B75" s="45" t="s">
        <v>76</v>
      </c>
      <c r="C75" s="45">
        <v>13</v>
      </c>
      <c r="D75" s="258" t="s">
        <v>208</v>
      </c>
      <c r="E75" s="47"/>
      <c r="F75" s="3">
        <v>234.3</v>
      </c>
      <c r="G75" s="3">
        <v>234.3</v>
      </c>
    </row>
    <row r="76" spans="1:7" ht="32.25" thickBot="1" x14ac:dyDescent="0.25">
      <c r="A76" s="39" t="s">
        <v>207</v>
      </c>
      <c r="B76" s="45" t="s">
        <v>76</v>
      </c>
      <c r="C76" s="45">
        <v>13</v>
      </c>
      <c r="D76" s="258" t="s">
        <v>208</v>
      </c>
      <c r="E76" s="258">
        <v>244</v>
      </c>
      <c r="F76" s="3">
        <v>234.3</v>
      </c>
      <c r="G76" s="3">
        <v>234.3</v>
      </c>
    </row>
    <row r="77" spans="1:7" ht="16.5" thickBot="1" x14ac:dyDescent="0.25">
      <c r="A77" s="164" t="s">
        <v>386</v>
      </c>
      <c r="B77" s="218" t="s">
        <v>117</v>
      </c>
      <c r="C77" s="231"/>
      <c r="D77" s="187"/>
      <c r="E77" s="187"/>
      <c r="F77" s="177">
        <v>1738</v>
      </c>
      <c r="G77" s="177">
        <v>1792</v>
      </c>
    </row>
    <row r="78" spans="1:7" ht="32.25" thickBot="1" x14ac:dyDescent="0.25">
      <c r="A78" s="39" t="s">
        <v>387</v>
      </c>
      <c r="B78" s="45" t="s">
        <v>117</v>
      </c>
      <c r="C78" s="45" t="s">
        <v>111</v>
      </c>
      <c r="D78" s="258"/>
      <c r="E78" s="258"/>
      <c r="F78" s="3">
        <v>1738</v>
      </c>
      <c r="G78" s="3">
        <v>1792</v>
      </c>
    </row>
    <row r="79" spans="1:7" ht="63.75" thickBot="1" x14ac:dyDescent="0.25">
      <c r="A79" s="39" t="s">
        <v>69</v>
      </c>
      <c r="B79" s="45" t="s">
        <v>117</v>
      </c>
      <c r="C79" s="45" t="s">
        <v>111</v>
      </c>
      <c r="D79" s="258" t="s">
        <v>258</v>
      </c>
      <c r="E79" s="258"/>
      <c r="F79" s="3">
        <v>1738</v>
      </c>
      <c r="G79" s="3">
        <v>1792</v>
      </c>
    </row>
    <row r="80" spans="1:7" ht="16.5" thickBot="1" x14ac:dyDescent="0.25">
      <c r="A80" s="39" t="s">
        <v>384</v>
      </c>
      <c r="B80" s="45" t="s">
        <v>117</v>
      </c>
      <c r="C80" s="45" t="s">
        <v>111</v>
      </c>
      <c r="D80" s="258" t="s">
        <v>258</v>
      </c>
      <c r="E80" s="258">
        <v>530</v>
      </c>
      <c r="F80" s="3">
        <v>1738</v>
      </c>
      <c r="G80" s="3">
        <v>1792</v>
      </c>
    </row>
    <row r="81" spans="1:7" ht="63.75" thickBot="1" x14ac:dyDescent="0.25">
      <c r="A81" s="164" t="s">
        <v>22</v>
      </c>
      <c r="B81" s="178" t="s">
        <v>111</v>
      </c>
      <c r="C81" s="219"/>
      <c r="D81" s="220"/>
      <c r="E81" s="220"/>
      <c r="F81" s="177">
        <f>SUM(F83:F87)</f>
        <v>4327</v>
      </c>
      <c r="G81" s="177">
        <f>SUM(G83:G87)</f>
        <v>4327</v>
      </c>
    </row>
    <row r="82" spans="1:7" ht="63.75" thickBot="1" x14ac:dyDescent="0.25">
      <c r="A82" s="164" t="s">
        <v>49</v>
      </c>
      <c r="B82" s="218" t="s">
        <v>111</v>
      </c>
      <c r="C82" s="218" t="s">
        <v>260</v>
      </c>
      <c r="D82" s="220"/>
      <c r="E82" s="220"/>
      <c r="F82" s="177">
        <f>SUM(F83:F87)</f>
        <v>4327</v>
      </c>
      <c r="G82" s="177">
        <f>SUM(G83:G87)</f>
        <v>4327</v>
      </c>
    </row>
    <row r="83" spans="1:7" ht="48" thickBot="1" x14ac:dyDescent="0.25">
      <c r="A83" s="39" t="s">
        <v>30</v>
      </c>
      <c r="B83" s="127" t="s">
        <v>111</v>
      </c>
      <c r="C83" s="127" t="s">
        <v>260</v>
      </c>
      <c r="D83" s="258" t="s">
        <v>209</v>
      </c>
      <c r="E83" s="258">
        <v>111</v>
      </c>
      <c r="F83" s="3">
        <v>3100</v>
      </c>
      <c r="G83" s="3">
        <v>3100</v>
      </c>
    </row>
    <row r="84" spans="1:7" ht="16.5" thickBot="1" x14ac:dyDescent="0.25">
      <c r="A84" s="39" t="s">
        <v>391</v>
      </c>
      <c r="B84" s="127" t="s">
        <v>111</v>
      </c>
      <c r="C84" s="127" t="s">
        <v>260</v>
      </c>
      <c r="D84" s="258" t="s">
        <v>209</v>
      </c>
      <c r="E84" s="258">
        <v>112</v>
      </c>
      <c r="F84" s="3">
        <v>30</v>
      </c>
      <c r="G84" s="3">
        <v>30</v>
      </c>
    </row>
    <row r="85" spans="1:7" ht="79.5" thickBot="1" x14ac:dyDescent="0.25">
      <c r="A85" s="39" t="s">
        <v>10</v>
      </c>
      <c r="B85" s="127" t="s">
        <v>111</v>
      </c>
      <c r="C85" s="127" t="s">
        <v>260</v>
      </c>
      <c r="D85" s="258" t="s">
        <v>209</v>
      </c>
      <c r="E85" s="258">
        <v>119</v>
      </c>
      <c r="F85" s="3">
        <v>936</v>
      </c>
      <c r="G85" s="3">
        <v>936</v>
      </c>
    </row>
    <row r="86" spans="1:7" ht="32.25" thickBot="1" x14ac:dyDescent="0.25">
      <c r="A86" s="39" t="s">
        <v>207</v>
      </c>
      <c r="B86" s="127" t="s">
        <v>111</v>
      </c>
      <c r="C86" s="127" t="s">
        <v>260</v>
      </c>
      <c r="D86" s="258" t="s">
        <v>209</v>
      </c>
      <c r="E86" s="258">
        <v>244</v>
      </c>
      <c r="F86" s="3">
        <v>251</v>
      </c>
      <c r="G86" s="3">
        <v>251</v>
      </c>
    </row>
    <row r="87" spans="1:7" ht="16.5" thickBot="1" x14ac:dyDescent="0.25">
      <c r="A87" s="39"/>
      <c r="B87" s="127" t="s">
        <v>111</v>
      </c>
      <c r="C87" s="127" t="s">
        <v>260</v>
      </c>
      <c r="D87" s="326" t="s">
        <v>209</v>
      </c>
      <c r="E87" s="326">
        <v>850</v>
      </c>
      <c r="F87" s="3">
        <v>10</v>
      </c>
      <c r="G87" s="3">
        <v>10</v>
      </c>
    </row>
    <row r="88" spans="1:7" ht="16.5" thickBot="1" x14ac:dyDescent="0.25">
      <c r="A88" s="164" t="s">
        <v>23</v>
      </c>
      <c r="B88" s="218" t="s">
        <v>73</v>
      </c>
      <c r="C88" s="219"/>
      <c r="D88" s="220"/>
      <c r="E88" s="220"/>
      <c r="F88" s="177">
        <f>SUM(F89+F95+F99)</f>
        <v>8880.2099999999991</v>
      </c>
      <c r="G88" s="177">
        <f>SUM(G89+G95+G99)</f>
        <v>8869.58</v>
      </c>
    </row>
    <row r="89" spans="1:7" ht="32.25" thickBot="1" x14ac:dyDescent="0.25">
      <c r="A89" s="160" t="s">
        <v>50</v>
      </c>
      <c r="B89" s="223" t="s">
        <v>73</v>
      </c>
      <c r="C89" s="223" t="s">
        <v>74</v>
      </c>
      <c r="D89" s="220"/>
      <c r="E89" s="220"/>
      <c r="F89" s="166">
        <f>SUM(F91:F94)</f>
        <v>1953</v>
      </c>
      <c r="G89" s="166">
        <f>SUM(G91:G94)</f>
        <v>1953</v>
      </c>
    </row>
    <row r="90" spans="1:7" ht="63.75" thickBot="1" x14ac:dyDescent="0.25">
      <c r="A90" s="39" t="s">
        <v>210</v>
      </c>
      <c r="B90" s="45" t="s">
        <v>73</v>
      </c>
      <c r="C90" s="45" t="s">
        <v>74</v>
      </c>
      <c r="D90" s="258" t="s">
        <v>211</v>
      </c>
      <c r="E90" s="47"/>
      <c r="F90" s="3">
        <f>SUM(F91:F94)</f>
        <v>1953</v>
      </c>
      <c r="G90" s="3">
        <f>SUM(G91:G94)</f>
        <v>1953</v>
      </c>
    </row>
    <row r="91" spans="1:7" ht="63.75" thickBot="1" x14ac:dyDescent="0.25">
      <c r="A91" s="39" t="s">
        <v>193</v>
      </c>
      <c r="B91" s="45" t="s">
        <v>73</v>
      </c>
      <c r="C91" s="45" t="s">
        <v>74</v>
      </c>
      <c r="D91" s="258" t="s">
        <v>211</v>
      </c>
      <c r="E91" s="258">
        <v>121</v>
      </c>
      <c r="F91" s="3">
        <v>1200</v>
      </c>
      <c r="G91" s="3">
        <v>1200</v>
      </c>
    </row>
    <row r="92" spans="1:7" ht="79.5" thickBot="1" x14ac:dyDescent="0.25">
      <c r="A92" s="39" t="s">
        <v>10</v>
      </c>
      <c r="B92" s="45" t="s">
        <v>73</v>
      </c>
      <c r="C92" s="45" t="s">
        <v>74</v>
      </c>
      <c r="D92" s="258" t="s">
        <v>211</v>
      </c>
      <c r="E92" s="258">
        <v>129</v>
      </c>
      <c r="F92" s="3">
        <v>363</v>
      </c>
      <c r="G92" s="3">
        <v>363</v>
      </c>
    </row>
    <row r="93" spans="1:7" ht="32.25" thickBot="1" x14ac:dyDescent="0.25">
      <c r="A93" s="38" t="s">
        <v>207</v>
      </c>
      <c r="B93" s="266" t="s">
        <v>73</v>
      </c>
      <c r="C93" s="266" t="s">
        <v>74</v>
      </c>
      <c r="D93" s="264" t="s">
        <v>211</v>
      </c>
      <c r="E93" s="264">
        <v>244</v>
      </c>
      <c r="F93" s="262">
        <v>387</v>
      </c>
      <c r="G93" s="262">
        <v>387</v>
      </c>
    </row>
    <row r="94" spans="1:7" ht="32.25" thickBot="1" x14ac:dyDescent="0.25">
      <c r="A94" s="42" t="s">
        <v>48</v>
      </c>
      <c r="B94" s="43" t="s">
        <v>73</v>
      </c>
      <c r="C94" s="43" t="s">
        <v>74</v>
      </c>
      <c r="D94" s="40" t="s">
        <v>211</v>
      </c>
      <c r="E94" s="40">
        <v>850</v>
      </c>
      <c r="F94" s="42">
        <v>3</v>
      </c>
      <c r="G94" s="42">
        <v>3</v>
      </c>
    </row>
    <row r="95" spans="1:7" ht="16.5" thickBot="1" x14ac:dyDescent="0.25">
      <c r="A95" s="164" t="s">
        <v>383</v>
      </c>
      <c r="B95" s="218" t="s">
        <v>73</v>
      </c>
      <c r="C95" s="218" t="s">
        <v>112</v>
      </c>
      <c r="D95" s="232"/>
      <c r="E95" s="232"/>
      <c r="F95" s="177">
        <f>SUM(F96+F97)</f>
        <v>6727.21</v>
      </c>
      <c r="G95" s="177">
        <f>SUM(G96+G97)</f>
        <v>6716.58</v>
      </c>
    </row>
    <row r="96" spans="1:7" ht="1.5" customHeight="1" thickBot="1" x14ac:dyDescent="0.25">
      <c r="A96" s="164" t="s">
        <v>541</v>
      </c>
      <c r="B96" s="223" t="s">
        <v>73</v>
      </c>
      <c r="C96" s="223" t="s">
        <v>112</v>
      </c>
      <c r="D96" s="227" t="s">
        <v>562</v>
      </c>
      <c r="E96" s="232"/>
      <c r="F96" s="177">
        <v>0</v>
      </c>
      <c r="G96" s="177">
        <v>0</v>
      </c>
    </row>
    <row r="97" spans="1:7" ht="16.5" thickBot="1" x14ac:dyDescent="0.25">
      <c r="A97" s="160" t="s">
        <v>384</v>
      </c>
      <c r="B97" s="223" t="s">
        <v>73</v>
      </c>
      <c r="C97" s="223" t="s">
        <v>112</v>
      </c>
      <c r="D97" s="227" t="s">
        <v>389</v>
      </c>
      <c r="E97" s="227"/>
      <c r="F97" s="166">
        <v>6727.21</v>
      </c>
      <c r="G97" s="166">
        <v>6716.58</v>
      </c>
    </row>
    <row r="98" spans="1:7" ht="16.5" thickBot="1" x14ac:dyDescent="0.25">
      <c r="A98" s="263" t="s">
        <v>385</v>
      </c>
      <c r="B98" s="45" t="s">
        <v>73</v>
      </c>
      <c r="C98" s="45" t="s">
        <v>112</v>
      </c>
      <c r="D98" s="258" t="s">
        <v>389</v>
      </c>
      <c r="E98" s="258">
        <v>540</v>
      </c>
      <c r="F98" s="3">
        <v>6727.21</v>
      </c>
      <c r="G98" s="3">
        <v>6716.58</v>
      </c>
    </row>
    <row r="99" spans="1:7" ht="32.25" thickBot="1" x14ac:dyDescent="0.25">
      <c r="A99" s="160" t="s">
        <v>542</v>
      </c>
      <c r="B99" s="231" t="s">
        <v>73</v>
      </c>
      <c r="C99" s="231" t="s">
        <v>543</v>
      </c>
      <c r="D99" s="187"/>
      <c r="E99" s="187"/>
      <c r="F99" s="166">
        <v>200</v>
      </c>
      <c r="G99" s="166">
        <v>200</v>
      </c>
    </row>
    <row r="100" spans="1:7" ht="79.5" thickBot="1" x14ac:dyDescent="0.25">
      <c r="A100" s="263" t="s">
        <v>544</v>
      </c>
      <c r="B100" s="45" t="s">
        <v>73</v>
      </c>
      <c r="C100" s="45" t="s">
        <v>543</v>
      </c>
      <c r="D100" s="258" t="s">
        <v>563</v>
      </c>
      <c r="E100" s="258">
        <v>245</v>
      </c>
      <c r="F100" s="3">
        <v>200</v>
      </c>
      <c r="G100" s="3">
        <v>200</v>
      </c>
    </row>
    <row r="101" spans="1:7" ht="32.25" thickBot="1" x14ac:dyDescent="0.25">
      <c r="A101" s="164" t="s">
        <v>24</v>
      </c>
      <c r="B101" s="218" t="s">
        <v>74</v>
      </c>
      <c r="C101" s="219"/>
      <c r="D101" s="220"/>
      <c r="E101" s="220"/>
      <c r="F101" s="177">
        <f>SUM(F105+F107+F102)</f>
        <v>6735.9480000000003</v>
      </c>
      <c r="G101" s="177">
        <f>SUM(G105+G107+G102)</f>
        <v>11217.436</v>
      </c>
    </row>
    <row r="102" spans="1:7" ht="17.25" customHeight="1" thickBot="1" x14ac:dyDescent="0.25">
      <c r="A102" s="233" t="s">
        <v>641</v>
      </c>
      <c r="B102" s="218" t="s">
        <v>74</v>
      </c>
      <c r="C102" s="176" t="s">
        <v>117</v>
      </c>
      <c r="D102" s="220"/>
      <c r="E102" s="220"/>
      <c r="F102" s="177"/>
      <c r="G102" s="177"/>
    </row>
    <row r="103" spans="1:7" ht="23.25" customHeight="1" thickBot="1" x14ac:dyDescent="0.25">
      <c r="A103" s="263" t="s">
        <v>384</v>
      </c>
      <c r="B103" s="218" t="s">
        <v>74</v>
      </c>
      <c r="C103" s="176" t="s">
        <v>117</v>
      </c>
      <c r="D103" s="175" t="s">
        <v>212</v>
      </c>
      <c r="E103" s="220"/>
      <c r="F103" s="177"/>
      <c r="G103" s="177"/>
    </row>
    <row r="104" spans="1:7" ht="25.5" customHeight="1" thickBot="1" x14ac:dyDescent="0.25">
      <c r="A104" s="263" t="s">
        <v>493</v>
      </c>
      <c r="B104" s="218" t="s">
        <v>74</v>
      </c>
      <c r="C104" s="176" t="s">
        <v>117</v>
      </c>
      <c r="D104" s="175" t="s">
        <v>212</v>
      </c>
      <c r="E104" s="175">
        <v>540</v>
      </c>
      <c r="F104" s="177"/>
      <c r="G104" s="177"/>
    </row>
    <row r="105" spans="1:7" ht="32.25" thickBot="1" x14ac:dyDescent="0.25">
      <c r="A105" s="184" t="s">
        <v>545</v>
      </c>
      <c r="B105" s="234" t="s">
        <v>74</v>
      </c>
      <c r="C105" s="180" t="s">
        <v>111</v>
      </c>
      <c r="D105" s="182" t="s">
        <v>564</v>
      </c>
      <c r="E105" s="235"/>
      <c r="F105" s="182">
        <v>1725.9480000000001</v>
      </c>
      <c r="G105" s="182">
        <v>6207.4359999999997</v>
      </c>
    </row>
    <row r="106" spans="1:7" ht="63" customHeight="1" thickBot="1" x14ac:dyDescent="0.25">
      <c r="A106" s="263" t="s">
        <v>494</v>
      </c>
      <c r="B106" s="236" t="s">
        <v>74</v>
      </c>
      <c r="C106" s="237" t="s">
        <v>111</v>
      </c>
      <c r="D106" s="20" t="s">
        <v>564</v>
      </c>
      <c r="E106" s="20">
        <v>244</v>
      </c>
      <c r="F106" s="20">
        <v>1725.9480000000001</v>
      </c>
      <c r="G106" s="20">
        <v>6207.4359999999997</v>
      </c>
    </row>
    <row r="107" spans="1:7" ht="26.25" customHeight="1" thickBot="1" x14ac:dyDescent="0.25">
      <c r="A107" s="261" t="s">
        <v>388</v>
      </c>
      <c r="B107" s="223" t="s">
        <v>74</v>
      </c>
      <c r="C107" s="223" t="s">
        <v>111</v>
      </c>
      <c r="D107" s="166"/>
      <c r="E107" s="166"/>
      <c r="F107" s="177">
        <v>5010</v>
      </c>
      <c r="G107" s="177">
        <v>5010</v>
      </c>
    </row>
    <row r="108" spans="1:7" ht="28.5" customHeight="1" thickBot="1" x14ac:dyDescent="0.25">
      <c r="A108" s="263" t="s">
        <v>384</v>
      </c>
      <c r="B108" s="45" t="s">
        <v>74</v>
      </c>
      <c r="C108" s="45" t="s">
        <v>111</v>
      </c>
      <c r="D108" s="3" t="s">
        <v>212</v>
      </c>
      <c r="E108" s="3"/>
      <c r="F108" s="177">
        <v>5010</v>
      </c>
      <c r="G108" s="177">
        <v>5010</v>
      </c>
    </row>
    <row r="109" spans="1:7" ht="19.5" customHeight="1" thickBot="1" x14ac:dyDescent="0.25">
      <c r="A109" s="263" t="s">
        <v>493</v>
      </c>
      <c r="B109" s="45" t="s">
        <v>74</v>
      </c>
      <c r="C109" s="45" t="s">
        <v>111</v>
      </c>
      <c r="D109" s="3" t="s">
        <v>212</v>
      </c>
      <c r="E109" s="3">
        <v>540</v>
      </c>
      <c r="F109" s="177">
        <v>5010</v>
      </c>
      <c r="G109" s="177">
        <v>5010</v>
      </c>
    </row>
    <row r="110" spans="1:7" ht="16.5" thickBot="1" x14ac:dyDescent="0.25">
      <c r="A110" s="164" t="s">
        <v>25</v>
      </c>
      <c r="B110" s="218" t="s">
        <v>75</v>
      </c>
      <c r="C110" s="219"/>
      <c r="D110" s="220"/>
      <c r="E110" s="220"/>
      <c r="F110" s="296">
        <f>SUM(F111+F130+F168+F171+F155)</f>
        <v>585646.02</v>
      </c>
      <c r="G110" s="296">
        <f>SUM(G111+G130+G168+G171+G155)</f>
        <v>585656.02</v>
      </c>
    </row>
    <row r="111" spans="1:7" ht="16.5" thickBot="1" x14ac:dyDescent="0.25">
      <c r="A111" s="261" t="s">
        <v>52</v>
      </c>
      <c r="B111" s="218" t="s">
        <v>75</v>
      </c>
      <c r="C111" s="218" t="s">
        <v>76</v>
      </c>
      <c r="D111" s="220"/>
      <c r="E111" s="220"/>
      <c r="F111" s="166">
        <f>SUM(F114+F119+F127)</f>
        <v>133412</v>
      </c>
      <c r="G111" s="166">
        <f>SUM(G114+G119+G127)</f>
        <v>133412</v>
      </c>
    </row>
    <row r="112" spans="1:7" ht="63.75" thickBot="1" x14ac:dyDescent="0.25">
      <c r="A112" s="238" t="s">
        <v>213</v>
      </c>
      <c r="B112" s="223" t="s">
        <v>75</v>
      </c>
      <c r="C112" s="223" t="s">
        <v>76</v>
      </c>
      <c r="D112" s="227">
        <v>19</v>
      </c>
      <c r="E112" s="220"/>
      <c r="F112" s="166">
        <f>SUM(F115:F118)</f>
        <v>78505</v>
      </c>
      <c r="G112" s="166">
        <f>SUM(G115:G118)</f>
        <v>78505</v>
      </c>
    </row>
    <row r="113" spans="1:7" ht="32.25" thickBot="1" x14ac:dyDescent="0.25">
      <c r="A113" s="265" t="s">
        <v>214</v>
      </c>
      <c r="B113" s="45" t="s">
        <v>75</v>
      </c>
      <c r="C113" s="45" t="s">
        <v>76</v>
      </c>
      <c r="D113" s="258" t="s">
        <v>215</v>
      </c>
      <c r="E113" s="47"/>
      <c r="F113" s="3">
        <f>SUM(F115:F118)</f>
        <v>78505</v>
      </c>
      <c r="G113" s="3">
        <f>SUM(G115:G118)</f>
        <v>78505</v>
      </c>
    </row>
    <row r="114" spans="1:7" ht="205.5" thickBot="1" x14ac:dyDescent="0.25">
      <c r="A114" s="265" t="s">
        <v>216</v>
      </c>
      <c r="B114" s="45" t="s">
        <v>75</v>
      </c>
      <c r="C114" s="45" t="s">
        <v>76</v>
      </c>
      <c r="D114" s="258" t="s">
        <v>217</v>
      </c>
      <c r="E114" s="47"/>
      <c r="F114" s="3">
        <f>SUM(F115:F118)</f>
        <v>78505</v>
      </c>
      <c r="G114" s="3">
        <f>SUM(G115:G118)</f>
        <v>78505</v>
      </c>
    </row>
    <row r="115" spans="1:7" ht="46.5" customHeight="1" thickBot="1" x14ac:dyDescent="0.25">
      <c r="A115" s="39" t="s">
        <v>30</v>
      </c>
      <c r="B115" s="45" t="s">
        <v>75</v>
      </c>
      <c r="C115" s="45" t="s">
        <v>76</v>
      </c>
      <c r="D115" s="258" t="s">
        <v>217</v>
      </c>
      <c r="E115" s="258">
        <v>111</v>
      </c>
      <c r="F115" s="3">
        <v>58610.3</v>
      </c>
      <c r="G115" s="3">
        <v>58610.3</v>
      </c>
    </row>
    <row r="116" spans="1:7" ht="16.5" hidden="1" thickBot="1" x14ac:dyDescent="0.25">
      <c r="A116" s="5" t="s">
        <v>390</v>
      </c>
      <c r="B116" s="45" t="s">
        <v>75</v>
      </c>
      <c r="C116" s="45" t="s">
        <v>76</v>
      </c>
      <c r="D116" s="258" t="s">
        <v>217</v>
      </c>
      <c r="E116" s="258">
        <v>112</v>
      </c>
      <c r="F116" s="3"/>
      <c r="G116" s="3"/>
    </row>
    <row r="117" spans="1:7" ht="79.5" thickBot="1" x14ac:dyDescent="0.25">
      <c r="A117" s="39" t="s">
        <v>10</v>
      </c>
      <c r="B117" s="45" t="s">
        <v>75</v>
      </c>
      <c r="C117" s="45" t="s">
        <v>76</v>
      </c>
      <c r="D117" s="258" t="s">
        <v>217</v>
      </c>
      <c r="E117" s="258">
        <v>119</v>
      </c>
      <c r="F117" s="3">
        <v>17700</v>
      </c>
      <c r="G117" s="3">
        <v>17700</v>
      </c>
    </row>
    <row r="118" spans="1:7" ht="32.25" thickBot="1" x14ac:dyDescent="0.25">
      <c r="A118" s="39" t="s">
        <v>13</v>
      </c>
      <c r="B118" s="45" t="s">
        <v>75</v>
      </c>
      <c r="C118" s="45" t="s">
        <v>76</v>
      </c>
      <c r="D118" s="258" t="s">
        <v>217</v>
      </c>
      <c r="E118" s="258">
        <v>244</v>
      </c>
      <c r="F118" s="3">
        <v>2194.6999999999998</v>
      </c>
      <c r="G118" s="3">
        <v>2194.6999999999998</v>
      </c>
    </row>
    <row r="119" spans="1:7" ht="63.75" thickBot="1" x14ac:dyDescent="0.25">
      <c r="A119" s="164" t="s">
        <v>218</v>
      </c>
      <c r="B119" s="223" t="s">
        <v>75</v>
      </c>
      <c r="C119" s="223" t="s">
        <v>76</v>
      </c>
      <c r="D119" s="227" t="s">
        <v>219</v>
      </c>
      <c r="E119" s="220"/>
      <c r="F119" s="166">
        <f>SUM(F120:F126)</f>
        <v>54907</v>
      </c>
      <c r="G119" s="166">
        <f>SUM(G120:G126)</f>
        <v>54907</v>
      </c>
    </row>
    <row r="120" spans="1:7" ht="48" thickBot="1" x14ac:dyDescent="0.25">
      <c r="A120" s="39" t="s">
        <v>30</v>
      </c>
      <c r="B120" s="45" t="s">
        <v>75</v>
      </c>
      <c r="C120" s="45" t="s">
        <v>76</v>
      </c>
      <c r="D120" s="258" t="s">
        <v>219</v>
      </c>
      <c r="E120" s="258">
        <v>111</v>
      </c>
      <c r="F120" s="3">
        <v>19899</v>
      </c>
      <c r="G120" s="3">
        <v>19899</v>
      </c>
    </row>
    <row r="121" spans="1:7" ht="16.5" thickBot="1" x14ac:dyDescent="0.25">
      <c r="A121" s="5" t="s">
        <v>390</v>
      </c>
      <c r="B121" s="45" t="s">
        <v>75</v>
      </c>
      <c r="C121" s="45" t="s">
        <v>76</v>
      </c>
      <c r="D121" s="258" t="s">
        <v>219</v>
      </c>
      <c r="E121" s="258">
        <v>112</v>
      </c>
      <c r="F121" s="3"/>
      <c r="G121" s="3"/>
    </row>
    <row r="122" spans="1:7" ht="78.75" customHeight="1" thickBot="1" x14ac:dyDescent="0.25">
      <c r="A122" s="39" t="s">
        <v>10</v>
      </c>
      <c r="B122" s="45" t="s">
        <v>75</v>
      </c>
      <c r="C122" s="45" t="s">
        <v>76</v>
      </c>
      <c r="D122" s="258" t="s">
        <v>219</v>
      </c>
      <c r="E122" s="258">
        <v>119</v>
      </c>
      <c r="F122" s="3">
        <v>6009.8</v>
      </c>
      <c r="G122" s="3">
        <v>6009.8</v>
      </c>
    </row>
    <row r="123" spans="1:7" ht="63.75" hidden="1" thickBot="1" x14ac:dyDescent="0.25">
      <c r="A123" s="263" t="s">
        <v>494</v>
      </c>
      <c r="B123" s="45" t="s">
        <v>75</v>
      </c>
      <c r="C123" s="45" t="s">
        <v>76</v>
      </c>
      <c r="D123" s="258" t="s">
        <v>219</v>
      </c>
      <c r="E123" s="258">
        <v>243</v>
      </c>
      <c r="F123" s="3">
        <v>0</v>
      </c>
      <c r="G123" s="3">
        <v>0</v>
      </c>
    </row>
    <row r="124" spans="1:7" ht="32.25" thickBot="1" x14ac:dyDescent="0.25">
      <c r="A124" s="39" t="s">
        <v>13</v>
      </c>
      <c r="B124" s="45" t="s">
        <v>75</v>
      </c>
      <c r="C124" s="45" t="s">
        <v>76</v>
      </c>
      <c r="D124" s="258" t="s">
        <v>219</v>
      </c>
      <c r="E124" s="258">
        <v>244</v>
      </c>
      <c r="F124" s="3">
        <v>21798</v>
      </c>
      <c r="G124" s="3">
        <v>21798</v>
      </c>
    </row>
    <row r="125" spans="1:7" ht="16.5" thickBot="1" x14ac:dyDescent="0.25">
      <c r="A125" s="39" t="s">
        <v>640</v>
      </c>
      <c r="B125" s="45" t="s">
        <v>75</v>
      </c>
      <c r="C125" s="45" t="s">
        <v>76</v>
      </c>
      <c r="D125" s="326" t="s">
        <v>219</v>
      </c>
      <c r="E125" s="326">
        <v>247</v>
      </c>
      <c r="F125" s="3">
        <v>5172</v>
      </c>
      <c r="G125" s="3">
        <v>5172</v>
      </c>
    </row>
    <row r="126" spans="1:7" ht="31.5" customHeight="1" thickBot="1" x14ac:dyDescent="0.25">
      <c r="A126" s="56" t="s">
        <v>48</v>
      </c>
      <c r="B126" s="45" t="s">
        <v>75</v>
      </c>
      <c r="C126" s="45" t="s">
        <v>76</v>
      </c>
      <c r="D126" s="258" t="s">
        <v>219</v>
      </c>
      <c r="E126" s="258">
        <v>850</v>
      </c>
      <c r="F126" s="3">
        <v>2028.2</v>
      </c>
      <c r="G126" s="3">
        <v>2028.2</v>
      </c>
    </row>
    <row r="127" spans="1:7" ht="95.25" hidden="1" thickBot="1" x14ac:dyDescent="0.25">
      <c r="A127" s="260" t="s">
        <v>549</v>
      </c>
      <c r="B127" s="11" t="s">
        <v>75</v>
      </c>
      <c r="C127" s="11" t="s">
        <v>76</v>
      </c>
      <c r="D127" s="48" t="s">
        <v>565</v>
      </c>
      <c r="E127" s="48"/>
      <c r="F127" s="1">
        <v>0</v>
      </c>
      <c r="G127" s="1">
        <v>0</v>
      </c>
    </row>
    <row r="128" spans="1:7" ht="63.75" hidden="1" thickBot="1" x14ac:dyDescent="0.25">
      <c r="A128" s="263" t="s">
        <v>494</v>
      </c>
      <c r="B128" s="45" t="s">
        <v>75</v>
      </c>
      <c r="C128" s="45" t="s">
        <v>76</v>
      </c>
      <c r="D128" s="258" t="s">
        <v>565</v>
      </c>
      <c r="E128" s="258">
        <v>243</v>
      </c>
      <c r="F128" s="3">
        <v>0</v>
      </c>
      <c r="G128" s="3">
        <v>0</v>
      </c>
    </row>
    <row r="129" spans="1:10" ht="32.25" hidden="1" thickBot="1" x14ac:dyDescent="0.25">
      <c r="A129" s="172" t="s">
        <v>550</v>
      </c>
      <c r="B129" s="45" t="s">
        <v>75</v>
      </c>
      <c r="C129" s="45" t="s">
        <v>76</v>
      </c>
      <c r="D129" s="258" t="s">
        <v>565</v>
      </c>
      <c r="E129" s="258">
        <v>244</v>
      </c>
      <c r="F129" s="3">
        <v>0</v>
      </c>
      <c r="G129" s="3">
        <v>0</v>
      </c>
    </row>
    <row r="130" spans="1:10" ht="16.5" thickBot="1" x14ac:dyDescent="0.25">
      <c r="A130" s="160" t="s">
        <v>63</v>
      </c>
      <c r="B130" s="223" t="s">
        <v>75</v>
      </c>
      <c r="C130" s="223" t="s">
        <v>117</v>
      </c>
      <c r="D130" s="220"/>
      <c r="E130" s="220"/>
      <c r="F130" s="163">
        <f>SUM(F132+F138+F147+F148+F151)</f>
        <v>430141.02</v>
      </c>
      <c r="G130" s="163">
        <f>SUM(G132+G138+G147+G148+G151)</f>
        <v>430141.02</v>
      </c>
    </row>
    <row r="131" spans="1:10" ht="63.75" thickBot="1" x14ac:dyDescent="0.25">
      <c r="A131" s="261" t="s">
        <v>213</v>
      </c>
      <c r="B131" s="223" t="s">
        <v>75</v>
      </c>
      <c r="C131" s="223" t="s">
        <v>117</v>
      </c>
      <c r="D131" s="166">
        <v>19</v>
      </c>
      <c r="E131" s="228"/>
      <c r="F131" s="166">
        <f>SUM(F135:F137)</f>
        <v>357686</v>
      </c>
      <c r="G131" s="166">
        <f>SUM(G135:G137)</f>
        <v>357686</v>
      </c>
      <c r="J131" s="125"/>
    </row>
    <row r="132" spans="1:10" ht="32.25" thickBot="1" x14ac:dyDescent="0.25">
      <c r="A132" s="265" t="s">
        <v>220</v>
      </c>
      <c r="B132" s="45" t="s">
        <v>75</v>
      </c>
      <c r="C132" s="45" t="s">
        <v>117</v>
      </c>
      <c r="D132" s="3" t="s">
        <v>221</v>
      </c>
      <c r="E132" s="47"/>
      <c r="F132" s="16">
        <f>SUM(F135:F137)</f>
        <v>357686</v>
      </c>
      <c r="G132" s="16">
        <f>SUM(G135:G137)</f>
        <v>357686</v>
      </c>
    </row>
    <row r="133" spans="1:10" ht="48" thickBot="1" x14ac:dyDescent="0.25">
      <c r="A133" s="265" t="s">
        <v>222</v>
      </c>
      <c r="B133" s="45" t="s">
        <v>75</v>
      </c>
      <c r="C133" s="45" t="s">
        <v>117</v>
      </c>
      <c r="D133" s="3" t="s">
        <v>223</v>
      </c>
      <c r="E133" s="47"/>
      <c r="F133" s="16">
        <f>SUM(F135:F137)</f>
        <v>357686</v>
      </c>
      <c r="G133" s="16">
        <f>SUM(G135:G137)</f>
        <v>357686</v>
      </c>
    </row>
    <row r="134" spans="1:10" ht="331.5" thickBot="1" x14ac:dyDescent="0.25">
      <c r="A134" s="265" t="s">
        <v>224</v>
      </c>
      <c r="B134" s="45" t="s">
        <v>75</v>
      </c>
      <c r="C134" s="45" t="s">
        <v>117</v>
      </c>
      <c r="D134" s="258" t="s">
        <v>225</v>
      </c>
      <c r="E134" s="47"/>
      <c r="F134" s="258">
        <f>SUM(F135:F137)</f>
        <v>357686</v>
      </c>
      <c r="G134" s="258">
        <f>SUM(G135:G137)</f>
        <v>357686</v>
      </c>
    </row>
    <row r="135" spans="1:10" ht="48" thickBot="1" x14ac:dyDescent="0.25">
      <c r="A135" s="55" t="s">
        <v>30</v>
      </c>
      <c r="B135" s="45" t="s">
        <v>75</v>
      </c>
      <c r="C135" s="45" t="s">
        <v>117</v>
      </c>
      <c r="D135" s="258" t="s">
        <v>225</v>
      </c>
      <c r="E135" s="258">
        <v>111</v>
      </c>
      <c r="F135" s="258">
        <v>270629</v>
      </c>
      <c r="G135" s="326">
        <v>270629</v>
      </c>
    </row>
    <row r="136" spans="1:10" ht="79.5" thickBot="1" x14ac:dyDescent="0.25">
      <c r="A136" s="39" t="s">
        <v>10</v>
      </c>
      <c r="B136" s="45" t="s">
        <v>75</v>
      </c>
      <c r="C136" s="45" t="s">
        <v>117</v>
      </c>
      <c r="D136" s="258" t="s">
        <v>225</v>
      </c>
      <c r="E136" s="258">
        <v>119</v>
      </c>
      <c r="F136" s="258">
        <v>81730.2</v>
      </c>
      <c r="G136" s="326">
        <v>81730.2</v>
      </c>
    </row>
    <row r="137" spans="1:10" ht="32.25" thickBot="1" x14ac:dyDescent="0.25">
      <c r="A137" s="39" t="s">
        <v>13</v>
      </c>
      <c r="B137" s="45" t="s">
        <v>75</v>
      </c>
      <c r="C137" s="45" t="s">
        <v>117</v>
      </c>
      <c r="D137" s="258" t="s">
        <v>225</v>
      </c>
      <c r="E137" s="258">
        <v>244</v>
      </c>
      <c r="F137" s="258">
        <v>5326.8</v>
      </c>
      <c r="G137" s="326">
        <v>5326.8</v>
      </c>
    </row>
    <row r="138" spans="1:10" ht="48" thickBot="1" x14ac:dyDescent="0.25">
      <c r="A138" s="164" t="s">
        <v>65</v>
      </c>
      <c r="B138" s="223" t="s">
        <v>75</v>
      </c>
      <c r="C138" s="223" t="s">
        <v>117</v>
      </c>
      <c r="D138" s="227" t="s">
        <v>226</v>
      </c>
      <c r="E138" s="220"/>
      <c r="F138" s="163">
        <f>SUM(F139:F144)</f>
        <v>28770.59</v>
      </c>
      <c r="G138" s="163">
        <f>SUM(G139:G144)</f>
        <v>28770.59</v>
      </c>
    </row>
    <row r="139" spans="1:10" ht="48" thickBot="1" x14ac:dyDescent="0.25">
      <c r="A139" s="55" t="s">
        <v>30</v>
      </c>
      <c r="B139" s="45" t="s">
        <v>75</v>
      </c>
      <c r="C139" s="45" t="s">
        <v>117</v>
      </c>
      <c r="D139" s="293" t="s">
        <v>226</v>
      </c>
      <c r="E139" s="20">
        <v>111</v>
      </c>
      <c r="F139" s="283">
        <v>9220</v>
      </c>
      <c r="G139" s="283">
        <v>9220</v>
      </c>
    </row>
    <row r="140" spans="1:10" ht="79.5" thickBot="1" x14ac:dyDescent="0.25">
      <c r="A140" s="39" t="s">
        <v>10</v>
      </c>
      <c r="B140" s="45" t="s">
        <v>75</v>
      </c>
      <c r="C140" s="45" t="s">
        <v>117</v>
      </c>
      <c r="D140" s="293" t="s">
        <v>226</v>
      </c>
      <c r="E140" s="3">
        <v>119</v>
      </c>
      <c r="F140" s="3">
        <v>2773</v>
      </c>
      <c r="G140" s="3">
        <v>2773</v>
      </c>
    </row>
    <row r="141" spans="1:10" ht="48" thickBot="1" x14ac:dyDescent="0.25">
      <c r="A141" s="39" t="s">
        <v>227</v>
      </c>
      <c r="B141" s="45" t="s">
        <v>75</v>
      </c>
      <c r="C141" s="45" t="s">
        <v>117</v>
      </c>
      <c r="D141" s="258" t="s">
        <v>226</v>
      </c>
      <c r="E141" s="258">
        <v>244</v>
      </c>
      <c r="F141" s="3">
        <v>4901</v>
      </c>
      <c r="G141" s="3">
        <v>4901</v>
      </c>
    </row>
    <row r="142" spans="1:10" ht="16.5" thickBot="1" x14ac:dyDescent="0.25">
      <c r="A142" s="39" t="s">
        <v>640</v>
      </c>
      <c r="B142" s="45" t="s">
        <v>75</v>
      </c>
      <c r="C142" s="45" t="s">
        <v>117</v>
      </c>
      <c r="D142" s="326" t="s">
        <v>226</v>
      </c>
      <c r="E142" s="326">
        <v>247</v>
      </c>
      <c r="F142" s="3">
        <v>8184</v>
      </c>
      <c r="G142" s="3">
        <v>8184</v>
      </c>
    </row>
    <row r="143" spans="1:10" ht="16.5" thickBot="1" x14ac:dyDescent="0.25">
      <c r="A143" s="39" t="s">
        <v>551</v>
      </c>
      <c r="B143" s="45" t="s">
        <v>75</v>
      </c>
      <c r="C143" s="45" t="s">
        <v>117</v>
      </c>
      <c r="D143" s="258" t="s">
        <v>226</v>
      </c>
      <c r="E143" s="258">
        <v>414</v>
      </c>
      <c r="F143" s="3">
        <v>0</v>
      </c>
      <c r="G143" s="3">
        <v>0</v>
      </c>
    </row>
    <row r="144" spans="1:10" ht="32.25" thickBot="1" x14ac:dyDescent="0.25">
      <c r="A144" s="56" t="s">
        <v>48</v>
      </c>
      <c r="B144" s="45" t="s">
        <v>75</v>
      </c>
      <c r="C144" s="45" t="s">
        <v>117</v>
      </c>
      <c r="D144" s="258" t="s">
        <v>226</v>
      </c>
      <c r="E144" s="258">
        <v>850</v>
      </c>
      <c r="F144" s="3">
        <v>3692.59</v>
      </c>
      <c r="G144" s="3">
        <v>3692.59</v>
      </c>
    </row>
    <row r="145" spans="1:7" ht="48" hidden="1" thickBot="1" x14ac:dyDescent="0.25">
      <c r="A145" s="190" t="s">
        <v>547</v>
      </c>
      <c r="B145" s="234" t="s">
        <v>75</v>
      </c>
      <c r="C145" s="234" t="s">
        <v>117</v>
      </c>
      <c r="D145" s="185" t="s">
        <v>566</v>
      </c>
      <c r="E145" s="185"/>
      <c r="F145" s="182">
        <v>0</v>
      </c>
      <c r="G145" s="3">
        <v>3878</v>
      </c>
    </row>
    <row r="146" spans="1:7" ht="63.75" hidden="1" thickBot="1" x14ac:dyDescent="0.25">
      <c r="A146" s="39" t="s">
        <v>548</v>
      </c>
      <c r="B146" s="45" t="s">
        <v>75</v>
      </c>
      <c r="C146" s="45" t="s">
        <v>117</v>
      </c>
      <c r="D146" s="258" t="s">
        <v>566</v>
      </c>
      <c r="E146" s="258">
        <v>414</v>
      </c>
      <c r="F146" s="3">
        <v>0</v>
      </c>
      <c r="G146" s="3">
        <v>0</v>
      </c>
    </row>
    <row r="147" spans="1:7" ht="48" thickBot="1" x14ac:dyDescent="0.25">
      <c r="A147" s="160" t="s">
        <v>597</v>
      </c>
      <c r="B147" s="223" t="s">
        <v>75</v>
      </c>
      <c r="C147" s="223" t="s">
        <v>117</v>
      </c>
      <c r="D147" s="227" t="s">
        <v>226</v>
      </c>
      <c r="E147" s="227">
        <v>321</v>
      </c>
      <c r="F147" s="166">
        <v>2411.1999999999998</v>
      </c>
      <c r="G147" s="175">
        <v>2411.1999999999998</v>
      </c>
    </row>
    <row r="148" spans="1:7" ht="95.25" thickBot="1" x14ac:dyDescent="0.25">
      <c r="A148" s="360" t="s">
        <v>668</v>
      </c>
      <c r="B148" s="231" t="s">
        <v>75</v>
      </c>
      <c r="C148" s="231" t="s">
        <v>117</v>
      </c>
      <c r="D148" s="187" t="s">
        <v>669</v>
      </c>
      <c r="E148" s="187"/>
      <c r="F148" s="175">
        <v>22732.92</v>
      </c>
      <c r="G148" s="175">
        <v>22732.92</v>
      </c>
    </row>
    <row r="149" spans="1:7" ht="48" thickBot="1" x14ac:dyDescent="0.25">
      <c r="A149" s="39" t="s">
        <v>230</v>
      </c>
      <c r="B149" s="45" t="s">
        <v>75</v>
      </c>
      <c r="C149" s="45" t="s">
        <v>117</v>
      </c>
      <c r="D149" s="359" t="s">
        <v>669</v>
      </c>
      <c r="E149" s="359">
        <v>111</v>
      </c>
      <c r="F149" s="3">
        <v>17460</v>
      </c>
      <c r="G149" s="3">
        <v>17460</v>
      </c>
    </row>
    <row r="150" spans="1:7" ht="79.5" thickBot="1" x14ac:dyDescent="0.25">
      <c r="A150" s="39" t="s">
        <v>10</v>
      </c>
      <c r="B150" s="45" t="s">
        <v>75</v>
      </c>
      <c r="C150" s="45" t="s">
        <v>117</v>
      </c>
      <c r="D150" s="359" t="s">
        <v>669</v>
      </c>
      <c r="E150" s="359">
        <v>119</v>
      </c>
      <c r="F150" s="3">
        <v>5272.92</v>
      </c>
      <c r="G150" s="3">
        <v>5272.92</v>
      </c>
    </row>
    <row r="151" spans="1:7" ht="79.5" thickBot="1" x14ac:dyDescent="0.25">
      <c r="A151" s="164" t="s">
        <v>670</v>
      </c>
      <c r="B151" s="231" t="s">
        <v>75</v>
      </c>
      <c r="C151" s="231" t="s">
        <v>117</v>
      </c>
      <c r="D151" s="187" t="s">
        <v>671</v>
      </c>
      <c r="E151" s="187"/>
      <c r="F151" s="175">
        <v>18540.310000000001</v>
      </c>
      <c r="G151" s="175">
        <v>18540.310000000001</v>
      </c>
    </row>
    <row r="152" spans="1:7" ht="32.25" thickBot="1" x14ac:dyDescent="0.25">
      <c r="A152" s="39" t="s">
        <v>13</v>
      </c>
      <c r="B152" s="45" t="s">
        <v>75</v>
      </c>
      <c r="C152" s="45" t="s">
        <v>117</v>
      </c>
      <c r="D152" s="359" t="s">
        <v>671</v>
      </c>
      <c r="E152" s="359">
        <v>244</v>
      </c>
      <c r="F152" s="3">
        <v>18540.310000000001</v>
      </c>
      <c r="G152" s="3">
        <v>18540.310000000001</v>
      </c>
    </row>
    <row r="153" spans="1:7" ht="18" hidden="1" thickBot="1" x14ac:dyDescent="0.25">
      <c r="A153" s="203" t="s">
        <v>590</v>
      </c>
      <c r="B153" s="223" t="s">
        <v>75</v>
      </c>
      <c r="C153" s="223" t="s">
        <v>117</v>
      </c>
      <c r="D153" s="227">
        <v>9990041120</v>
      </c>
      <c r="E153" s="227"/>
      <c r="F153" s="166">
        <v>0</v>
      </c>
      <c r="G153" s="166">
        <v>0</v>
      </c>
    </row>
    <row r="154" spans="1:7" ht="63.75" hidden="1" thickBot="1" x14ac:dyDescent="0.25">
      <c r="A154" s="263" t="s">
        <v>494</v>
      </c>
      <c r="B154" s="45" t="s">
        <v>75</v>
      </c>
      <c r="C154" s="45" t="s">
        <v>117</v>
      </c>
      <c r="D154" s="258">
        <v>9990041120</v>
      </c>
      <c r="E154" s="258">
        <v>243</v>
      </c>
      <c r="F154" s="3">
        <v>0</v>
      </c>
      <c r="G154" s="3">
        <v>0</v>
      </c>
    </row>
    <row r="155" spans="1:7" ht="32.25" thickBot="1" x14ac:dyDescent="0.25">
      <c r="A155" s="164" t="s">
        <v>66</v>
      </c>
      <c r="B155" s="223" t="s">
        <v>75</v>
      </c>
      <c r="C155" s="223" t="s">
        <v>111</v>
      </c>
      <c r="D155" s="227" t="s">
        <v>228</v>
      </c>
      <c r="E155" s="220"/>
      <c r="F155" s="194">
        <f>SUM(F157:F167)</f>
        <v>15593</v>
      </c>
      <c r="G155" s="194">
        <f>SUM(G157:G167)</f>
        <v>15593</v>
      </c>
    </row>
    <row r="156" spans="1:7" ht="32.25" thickBot="1" x14ac:dyDescent="0.25">
      <c r="A156" s="265" t="s">
        <v>229</v>
      </c>
      <c r="B156" s="45" t="s">
        <v>75</v>
      </c>
      <c r="C156" s="45" t="s">
        <v>111</v>
      </c>
      <c r="D156" s="258" t="s">
        <v>228</v>
      </c>
      <c r="E156" s="47"/>
      <c r="F156" s="3">
        <f>SUM(F157:F167)</f>
        <v>15593</v>
      </c>
      <c r="G156" s="3">
        <f>SUM(G157:G167)</f>
        <v>15593</v>
      </c>
    </row>
    <row r="157" spans="1:7" ht="48" thickBot="1" x14ac:dyDescent="0.25">
      <c r="A157" s="39" t="s">
        <v>230</v>
      </c>
      <c r="B157" s="45" t="s">
        <v>75</v>
      </c>
      <c r="C157" s="45" t="s">
        <v>111</v>
      </c>
      <c r="D157" s="258" t="s">
        <v>228</v>
      </c>
      <c r="E157" s="258">
        <v>111</v>
      </c>
      <c r="F157" s="3">
        <v>7180</v>
      </c>
      <c r="G157" s="3">
        <v>7180</v>
      </c>
    </row>
    <row r="158" spans="1:7" ht="79.5" thickBot="1" x14ac:dyDescent="0.25">
      <c r="A158" s="39" t="s">
        <v>10</v>
      </c>
      <c r="B158" s="45" t="s">
        <v>75</v>
      </c>
      <c r="C158" s="45" t="s">
        <v>111</v>
      </c>
      <c r="D158" s="258" t="s">
        <v>228</v>
      </c>
      <c r="E158" s="258">
        <v>119</v>
      </c>
      <c r="F158" s="3">
        <v>2170</v>
      </c>
      <c r="G158" s="3">
        <v>2170</v>
      </c>
    </row>
    <row r="159" spans="1:7" ht="32.25" thickBot="1" x14ac:dyDescent="0.25">
      <c r="A159" s="39" t="s">
        <v>13</v>
      </c>
      <c r="B159" s="45" t="s">
        <v>75</v>
      </c>
      <c r="C159" s="45" t="s">
        <v>111</v>
      </c>
      <c r="D159" s="258" t="s">
        <v>228</v>
      </c>
      <c r="E159" s="258">
        <v>244</v>
      </c>
      <c r="F159" s="3">
        <v>225</v>
      </c>
      <c r="G159" s="3">
        <v>225</v>
      </c>
    </row>
    <row r="160" spans="1:7" ht="16.5" thickBot="1" x14ac:dyDescent="0.25">
      <c r="A160" s="39" t="s">
        <v>640</v>
      </c>
      <c r="B160" s="45" t="s">
        <v>75</v>
      </c>
      <c r="C160" s="45" t="s">
        <v>111</v>
      </c>
      <c r="D160" s="326" t="s">
        <v>228</v>
      </c>
      <c r="E160" s="326">
        <v>247</v>
      </c>
      <c r="F160" s="3">
        <v>383</v>
      </c>
      <c r="G160" s="3">
        <v>383</v>
      </c>
    </row>
    <row r="161" spans="1:7" ht="16.5" thickBot="1" x14ac:dyDescent="0.25">
      <c r="A161" s="52" t="s">
        <v>593</v>
      </c>
      <c r="B161" s="45" t="s">
        <v>75</v>
      </c>
      <c r="C161" s="45" t="s">
        <v>111</v>
      </c>
      <c r="D161" s="293" t="s">
        <v>228</v>
      </c>
      <c r="E161" s="293">
        <v>611</v>
      </c>
      <c r="F161" s="3">
        <v>2400</v>
      </c>
      <c r="G161" s="3">
        <v>2400</v>
      </c>
    </row>
    <row r="162" spans="1:7" ht="32.25" thickBot="1" x14ac:dyDescent="0.25">
      <c r="A162" s="52" t="s">
        <v>594</v>
      </c>
      <c r="B162" s="45" t="s">
        <v>75</v>
      </c>
      <c r="C162" s="45" t="s">
        <v>111</v>
      </c>
      <c r="D162" s="293" t="s">
        <v>592</v>
      </c>
      <c r="E162" s="293">
        <v>611</v>
      </c>
      <c r="F162" s="3">
        <v>2843.694</v>
      </c>
      <c r="G162" s="3">
        <v>2843.694</v>
      </c>
    </row>
    <row r="163" spans="1:7" ht="32.25" thickBot="1" x14ac:dyDescent="0.25">
      <c r="A163" s="52" t="s">
        <v>594</v>
      </c>
      <c r="B163" s="45" t="s">
        <v>75</v>
      </c>
      <c r="C163" s="45" t="s">
        <v>111</v>
      </c>
      <c r="D163" s="293" t="s">
        <v>592</v>
      </c>
      <c r="E163" s="293">
        <v>613</v>
      </c>
      <c r="F163" s="3">
        <v>18.68</v>
      </c>
      <c r="G163" s="3">
        <v>18.68</v>
      </c>
    </row>
    <row r="164" spans="1:7" ht="32.25" thickBot="1" x14ac:dyDescent="0.25">
      <c r="A164" s="52" t="s">
        <v>594</v>
      </c>
      <c r="B164" s="45" t="s">
        <v>75</v>
      </c>
      <c r="C164" s="45" t="s">
        <v>111</v>
      </c>
      <c r="D164" s="293" t="s">
        <v>592</v>
      </c>
      <c r="E164" s="293">
        <v>623</v>
      </c>
      <c r="F164" s="3">
        <v>18.68</v>
      </c>
      <c r="G164" s="3">
        <v>18.68</v>
      </c>
    </row>
    <row r="165" spans="1:7" ht="32.25" thickBot="1" x14ac:dyDescent="0.25">
      <c r="A165" s="52" t="s">
        <v>594</v>
      </c>
      <c r="B165" s="45" t="s">
        <v>75</v>
      </c>
      <c r="C165" s="45" t="s">
        <v>111</v>
      </c>
      <c r="D165" s="293" t="s">
        <v>592</v>
      </c>
      <c r="E165" s="293">
        <v>633</v>
      </c>
      <c r="F165" s="3">
        <v>9.34</v>
      </c>
      <c r="G165" s="3">
        <v>9.34</v>
      </c>
    </row>
    <row r="166" spans="1:7" ht="32.25" thickBot="1" x14ac:dyDescent="0.25">
      <c r="A166" s="52" t="s">
        <v>594</v>
      </c>
      <c r="B166" s="45" t="s">
        <v>75</v>
      </c>
      <c r="C166" s="45" t="s">
        <v>111</v>
      </c>
      <c r="D166" s="293" t="s">
        <v>592</v>
      </c>
      <c r="E166" s="293">
        <v>813</v>
      </c>
      <c r="F166" s="3">
        <v>9.6059999999999999</v>
      </c>
      <c r="G166" s="3">
        <v>9.6059999999999999</v>
      </c>
    </row>
    <row r="167" spans="1:7" ht="32.25" thickBot="1" x14ac:dyDescent="0.25">
      <c r="A167" s="42" t="s">
        <v>48</v>
      </c>
      <c r="B167" s="45" t="s">
        <v>75</v>
      </c>
      <c r="C167" s="45" t="s">
        <v>111</v>
      </c>
      <c r="D167" s="258" t="s">
        <v>228</v>
      </c>
      <c r="E167" s="258">
        <v>850</v>
      </c>
      <c r="F167" s="3">
        <v>335</v>
      </c>
      <c r="G167" s="3">
        <v>335</v>
      </c>
    </row>
    <row r="168" spans="1:7" ht="32.25" thickBot="1" x14ac:dyDescent="0.25">
      <c r="A168" s="164" t="s">
        <v>26</v>
      </c>
      <c r="B168" s="218" t="s">
        <v>75</v>
      </c>
      <c r="C168" s="218" t="s">
        <v>75</v>
      </c>
      <c r="D168" s="220"/>
      <c r="E168" s="220"/>
      <c r="F168" s="177">
        <v>50</v>
      </c>
      <c r="G168" s="177">
        <v>50</v>
      </c>
    </row>
    <row r="169" spans="1:7" ht="32.25" thickBot="1" x14ac:dyDescent="0.25">
      <c r="A169" s="39" t="s">
        <v>231</v>
      </c>
      <c r="B169" s="45" t="s">
        <v>75</v>
      </c>
      <c r="C169" s="45" t="s">
        <v>75</v>
      </c>
      <c r="D169" s="258" t="s">
        <v>232</v>
      </c>
      <c r="E169" s="47"/>
      <c r="F169" s="3">
        <v>50</v>
      </c>
      <c r="G169" s="3">
        <v>50</v>
      </c>
    </row>
    <row r="170" spans="1:7" ht="32.25" thickBot="1" x14ac:dyDescent="0.25">
      <c r="A170" s="39" t="s">
        <v>13</v>
      </c>
      <c r="B170" s="45" t="s">
        <v>75</v>
      </c>
      <c r="C170" s="45" t="s">
        <v>75</v>
      </c>
      <c r="D170" s="258" t="s">
        <v>232</v>
      </c>
      <c r="E170" s="258">
        <v>244</v>
      </c>
      <c r="F170" s="3">
        <v>50</v>
      </c>
      <c r="G170" s="3">
        <v>50</v>
      </c>
    </row>
    <row r="171" spans="1:7" ht="32.25" thickBot="1" x14ac:dyDescent="0.25">
      <c r="A171" s="164" t="s">
        <v>28</v>
      </c>
      <c r="B171" s="218" t="s">
        <v>75</v>
      </c>
      <c r="C171" s="218" t="s">
        <v>112</v>
      </c>
      <c r="D171" s="220"/>
      <c r="E171" s="220"/>
      <c r="F171" s="177">
        <f>SUM(F172+F176+F183)</f>
        <v>6450</v>
      </c>
      <c r="G171" s="177">
        <f>SUM(G172+G176+G183)</f>
        <v>6460</v>
      </c>
    </row>
    <row r="172" spans="1:7" ht="95.25" thickBot="1" x14ac:dyDescent="0.25">
      <c r="A172" s="164" t="s">
        <v>233</v>
      </c>
      <c r="B172" s="223" t="s">
        <v>75</v>
      </c>
      <c r="C172" s="223" t="s">
        <v>112</v>
      </c>
      <c r="D172" s="227" t="s">
        <v>234</v>
      </c>
      <c r="E172" s="220"/>
      <c r="F172" s="177">
        <f>SUM(F173:F175)</f>
        <v>387</v>
      </c>
      <c r="G172" s="177">
        <f>SUM(G173:G175)</f>
        <v>397</v>
      </c>
    </row>
    <row r="173" spans="1:7" ht="63.75" thickBot="1" x14ac:dyDescent="0.25">
      <c r="A173" s="39" t="s">
        <v>193</v>
      </c>
      <c r="B173" s="45" t="s">
        <v>75</v>
      </c>
      <c r="C173" s="45" t="s">
        <v>112</v>
      </c>
      <c r="D173" s="258" t="s">
        <v>234</v>
      </c>
      <c r="E173" s="258">
        <v>121</v>
      </c>
      <c r="F173" s="3">
        <v>297</v>
      </c>
      <c r="G173" s="3">
        <v>305</v>
      </c>
    </row>
    <row r="174" spans="1:7" ht="79.5" thickBot="1" x14ac:dyDescent="0.25">
      <c r="A174" s="39" t="s">
        <v>10</v>
      </c>
      <c r="B174" s="45" t="s">
        <v>75</v>
      </c>
      <c r="C174" s="45" t="s">
        <v>112</v>
      </c>
      <c r="D174" s="258" t="s">
        <v>234</v>
      </c>
      <c r="E174" s="258">
        <v>129</v>
      </c>
      <c r="F174" s="3">
        <v>90</v>
      </c>
      <c r="G174" s="3">
        <v>92</v>
      </c>
    </row>
    <row r="175" spans="1:7" ht="32.25" hidden="1" thickBot="1" x14ac:dyDescent="0.25">
      <c r="A175" s="39" t="s">
        <v>13</v>
      </c>
      <c r="B175" s="45" t="s">
        <v>75</v>
      </c>
      <c r="C175" s="45" t="s">
        <v>112</v>
      </c>
      <c r="D175" s="258" t="s">
        <v>234</v>
      </c>
      <c r="E175" s="258">
        <v>244</v>
      </c>
      <c r="F175" s="1"/>
      <c r="G175" s="1"/>
    </row>
    <row r="176" spans="1:7" ht="16.5" thickBot="1" x14ac:dyDescent="0.25">
      <c r="A176" s="164" t="s">
        <v>235</v>
      </c>
      <c r="B176" s="231" t="s">
        <v>75</v>
      </c>
      <c r="C176" s="231" t="s">
        <v>112</v>
      </c>
      <c r="D176" s="166" t="s">
        <v>236</v>
      </c>
      <c r="E176" s="220"/>
      <c r="F176" s="177">
        <f>SUM(F178:F182)</f>
        <v>6063</v>
      </c>
      <c r="G176" s="177">
        <f>SUM(G178:G182)</f>
        <v>6063</v>
      </c>
    </row>
    <row r="177" spans="1:7" ht="32.25" thickBot="1" x14ac:dyDescent="0.25">
      <c r="A177" s="265" t="s">
        <v>237</v>
      </c>
      <c r="B177" s="45" t="s">
        <v>75</v>
      </c>
      <c r="C177" s="45" t="s">
        <v>112</v>
      </c>
      <c r="D177" s="258" t="s">
        <v>236</v>
      </c>
      <c r="E177" s="47"/>
      <c r="F177" s="3">
        <f>SUM(F178:F182)</f>
        <v>6063</v>
      </c>
      <c r="G177" s="3">
        <f>SUM(G178:G182)</f>
        <v>6063</v>
      </c>
    </row>
    <row r="178" spans="1:7" ht="48" thickBot="1" x14ac:dyDescent="0.25">
      <c r="A178" s="39" t="s">
        <v>230</v>
      </c>
      <c r="B178" s="45" t="s">
        <v>75</v>
      </c>
      <c r="C178" s="45" t="s">
        <v>112</v>
      </c>
      <c r="D178" s="258" t="s">
        <v>236</v>
      </c>
      <c r="E178" s="258">
        <v>111</v>
      </c>
      <c r="F178" s="3">
        <v>4100</v>
      </c>
      <c r="G178" s="3">
        <v>4100</v>
      </c>
    </row>
    <row r="179" spans="1:7" ht="79.5" thickBot="1" x14ac:dyDescent="0.25">
      <c r="A179" s="39" t="s">
        <v>10</v>
      </c>
      <c r="B179" s="45" t="s">
        <v>75</v>
      </c>
      <c r="C179" s="45" t="s">
        <v>112</v>
      </c>
      <c r="D179" s="258" t="s">
        <v>236</v>
      </c>
      <c r="E179" s="258">
        <v>119</v>
      </c>
      <c r="F179" s="3">
        <v>1238</v>
      </c>
      <c r="G179" s="3">
        <v>1238</v>
      </c>
    </row>
    <row r="180" spans="1:7" ht="32.25" thickBot="1" x14ac:dyDescent="0.25">
      <c r="A180" s="39" t="s">
        <v>13</v>
      </c>
      <c r="B180" s="45" t="s">
        <v>75</v>
      </c>
      <c r="C180" s="45" t="s">
        <v>112</v>
      </c>
      <c r="D180" s="258" t="s">
        <v>236</v>
      </c>
      <c r="E180" s="258">
        <v>244</v>
      </c>
      <c r="F180" s="3">
        <v>185</v>
      </c>
      <c r="G180" s="3">
        <v>185</v>
      </c>
    </row>
    <row r="181" spans="1:7" ht="16.5" thickBot="1" x14ac:dyDescent="0.25">
      <c r="A181" s="39" t="s">
        <v>640</v>
      </c>
      <c r="B181" s="45" t="s">
        <v>75</v>
      </c>
      <c r="C181" s="45" t="s">
        <v>112</v>
      </c>
      <c r="D181" s="326" t="s">
        <v>236</v>
      </c>
      <c r="E181" s="326">
        <v>247</v>
      </c>
      <c r="F181" s="3">
        <v>530</v>
      </c>
      <c r="G181" s="3">
        <v>530</v>
      </c>
    </row>
    <row r="182" spans="1:7" ht="32.25" thickBot="1" x14ac:dyDescent="0.25">
      <c r="A182" s="263" t="s">
        <v>48</v>
      </c>
      <c r="B182" s="45" t="s">
        <v>75</v>
      </c>
      <c r="C182" s="45" t="s">
        <v>112</v>
      </c>
      <c r="D182" s="258" t="s">
        <v>236</v>
      </c>
      <c r="E182" s="258">
        <v>850</v>
      </c>
      <c r="F182" s="3">
        <v>10</v>
      </c>
      <c r="G182" s="3">
        <v>10</v>
      </c>
    </row>
    <row r="183" spans="1:7" ht="48" hidden="1" thickBot="1" x14ac:dyDescent="0.25">
      <c r="A183" s="190" t="s">
        <v>547</v>
      </c>
      <c r="B183" s="240" t="s">
        <v>75</v>
      </c>
      <c r="C183" s="240" t="s">
        <v>112</v>
      </c>
      <c r="D183" s="241" t="s">
        <v>567</v>
      </c>
      <c r="E183" s="241"/>
      <c r="F183" s="188">
        <v>0</v>
      </c>
      <c r="G183" s="188">
        <v>0</v>
      </c>
    </row>
    <row r="184" spans="1:7" ht="63.75" hidden="1" thickBot="1" x14ac:dyDescent="0.25">
      <c r="A184" s="39" t="s">
        <v>548</v>
      </c>
      <c r="B184" s="45" t="s">
        <v>75</v>
      </c>
      <c r="C184" s="45" t="s">
        <v>112</v>
      </c>
      <c r="D184" s="258" t="s">
        <v>567</v>
      </c>
      <c r="E184" s="258">
        <v>414</v>
      </c>
      <c r="F184" s="3">
        <v>0</v>
      </c>
      <c r="G184" s="3">
        <v>0</v>
      </c>
    </row>
    <row r="185" spans="1:7" ht="32.25" thickBot="1" x14ac:dyDescent="0.25">
      <c r="A185" s="164" t="s">
        <v>238</v>
      </c>
      <c r="B185" s="218" t="s">
        <v>172</v>
      </c>
      <c r="C185" s="219"/>
      <c r="D185" s="220"/>
      <c r="E185" s="220"/>
      <c r="F185" s="177">
        <f>SUM(F186+F204)</f>
        <v>33988</v>
      </c>
      <c r="G185" s="177">
        <f>SUM(G186+G204)</f>
        <v>33988</v>
      </c>
    </row>
    <row r="186" spans="1:7" ht="16.5" thickBot="1" x14ac:dyDescent="0.25">
      <c r="A186" s="164" t="s">
        <v>61</v>
      </c>
      <c r="B186" s="178" t="s">
        <v>172</v>
      </c>
      <c r="C186" s="178" t="s">
        <v>76</v>
      </c>
      <c r="D186" s="220"/>
      <c r="E186" s="220"/>
      <c r="F186" s="177">
        <f>SUM(F187+F197+F193+F195)</f>
        <v>29254</v>
      </c>
      <c r="G186" s="177">
        <f>SUM(G187+G197+G193+G195)</f>
        <v>29254</v>
      </c>
    </row>
    <row r="187" spans="1:7" ht="32.25" thickBot="1" x14ac:dyDescent="0.25">
      <c r="A187" s="164" t="s">
        <v>62</v>
      </c>
      <c r="B187" s="178" t="s">
        <v>172</v>
      </c>
      <c r="C187" s="178" t="s">
        <v>76</v>
      </c>
      <c r="D187" s="177" t="s">
        <v>239</v>
      </c>
      <c r="E187" s="220"/>
      <c r="F187" s="177">
        <f>SUM(F188:F192)</f>
        <v>18127</v>
      </c>
      <c r="G187" s="177">
        <f>SUM(G188:G192)</f>
        <v>18127</v>
      </c>
    </row>
    <row r="188" spans="1:7" ht="48" thickBot="1" x14ac:dyDescent="0.25">
      <c r="A188" s="39" t="s">
        <v>230</v>
      </c>
      <c r="B188" s="45" t="s">
        <v>172</v>
      </c>
      <c r="C188" s="45" t="s">
        <v>76</v>
      </c>
      <c r="D188" s="258" t="s">
        <v>239</v>
      </c>
      <c r="E188" s="258">
        <v>111</v>
      </c>
      <c r="F188" s="3">
        <v>13200</v>
      </c>
      <c r="G188" s="3">
        <v>13200</v>
      </c>
    </row>
    <row r="189" spans="1:7" ht="79.5" thickBot="1" x14ac:dyDescent="0.25">
      <c r="A189" s="39" t="s">
        <v>10</v>
      </c>
      <c r="B189" s="45" t="s">
        <v>172</v>
      </c>
      <c r="C189" s="45" t="s">
        <v>76</v>
      </c>
      <c r="D189" s="258" t="s">
        <v>239</v>
      </c>
      <c r="E189" s="258">
        <v>119</v>
      </c>
      <c r="F189" s="3">
        <v>3986</v>
      </c>
      <c r="G189" s="3">
        <v>3986</v>
      </c>
    </row>
    <row r="190" spans="1:7" ht="32.25" thickBot="1" x14ac:dyDescent="0.25">
      <c r="A190" s="39" t="s">
        <v>13</v>
      </c>
      <c r="B190" s="45" t="s">
        <v>172</v>
      </c>
      <c r="C190" s="45" t="s">
        <v>76</v>
      </c>
      <c r="D190" s="258" t="s">
        <v>239</v>
      </c>
      <c r="E190" s="258">
        <v>244</v>
      </c>
      <c r="F190" s="3">
        <v>535</v>
      </c>
      <c r="G190" s="3">
        <v>535</v>
      </c>
    </row>
    <row r="191" spans="1:7" ht="16.5" thickBot="1" x14ac:dyDescent="0.25">
      <c r="A191" s="39" t="s">
        <v>640</v>
      </c>
      <c r="B191" s="45" t="s">
        <v>172</v>
      </c>
      <c r="C191" s="45" t="s">
        <v>76</v>
      </c>
      <c r="D191" s="326" t="s">
        <v>239</v>
      </c>
      <c r="E191" s="326">
        <v>247</v>
      </c>
      <c r="F191" s="3">
        <v>140</v>
      </c>
      <c r="G191" s="3">
        <v>140</v>
      </c>
    </row>
    <row r="192" spans="1:7" ht="32.25" thickBot="1" x14ac:dyDescent="0.25">
      <c r="A192" s="263" t="s">
        <v>48</v>
      </c>
      <c r="B192" s="45" t="s">
        <v>172</v>
      </c>
      <c r="C192" s="45" t="s">
        <v>76</v>
      </c>
      <c r="D192" s="258" t="s">
        <v>239</v>
      </c>
      <c r="E192" s="258">
        <v>850</v>
      </c>
      <c r="F192" s="3">
        <v>266</v>
      </c>
      <c r="G192" s="3">
        <v>266</v>
      </c>
    </row>
    <row r="193" spans="1:7" ht="95.25" hidden="1" thickBot="1" x14ac:dyDescent="0.25">
      <c r="A193" s="210" t="s">
        <v>552</v>
      </c>
      <c r="B193" s="242" t="s">
        <v>172</v>
      </c>
      <c r="C193" s="242" t="s">
        <v>76</v>
      </c>
      <c r="D193" s="213" t="s">
        <v>553</v>
      </c>
      <c r="E193" s="243"/>
      <c r="F193" s="213"/>
      <c r="G193" s="213"/>
    </row>
    <row r="194" spans="1:7" ht="32.25" hidden="1" thickBot="1" x14ac:dyDescent="0.25">
      <c r="A194" s="39" t="s">
        <v>13</v>
      </c>
      <c r="B194" s="236" t="s">
        <v>172</v>
      </c>
      <c r="C194" s="236" t="s">
        <v>76</v>
      </c>
      <c r="D194" s="244" t="s">
        <v>568</v>
      </c>
      <c r="E194" s="20">
        <v>244</v>
      </c>
      <c r="F194" s="20"/>
      <c r="G194" s="20"/>
    </row>
    <row r="195" spans="1:7" ht="29.25" hidden="1" customHeight="1" thickBot="1" x14ac:dyDescent="0.25">
      <c r="A195" s="214" t="s">
        <v>554</v>
      </c>
      <c r="B195" s="242" t="s">
        <v>172</v>
      </c>
      <c r="C195" s="242" t="s">
        <v>76</v>
      </c>
      <c r="D195" s="213" t="s">
        <v>555</v>
      </c>
      <c r="E195" s="245"/>
      <c r="F195" s="213"/>
      <c r="G195" s="213"/>
    </row>
    <row r="196" spans="1:7" ht="32.25" hidden="1" thickBot="1" x14ac:dyDescent="0.25">
      <c r="A196" s="39" t="s">
        <v>13</v>
      </c>
      <c r="B196" s="236" t="s">
        <v>172</v>
      </c>
      <c r="C196" s="236" t="s">
        <v>76</v>
      </c>
      <c r="D196" s="20" t="s">
        <v>555</v>
      </c>
      <c r="E196" s="20">
        <v>244</v>
      </c>
      <c r="F196" s="20"/>
      <c r="G196" s="20"/>
    </row>
    <row r="197" spans="1:7" ht="16.5" thickBot="1" x14ac:dyDescent="0.25">
      <c r="A197" s="164" t="s">
        <v>240</v>
      </c>
      <c r="B197" s="231" t="s">
        <v>172</v>
      </c>
      <c r="C197" s="231" t="s">
        <v>76</v>
      </c>
      <c r="D197" s="177" t="s">
        <v>241</v>
      </c>
      <c r="E197" s="220"/>
      <c r="F197" s="177">
        <f>SUM(F199:F203)</f>
        <v>11127</v>
      </c>
      <c r="G197" s="177">
        <f>SUM(G199:G203)</f>
        <v>11127</v>
      </c>
    </row>
    <row r="198" spans="1:7" ht="32.25" thickBot="1" x14ac:dyDescent="0.25">
      <c r="A198" s="265" t="s">
        <v>237</v>
      </c>
      <c r="B198" s="45" t="s">
        <v>172</v>
      </c>
      <c r="C198" s="45" t="s">
        <v>76</v>
      </c>
      <c r="D198" s="258" t="s">
        <v>241</v>
      </c>
      <c r="E198" s="47"/>
      <c r="F198" s="3">
        <f>SUM(F199:F203)</f>
        <v>11127</v>
      </c>
      <c r="G198" s="3">
        <f>SUM(G199:G203)</f>
        <v>11127</v>
      </c>
    </row>
    <row r="199" spans="1:7" ht="48" thickBot="1" x14ac:dyDescent="0.25">
      <c r="A199" s="39" t="s">
        <v>230</v>
      </c>
      <c r="B199" s="45" t="s">
        <v>172</v>
      </c>
      <c r="C199" s="45" t="s">
        <v>76</v>
      </c>
      <c r="D199" s="258" t="s">
        <v>241</v>
      </c>
      <c r="E199" s="258">
        <v>111</v>
      </c>
      <c r="F199" s="3">
        <v>8200</v>
      </c>
      <c r="G199" s="3">
        <v>8200</v>
      </c>
    </row>
    <row r="200" spans="1:7" ht="79.5" thickBot="1" x14ac:dyDescent="0.25">
      <c r="A200" s="39" t="s">
        <v>10</v>
      </c>
      <c r="B200" s="45" t="s">
        <v>172</v>
      </c>
      <c r="C200" s="45" t="s">
        <v>76</v>
      </c>
      <c r="D200" s="258" t="s">
        <v>241</v>
      </c>
      <c r="E200" s="258">
        <v>119</v>
      </c>
      <c r="F200" s="3">
        <v>2476</v>
      </c>
      <c r="G200" s="3">
        <v>2476</v>
      </c>
    </row>
    <row r="201" spans="1:7" ht="32.25" thickBot="1" x14ac:dyDescent="0.25">
      <c r="A201" s="39" t="s">
        <v>13</v>
      </c>
      <c r="B201" s="45" t="s">
        <v>172</v>
      </c>
      <c r="C201" s="45" t="s">
        <v>76</v>
      </c>
      <c r="D201" s="258" t="s">
        <v>241</v>
      </c>
      <c r="E201" s="258">
        <v>244</v>
      </c>
      <c r="F201" s="3">
        <v>218</v>
      </c>
      <c r="G201" s="3">
        <v>218</v>
      </c>
    </row>
    <row r="202" spans="1:7" ht="16.5" thickBot="1" x14ac:dyDescent="0.25">
      <c r="A202" s="39" t="s">
        <v>640</v>
      </c>
      <c r="B202" s="45" t="s">
        <v>172</v>
      </c>
      <c r="C202" s="45" t="s">
        <v>76</v>
      </c>
      <c r="D202" s="326" t="s">
        <v>241</v>
      </c>
      <c r="E202" s="326">
        <v>247</v>
      </c>
      <c r="F202" s="3">
        <v>206</v>
      </c>
      <c r="G202" s="3">
        <v>206</v>
      </c>
    </row>
    <row r="203" spans="1:7" ht="32.25" thickBot="1" x14ac:dyDescent="0.25">
      <c r="A203" s="263" t="s">
        <v>48</v>
      </c>
      <c r="B203" s="45" t="s">
        <v>172</v>
      </c>
      <c r="C203" s="45" t="s">
        <v>76</v>
      </c>
      <c r="D203" s="258" t="s">
        <v>241</v>
      </c>
      <c r="E203" s="258">
        <v>850</v>
      </c>
      <c r="F203" s="3">
        <v>27</v>
      </c>
      <c r="G203" s="3">
        <v>27</v>
      </c>
    </row>
    <row r="204" spans="1:7" ht="32.25" thickBot="1" x14ac:dyDescent="0.25">
      <c r="A204" s="164" t="s">
        <v>242</v>
      </c>
      <c r="B204" s="178" t="s">
        <v>172</v>
      </c>
      <c r="C204" s="178" t="s">
        <v>73</v>
      </c>
      <c r="D204" s="220"/>
      <c r="E204" s="220"/>
      <c r="F204" s="177">
        <f>SUM(F207:F211)</f>
        <v>4734</v>
      </c>
      <c r="G204" s="177">
        <f>SUM(G207:G211)</f>
        <v>4734</v>
      </c>
    </row>
    <row r="205" spans="1:7" ht="16.5" thickBot="1" x14ac:dyDescent="0.25">
      <c r="A205" s="158" t="s">
        <v>243</v>
      </c>
      <c r="B205" s="54" t="s">
        <v>172</v>
      </c>
      <c r="C205" s="54" t="s">
        <v>73</v>
      </c>
      <c r="D205" s="4" t="s">
        <v>244</v>
      </c>
      <c r="E205" s="47"/>
      <c r="F205" s="4">
        <f>SUM(F207:F211)</f>
        <v>4734</v>
      </c>
      <c r="G205" s="4">
        <f>SUM(G207:G211)</f>
        <v>4734</v>
      </c>
    </row>
    <row r="206" spans="1:7" ht="16.5" thickBot="1" x14ac:dyDescent="0.25">
      <c r="A206" s="158" t="s">
        <v>245</v>
      </c>
      <c r="B206" s="45" t="s">
        <v>172</v>
      </c>
      <c r="C206" s="45" t="s">
        <v>73</v>
      </c>
      <c r="D206" s="258" t="s">
        <v>244</v>
      </c>
      <c r="E206" s="47"/>
      <c r="F206" s="3">
        <f>SUM(F207:F211)</f>
        <v>4734</v>
      </c>
      <c r="G206" s="3">
        <f>SUM(G207:G211)</f>
        <v>4734</v>
      </c>
    </row>
    <row r="207" spans="1:7" ht="48" thickBot="1" x14ac:dyDescent="0.25">
      <c r="A207" s="39" t="s">
        <v>230</v>
      </c>
      <c r="B207" s="45" t="s">
        <v>172</v>
      </c>
      <c r="C207" s="45" t="s">
        <v>73</v>
      </c>
      <c r="D207" s="258" t="s">
        <v>244</v>
      </c>
      <c r="E207" s="258">
        <v>111</v>
      </c>
      <c r="F207" s="3">
        <v>3500</v>
      </c>
      <c r="G207" s="3">
        <v>3500</v>
      </c>
    </row>
    <row r="208" spans="1:7" ht="16.5" thickBot="1" x14ac:dyDescent="0.25">
      <c r="A208" s="39" t="s">
        <v>391</v>
      </c>
      <c r="B208" s="45" t="s">
        <v>172</v>
      </c>
      <c r="C208" s="45" t="s">
        <v>73</v>
      </c>
      <c r="D208" s="258" t="s">
        <v>244</v>
      </c>
      <c r="E208" s="258">
        <v>112</v>
      </c>
      <c r="F208" s="3">
        <v>29</v>
      </c>
      <c r="G208" s="3">
        <v>29</v>
      </c>
    </row>
    <row r="209" spans="1:7" ht="79.5" thickBot="1" x14ac:dyDescent="0.25">
      <c r="A209" s="39" t="s">
        <v>10</v>
      </c>
      <c r="B209" s="45" t="s">
        <v>172</v>
      </c>
      <c r="C209" s="45" t="s">
        <v>73</v>
      </c>
      <c r="D209" s="258" t="s">
        <v>244</v>
      </c>
      <c r="E209" s="258">
        <v>119</v>
      </c>
      <c r="F209" s="3">
        <v>1057</v>
      </c>
      <c r="G209" s="3">
        <v>1057</v>
      </c>
    </row>
    <row r="210" spans="1:7" ht="32.25" thickBot="1" x14ac:dyDescent="0.25">
      <c r="A210" s="39" t="s">
        <v>13</v>
      </c>
      <c r="B210" s="45" t="s">
        <v>172</v>
      </c>
      <c r="C210" s="45" t="s">
        <v>73</v>
      </c>
      <c r="D210" s="258" t="s">
        <v>244</v>
      </c>
      <c r="E210" s="258">
        <v>244</v>
      </c>
      <c r="F210" s="3">
        <v>143</v>
      </c>
      <c r="G210" s="3">
        <v>143</v>
      </c>
    </row>
    <row r="211" spans="1:7" ht="32.25" thickBot="1" x14ac:dyDescent="0.25">
      <c r="A211" s="263" t="s">
        <v>48</v>
      </c>
      <c r="B211" s="45" t="s">
        <v>172</v>
      </c>
      <c r="C211" s="45" t="s">
        <v>73</v>
      </c>
      <c r="D211" s="258" t="s">
        <v>244</v>
      </c>
      <c r="E211" s="258">
        <v>850</v>
      </c>
      <c r="F211" s="3">
        <v>5</v>
      </c>
      <c r="G211" s="3">
        <v>5</v>
      </c>
    </row>
    <row r="212" spans="1:7" ht="16.5" thickBot="1" x14ac:dyDescent="0.25">
      <c r="A212" s="164" t="s">
        <v>31</v>
      </c>
      <c r="B212" s="218">
        <v>10</v>
      </c>
      <c r="C212" s="219"/>
      <c r="D212" s="220"/>
      <c r="E212" s="220"/>
      <c r="F212" s="177">
        <f>SUM(F213+F216)</f>
        <v>11374.326000000001</v>
      </c>
      <c r="G212" s="177">
        <f>SUM(G213+G216)</f>
        <v>11628.326000000001</v>
      </c>
    </row>
    <row r="213" spans="1:7" ht="16.5" thickBot="1" x14ac:dyDescent="0.25">
      <c r="A213" s="164" t="s">
        <v>32</v>
      </c>
      <c r="B213" s="223">
        <v>10</v>
      </c>
      <c r="C213" s="223" t="s">
        <v>76</v>
      </c>
      <c r="D213" s="220"/>
      <c r="E213" s="220"/>
      <c r="F213" s="166">
        <v>500</v>
      </c>
      <c r="G213" s="166">
        <v>503</v>
      </c>
    </row>
    <row r="214" spans="1:7" ht="48" thickBot="1" x14ac:dyDescent="0.25">
      <c r="A214" s="265" t="s">
        <v>246</v>
      </c>
      <c r="B214" s="45">
        <v>10</v>
      </c>
      <c r="C214" s="45" t="s">
        <v>76</v>
      </c>
      <c r="D214" s="258" t="s">
        <v>247</v>
      </c>
      <c r="E214" s="47"/>
      <c r="F214" s="3">
        <v>500</v>
      </c>
      <c r="G214" s="3">
        <v>503</v>
      </c>
    </row>
    <row r="215" spans="1:7" ht="32.25" thickBot="1" x14ac:dyDescent="0.25">
      <c r="A215" s="265" t="s">
        <v>34</v>
      </c>
      <c r="B215" s="45">
        <v>10</v>
      </c>
      <c r="C215" s="45" t="s">
        <v>76</v>
      </c>
      <c r="D215" s="258" t="s">
        <v>247</v>
      </c>
      <c r="E215" s="258">
        <v>312</v>
      </c>
      <c r="F215" s="3">
        <v>500</v>
      </c>
      <c r="G215" s="3">
        <v>503</v>
      </c>
    </row>
    <row r="216" spans="1:7" ht="16.5" thickBot="1" x14ac:dyDescent="0.25">
      <c r="A216" s="164" t="s">
        <v>35</v>
      </c>
      <c r="B216" s="218">
        <v>10</v>
      </c>
      <c r="C216" s="218" t="s">
        <v>73</v>
      </c>
      <c r="D216" s="220"/>
      <c r="E216" s="220"/>
      <c r="F216" s="163">
        <f>SUM(F218+F220+F222+F224)</f>
        <v>10874.326000000001</v>
      </c>
      <c r="G216" s="163">
        <f>SUM(G218+G220+G222+G224)</f>
        <v>11125.326000000001</v>
      </c>
    </row>
    <row r="217" spans="1:7" ht="48" thickBot="1" x14ac:dyDescent="0.3">
      <c r="A217" s="246" t="s">
        <v>265</v>
      </c>
      <c r="B217" s="223">
        <v>10</v>
      </c>
      <c r="C217" s="223" t="s">
        <v>73</v>
      </c>
      <c r="D217" s="220"/>
      <c r="E217" s="220"/>
      <c r="F217" s="166"/>
      <c r="G217" s="166"/>
    </row>
    <row r="218" spans="1:7" ht="32.25" thickBot="1" x14ac:dyDescent="0.25">
      <c r="A218" s="265" t="s">
        <v>34</v>
      </c>
      <c r="B218" s="45">
        <v>10</v>
      </c>
      <c r="C218" s="45" t="s">
        <v>73</v>
      </c>
      <c r="D218" s="3" t="s">
        <v>381</v>
      </c>
      <c r="E218" s="258">
        <v>313</v>
      </c>
      <c r="F218" s="3">
        <v>0</v>
      </c>
      <c r="G218" s="3">
        <v>0</v>
      </c>
    </row>
    <row r="219" spans="1:7" ht="63.75" thickBot="1" x14ac:dyDescent="0.25">
      <c r="A219" s="247" t="s">
        <v>266</v>
      </c>
      <c r="B219" s="223">
        <v>10</v>
      </c>
      <c r="C219" s="223" t="s">
        <v>73</v>
      </c>
      <c r="D219" s="220"/>
      <c r="E219" s="220"/>
      <c r="F219" s="166">
        <v>6294</v>
      </c>
      <c r="G219" s="166">
        <v>6545</v>
      </c>
    </row>
    <row r="220" spans="1:7" ht="32.25" thickBot="1" x14ac:dyDescent="0.25">
      <c r="A220" s="265" t="s">
        <v>34</v>
      </c>
      <c r="B220" s="45">
        <v>10</v>
      </c>
      <c r="C220" s="45" t="s">
        <v>73</v>
      </c>
      <c r="D220" s="3" t="s">
        <v>504</v>
      </c>
      <c r="E220" s="258">
        <v>313</v>
      </c>
      <c r="F220" s="3">
        <v>6294</v>
      </c>
      <c r="G220" s="3">
        <v>6545</v>
      </c>
    </row>
    <row r="221" spans="1:7" ht="111" thickBot="1" x14ac:dyDescent="0.25">
      <c r="A221" s="164" t="s">
        <v>37</v>
      </c>
      <c r="B221" s="223">
        <v>10</v>
      </c>
      <c r="C221" s="223" t="s">
        <v>73</v>
      </c>
      <c r="D221" s="227" t="s">
        <v>382</v>
      </c>
      <c r="E221" s="220"/>
      <c r="F221" s="163">
        <v>2195.2260000000001</v>
      </c>
      <c r="G221" s="163">
        <v>2195.2260000000001</v>
      </c>
    </row>
    <row r="222" spans="1:7" ht="32.25" thickBot="1" x14ac:dyDescent="0.25">
      <c r="A222" s="265" t="s">
        <v>34</v>
      </c>
      <c r="B222" s="45">
        <v>10</v>
      </c>
      <c r="C222" s="45" t="s">
        <v>73</v>
      </c>
      <c r="D222" s="258" t="s">
        <v>382</v>
      </c>
      <c r="E222" s="258">
        <v>412</v>
      </c>
      <c r="F222" s="80">
        <v>2195.2260000000001</v>
      </c>
      <c r="G222" s="80">
        <v>2195.2260000000001</v>
      </c>
    </row>
    <row r="223" spans="1:7" ht="142.5" thickBot="1" x14ac:dyDescent="0.25">
      <c r="A223" s="164" t="s">
        <v>248</v>
      </c>
      <c r="B223" s="223">
        <v>10</v>
      </c>
      <c r="C223" s="223" t="s">
        <v>73</v>
      </c>
      <c r="D223" s="227" t="s">
        <v>249</v>
      </c>
      <c r="E223" s="220"/>
      <c r="F223" s="166">
        <v>2385.1</v>
      </c>
      <c r="G223" s="166">
        <v>2385.1</v>
      </c>
    </row>
    <row r="224" spans="1:7" ht="32.25" thickBot="1" x14ac:dyDescent="0.25">
      <c r="A224" s="39" t="s">
        <v>34</v>
      </c>
      <c r="B224" s="45">
        <v>10</v>
      </c>
      <c r="C224" s="45" t="s">
        <v>73</v>
      </c>
      <c r="D224" s="258" t="s">
        <v>249</v>
      </c>
      <c r="E224" s="258">
        <v>313</v>
      </c>
      <c r="F224" s="3">
        <v>2385.1</v>
      </c>
      <c r="G224" s="3">
        <v>2385.1</v>
      </c>
    </row>
    <row r="225" spans="1:7" ht="32.25" thickBot="1" x14ac:dyDescent="0.25">
      <c r="A225" s="164" t="s">
        <v>38</v>
      </c>
      <c r="B225" s="218">
        <v>11</v>
      </c>
      <c r="C225" s="219"/>
      <c r="D225" s="220"/>
      <c r="E225" s="220"/>
      <c r="F225" s="177">
        <f>SUM(F226+F232)</f>
        <v>11505</v>
      </c>
      <c r="G225" s="177">
        <f>SUM(G226+G232)</f>
        <v>11505</v>
      </c>
    </row>
    <row r="226" spans="1:7" ht="32.25" thickBot="1" x14ac:dyDescent="0.25">
      <c r="A226" s="344" t="s">
        <v>229</v>
      </c>
      <c r="B226" s="45" t="s">
        <v>465</v>
      </c>
      <c r="C226" s="45" t="s">
        <v>76</v>
      </c>
      <c r="D226" s="342" t="s">
        <v>228</v>
      </c>
      <c r="E226" s="47"/>
      <c r="F226" s="3">
        <f>SUM(F227:F231)</f>
        <v>11005</v>
      </c>
      <c r="G226" s="3">
        <f>SUM(G227:G231)</f>
        <v>11005</v>
      </c>
    </row>
    <row r="227" spans="1:7" ht="48" thickBot="1" x14ac:dyDescent="0.25">
      <c r="A227" s="39" t="s">
        <v>230</v>
      </c>
      <c r="B227" s="45" t="s">
        <v>465</v>
      </c>
      <c r="C227" s="45" t="s">
        <v>76</v>
      </c>
      <c r="D227" s="342" t="s">
        <v>228</v>
      </c>
      <c r="E227" s="342">
        <v>111</v>
      </c>
      <c r="F227" s="3">
        <v>8000</v>
      </c>
      <c r="G227" s="3">
        <v>8000</v>
      </c>
    </row>
    <row r="228" spans="1:7" ht="79.5" thickBot="1" x14ac:dyDescent="0.25">
      <c r="A228" s="39" t="s">
        <v>10</v>
      </c>
      <c r="B228" s="45" t="s">
        <v>465</v>
      </c>
      <c r="C228" s="45" t="s">
        <v>76</v>
      </c>
      <c r="D228" s="342" t="s">
        <v>228</v>
      </c>
      <c r="E228" s="342">
        <v>119</v>
      </c>
      <c r="F228" s="3">
        <v>2416</v>
      </c>
      <c r="G228" s="3">
        <v>2416</v>
      </c>
    </row>
    <row r="229" spans="1:7" ht="32.25" thickBot="1" x14ac:dyDescent="0.25">
      <c r="A229" s="39" t="s">
        <v>13</v>
      </c>
      <c r="B229" s="45" t="s">
        <v>465</v>
      </c>
      <c r="C229" s="45" t="s">
        <v>76</v>
      </c>
      <c r="D229" s="342" t="s">
        <v>228</v>
      </c>
      <c r="E229" s="342">
        <v>244</v>
      </c>
      <c r="F229" s="3">
        <v>171</v>
      </c>
      <c r="G229" s="3">
        <v>171</v>
      </c>
    </row>
    <row r="230" spans="1:7" ht="16.5" thickBot="1" x14ac:dyDescent="0.25">
      <c r="A230" s="39" t="s">
        <v>640</v>
      </c>
      <c r="B230" s="45" t="s">
        <v>465</v>
      </c>
      <c r="C230" s="45" t="s">
        <v>76</v>
      </c>
      <c r="D230" s="342" t="s">
        <v>228</v>
      </c>
      <c r="E230" s="342">
        <v>247</v>
      </c>
      <c r="F230" s="3">
        <v>323</v>
      </c>
      <c r="G230" s="3">
        <v>323</v>
      </c>
    </row>
    <row r="231" spans="1:7" ht="32.25" thickBot="1" x14ac:dyDescent="0.25">
      <c r="A231" s="42" t="s">
        <v>48</v>
      </c>
      <c r="B231" s="45" t="s">
        <v>465</v>
      </c>
      <c r="C231" s="45" t="s">
        <v>76</v>
      </c>
      <c r="D231" s="342" t="s">
        <v>228</v>
      </c>
      <c r="E231" s="342">
        <v>850</v>
      </c>
      <c r="F231" s="3">
        <v>95</v>
      </c>
      <c r="G231" s="3">
        <v>95</v>
      </c>
    </row>
    <row r="232" spans="1:7" ht="16.5" thickBot="1" x14ac:dyDescent="0.25">
      <c r="A232" s="158" t="s">
        <v>39</v>
      </c>
      <c r="B232" s="45">
        <v>11</v>
      </c>
      <c r="C232" s="45" t="s">
        <v>74</v>
      </c>
      <c r="D232" s="47"/>
      <c r="E232" s="47"/>
      <c r="F232" s="37">
        <v>500</v>
      </c>
      <c r="G232" s="37">
        <v>500</v>
      </c>
    </row>
    <row r="233" spans="1:7" ht="32.25" thickBot="1" x14ac:dyDescent="0.25">
      <c r="A233" s="263" t="s">
        <v>40</v>
      </c>
      <c r="B233" s="45">
        <v>11</v>
      </c>
      <c r="C233" s="45" t="s">
        <v>74</v>
      </c>
      <c r="D233" s="258" t="s">
        <v>250</v>
      </c>
      <c r="E233" s="47"/>
      <c r="F233" s="37">
        <v>500</v>
      </c>
      <c r="G233" s="37">
        <v>500</v>
      </c>
    </row>
    <row r="234" spans="1:7" ht="0.75" customHeight="1" thickBot="1" x14ac:dyDescent="0.25">
      <c r="A234" s="5" t="s">
        <v>538</v>
      </c>
      <c r="B234" s="45">
        <v>11</v>
      </c>
      <c r="C234" s="45" t="s">
        <v>74</v>
      </c>
      <c r="D234" s="258" t="s">
        <v>250</v>
      </c>
      <c r="E234" s="258">
        <v>123</v>
      </c>
      <c r="F234" s="37">
        <v>0</v>
      </c>
      <c r="G234" s="37">
        <v>0</v>
      </c>
    </row>
    <row r="235" spans="1:7" ht="32.25" thickBot="1" x14ac:dyDescent="0.25">
      <c r="A235" s="39" t="s">
        <v>13</v>
      </c>
      <c r="B235" s="45">
        <v>11</v>
      </c>
      <c r="C235" s="45" t="s">
        <v>74</v>
      </c>
      <c r="D235" s="258" t="s">
        <v>250</v>
      </c>
      <c r="E235" s="258">
        <v>244</v>
      </c>
      <c r="F235" s="37">
        <v>500</v>
      </c>
      <c r="G235" s="37">
        <v>500</v>
      </c>
    </row>
    <row r="236" spans="1:7" ht="16.5" thickBot="1" x14ac:dyDescent="0.25">
      <c r="A236" s="39" t="s">
        <v>539</v>
      </c>
      <c r="B236" s="45">
        <v>11</v>
      </c>
      <c r="C236" s="45" t="s">
        <v>74</v>
      </c>
      <c r="D236" s="258" t="s">
        <v>250</v>
      </c>
      <c r="E236" s="258">
        <v>350</v>
      </c>
      <c r="F236" s="37"/>
      <c r="G236" s="37"/>
    </row>
    <row r="237" spans="1:7" ht="32.25" thickBot="1" x14ac:dyDescent="0.25">
      <c r="A237" s="164" t="s">
        <v>41</v>
      </c>
      <c r="B237" s="218">
        <v>12</v>
      </c>
      <c r="C237" s="219"/>
      <c r="D237" s="220"/>
      <c r="E237" s="220"/>
      <c r="F237" s="177">
        <v>3498</v>
      </c>
      <c r="G237" s="177">
        <v>3498</v>
      </c>
    </row>
    <row r="238" spans="1:7" ht="32.25" thickBot="1" x14ac:dyDescent="0.25">
      <c r="A238" s="158" t="s">
        <v>42</v>
      </c>
      <c r="B238" s="45">
        <v>12</v>
      </c>
      <c r="C238" s="45" t="s">
        <v>117</v>
      </c>
      <c r="D238" s="258" t="s">
        <v>251</v>
      </c>
      <c r="E238" s="47"/>
      <c r="F238" s="3">
        <v>3498</v>
      </c>
      <c r="G238" s="3">
        <v>3498</v>
      </c>
    </row>
    <row r="239" spans="1:7" ht="12.75" customHeight="1" x14ac:dyDescent="0.2">
      <c r="A239" s="412" t="s">
        <v>252</v>
      </c>
      <c r="B239" s="414">
        <v>12</v>
      </c>
      <c r="C239" s="414" t="s">
        <v>117</v>
      </c>
      <c r="D239" s="412" t="s">
        <v>251</v>
      </c>
      <c r="E239" s="412">
        <v>611</v>
      </c>
      <c r="F239" s="410">
        <v>3498</v>
      </c>
      <c r="G239" s="410">
        <v>3498</v>
      </c>
    </row>
    <row r="240" spans="1:7" ht="18.75" customHeight="1" thickBot="1" x14ac:dyDescent="0.25">
      <c r="A240" s="413"/>
      <c r="B240" s="415"/>
      <c r="C240" s="415"/>
      <c r="D240" s="413"/>
      <c r="E240" s="413"/>
      <c r="F240" s="411"/>
      <c r="G240" s="411"/>
    </row>
    <row r="241" spans="1:7" ht="48" thickBot="1" x14ac:dyDescent="0.25">
      <c r="A241" s="164" t="s">
        <v>44</v>
      </c>
      <c r="B241" s="218">
        <v>13</v>
      </c>
      <c r="C241" s="178" t="s">
        <v>76</v>
      </c>
      <c r="D241" s="220"/>
      <c r="E241" s="220"/>
      <c r="F241" s="177">
        <v>50</v>
      </c>
      <c r="G241" s="177">
        <v>47</v>
      </c>
    </row>
    <row r="242" spans="1:7" ht="48" thickBot="1" x14ac:dyDescent="0.25">
      <c r="A242" s="39" t="s">
        <v>253</v>
      </c>
      <c r="B242" s="45">
        <v>13</v>
      </c>
      <c r="C242" s="45" t="s">
        <v>76</v>
      </c>
      <c r="D242" s="47"/>
      <c r="E242" s="47"/>
      <c r="F242" s="20">
        <v>50</v>
      </c>
      <c r="G242" s="20">
        <v>47</v>
      </c>
    </row>
    <row r="243" spans="1:7" ht="48" thickBot="1" x14ac:dyDescent="0.25">
      <c r="A243" s="39" t="s">
        <v>254</v>
      </c>
      <c r="B243" s="45">
        <v>13</v>
      </c>
      <c r="C243" s="45" t="s">
        <v>76</v>
      </c>
      <c r="D243" s="258" t="s">
        <v>255</v>
      </c>
      <c r="E243" s="47"/>
      <c r="F243" s="20">
        <v>50</v>
      </c>
      <c r="G243" s="20">
        <v>47</v>
      </c>
    </row>
    <row r="244" spans="1:7" ht="32.25" thickBot="1" x14ac:dyDescent="0.25">
      <c r="A244" s="39" t="s">
        <v>46</v>
      </c>
      <c r="B244" s="45">
        <v>13</v>
      </c>
      <c r="C244" s="45" t="s">
        <v>76</v>
      </c>
      <c r="D244" s="258" t="s">
        <v>256</v>
      </c>
      <c r="E244" s="47"/>
      <c r="F244" s="20">
        <v>50</v>
      </c>
      <c r="G244" s="20">
        <v>47</v>
      </c>
    </row>
    <row r="245" spans="1:7" ht="32.25" thickBot="1" x14ac:dyDescent="0.25">
      <c r="A245" s="39" t="s">
        <v>257</v>
      </c>
      <c r="B245" s="45">
        <v>13</v>
      </c>
      <c r="C245" s="45" t="s">
        <v>76</v>
      </c>
      <c r="D245" s="258" t="s">
        <v>256</v>
      </c>
      <c r="E245" s="258">
        <v>730</v>
      </c>
      <c r="F245" s="20">
        <v>50</v>
      </c>
      <c r="G245" s="20">
        <v>47</v>
      </c>
    </row>
    <row r="246" spans="1:7" ht="16.5" thickBot="1" x14ac:dyDescent="0.25">
      <c r="A246" s="248" t="s">
        <v>67</v>
      </c>
      <c r="B246" s="249"/>
      <c r="C246" s="249"/>
      <c r="D246" s="250"/>
      <c r="E246" s="250"/>
      <c r="F246" s="251">
        <f>SUM(F13+F77+F81+F88+F101+F110+F185+F212+F225+F237+F241)</f>
        <v>694802.45400000003</v>
      </c>
      <c r="G246" s="251">
        <f>SUM(G13+G77+G81+G88+G101+G110+G185+G212+G225+G237+G241)</f>
        <v>699608.01199999999</v>
      </c>
    </row>
    <row r="247" spans="1:7" ht="16.5" thickBot="1" x14ac:dyDescent="0.25">
      <c r="A247" s="164" t="s">
        <v>68</v>
      </c>
      <c r="B247" s="223">
        <v>14</v>
      </c>
      <c r="C247" s="223" t="s">
        <v>76</v>
      </c>
      <c r="D247" s="227" t="s">
        <v>500</v>
      </c>
      <c r="E247" s="166">
        <v>511</v>
      </c>
      <c r="F247" s="166">
        <v>37850</v>
      </c>
      <c r="G247" s="166">
        <v>37850</v>
      </c>
    </row>
    <row r="248" spans="1:7" ht="63.75" thickBot="1" x14ac:dyDescent="0.25">
      <c r="A248" s="13" t="s">
        <v>663</v>
      </c>
      <c r="B248" s="345" t="s">
        <v>395</v>
      </c>
      <c r="C248" s="345" t="s">
        <v>111</v>
      </c>
      <c r="D248" s="346" t="s">
        <v>664</v>
      </c>
      <c r="E248" s="347">
        <v>540</v>
      </c>
      <c r="F248" s="166">
        <v>9175</v>
      </c>
      <c r="G248" s="166">
        <v>9175</v>
      </c>
    </row>
    <row r="249" spans="1:7" ht="16.5" thickBot="1" x14ac:dyDescent="0.25">
      <c r="A249" s="248" t="s">
        <v>70</v>
      </c>
      <c r="B249" s="249"/>
      <c r="C249" s="249"/>
      <c r="D249" s="250"/>
      <c r="E249" s="250"/>
      <c r="F249" s="252">
        <f>SUM(F246+F247)-F248</f>
        <v>723477.45400000003</v>
      </c>
      <c r="G249" s="252">
        <f>SUM(G246+G247)-G248</f>
        <v>728283.01199999999</v>
      </c>
    </row>
  </sheetData>
  <mergeCells count="27">
    <mergeCell ref="F239:F240"/>
    <mergeCell ref="G38:G39"/>
    <mergeCell ref="G239:G240"/>
    <mergeCell ref="A239:A240"/>
    <mergeCell ref="B239:B240"/>
    <mergeCell ref="C239:C240"/>
    <mergeCell ref="D239:D240"/>
    <mergeCell ref="E239:E240"/>
    <mergeCell ref="B38:B39"/>
    <mergeCell ref="C38:C39"/>
    <mergeCell ref="D38:D39"/>
    <mergeCell ref="E38:E39"/>
    <mergeCell ref="F38:F39"/>
    <mergeCell ref="G10:G11"/>
    <mergeCell ref="B10:B11"/>
    <mergeCell ref="C10:C11"/>
    <mergeCell ref="A9:F9"/>
    <mergeCell ref="A1:G1"/>
    <mergeCell ref="A2:G2"/>
    <mergeCell ref="A8:F8"/>
    <mergeCell ref="A3:G3"/>
    <mergeCell ref="A4:G4"/>
    <mergeCell ref="D10:D11"/>
    <mergeCell ref="E10:E11"/>
    <mergeCell ref="F10:F11"/>
    <mergeCell ref="A6:G6"/>
    <mergeCell ref="A7:G7"/>
  </mergeCells>
  <pageMargins left="0" right="0" top="0.35433070866141736" bottom="0" header="0.31496062992125984" footer="0.31496062992125984"/>
  <pageSetup paperSize="9" fitToHeight="0" orientation="portrait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workbookViewId="0">
      <selection activeCell="D26" sqref="D26"/>
    </sheetView>
  </sheetViews>
  <sheetFormatPr defaultRowHeight="12.75" x14ac:dyDescent="0.2"/>
  <cols>
    <col min="1" max="1" width="7.5703125" customWidth="1"/>
    <col min="2" max="2" width="9.140625" hidden="1" customWidth="1"/>
    <col min="3" max="3" width="8.42578125" customWidth="1"/>
    <col min="4" max="4" width="44.85546875" customWidth="1"/>
    <col min="5" max="5" width="21.28515625" customWidth="1"/>
  </cols>
  <sheetData>
    <row r="1" spans="2:6" ht="15.75" x14ac:dyDescent="0.2">
      <c r="B1" s="378" t="s">
        <v>371</v>
      </c>
      <c r="C1" s="378"/>
      <c r="D1" s="378"/>
      <c r="E1" s="378"/>
      <c r="F1" s="378"/>
    </row>
    <row r="2" spans="2:6" ht="15.75" x14ac:dyDescent="0.2">
      <c r="B2" s="378" t="s">
        <v>267</v>
      </c>
      <c r="C2" s="378"/>
      <c r="D2" s="378"/>
      <c r="E2" s="378"/>
      <c r="F2" s="378"/>
    </row>
    <row r="3" spans="2:6" ht="15.75" x14ac:dyDescent="0.2">
      <c r="B3" s="378" t="s">
        <v>180</v>
      </c>
      <c r="C3" s="378"/>
      <c r="D3" s="378"/>
      <c r="E3" s="378"/>
      <c r="F3" s="378"/>
    </row>
    <row r="4" spans="2:6" ht="15.75" x14ac:dyDescent="0.2">
      <c r="B4" s="378" t="s">
        <v>702</v>
      </c>
      <c r="C4" s="378"/>
      <c r="D4" s="378"/>
      <c r="E4" s="378"/>
      <c r="F4" s="378"/>
    </row>
    <row r="5" spans="2:6" ht="74.25" customHeight="1" x14ac:dyDescent="0.2">
      <c r="B5" s="409" t="s">
        <v>606</v>
      </c>
      <c r="C5" s="409"/>
      <c r="D5" s="409"/>
      <c r="E5" s="409"/>
      <c r="F5" s="409"/>
    </row>
    <row r="6" spans="2:6" ht="13.5" thickBot="1" x14ac:dyDescent="0.25">
      <c r="B6" s="64"/>
      <c r="C6" s="64"/>
      <c r="D6" s="64"/>
      <c r="E6" s="74" t="s">
        <v>310</v>
      </c>
    </row>
    <row r="7" spans="2:6" ht="38.25" thickBot="1" x14ac:dyDescent="0.25">
      <c r="B7" s="64"/>
      <c r="C7" s="65" t="s">
        <v>292</v>
      </c>
      <c r="D7" s="66" t="s">
        <v>293</v>
      </c>
      <c r="E7" s="66" t="s">
        <v>288</v>
      </c>
    </row>
    <row r="8" spans="2:6" ht="21" customHeight="1" thickBot="1" x14ac:dyDescent="0.3">
      <c r="B8" s="64"/>
      <c r="C8" s="372">
        <v>1</v>
      </c>
      <c r="D8" s="6" t="s">
        <v>294</v>
      </c>
      <c r="E8" s="46">
        <v>0</v>
      </c>
    </row>
    <row r="9" spans="2:6" ht="21" customHeight="1" thickBot="1" x14ac:dyDescent="0.3">
      <c r="B9" s="64"/>
      <c r="C9" s="372">
        <v>2</v>
      </c>
      <c r="D9" s="6" t="s">
        <v>295</v>
      </c>
      <c r="E9" s="140">
        <v>260</v>
      </c>
    </row>
    <row r="10" spans="2:6" ht="21" customHeight="1" thickBot="1" x14ac:dyDescent="0.3">
      <c r="B10" s="64"/>
      <c r="C10" s="372">
        <v>3</v>
      </c>
      <c r="D10" s="6" t="s">
        <v>296</v>
      </c>
      <c r="E10" s="140">
        <v>93</v>
      </c>
    </row>
    <row r="11" spans="2:6" ht="21" customHeight="1" thickBot="1" x14ac:dyDescent="0.3">
      <c r="B11" s="64"/>
      <c r="C11" s="372">
        <v>4</v>
      </c>
      <c r="D11" s="6" t="s">
        <v>297</v>
      </c>
      <c r="E11" s="140">
        <v>95</v>
      </c>
    </row>
    <row r="12" spans="2:6" ht="21" customHeight="1" thickBot="1" x14ac:dyDescent="0.3">
      <c r="B12" s="64"/>
      <c r="C12" s="372">
        <v>5</v>
      </c>
      <c r="D12" s="6" t="s">
        <v>298</v>
      </c>
      <c r="E12" s="140">
        <v>95</v>
      </c>
    </row>
    <row r="13" spans="2:6" ht="21" customHeight="1" thickBot="1" x14ac:dyDescent="0.3">
      <c r="B13" s="64"/>
      <c r="C13" s="372">
        <v>6</v>
      </c>
      <c r="D13" s="6" t="s">
        <v>299</v>
      </c>
      <c r="E13" s="140">
        <v>93</v>
      </c>
    </row>
    <row r="14" spans="2:6" ht="21" customHeight="1" thickBot="1" x14ac:dyDescent="0.3">
      <c r="B14" s="64"/>
      <c r="C14" s="372">
        <v>7</v>
      </c>
      <c r="D14" s="6" t="s">
        <v>300</v>
      </c>
      <c r="E14" s="140">
        <v>104</v>
      </c>
    </row>
    <row r="15" spans="2:6" ht="21" customHeight="1" thickBot="1" x14ac:dyDescent="0.3">
      <c r="B15" s="64"/>
      <c r="C15" s="372">
        <v>8</v>
      </c>
      <c r="D15" s="6" t="s">
        <v>301</v>
      </c>
      <c r="E15" s="140">
        <v>108</v>
      </c>
    </row>
    <row r="16" spans="2:6" ht="21" customHeight="1" thickBot="1" x14ac:dyDescent="0.3">
      <c r="B16" s="64"/>
      <c r="C16" s="372">
        <v>9</v>
      </c>
      <c r="D16" s="6" t="s">
        <v>302</v>
      </c>
      <c r="E16" s="140">
        <v>95</v>
      </c>
    </row>
    <row r="17" spans="2:5" ht="21" customHeight="1" thickBot="1" x14ac:dyDescent="0.3">
      <c r="B17" s="64"/>
      <c r="C17" s="372">
        <v>10</v>
      </c>
      <c r="D17" s="6" t="s">
        <v>303</v>
      </c>
      <c r="E17" s="140">
        <v>103</v>
      </c>
    </row>
    <row r="18" spans="2:5" ht="21" customHeight="1" thickBot="1" x14ac:dyDescent="0.3">
      <c r="B18" s="64"/>
      <c r="C18" s="372">
        <v>11</v>
      </c>
      <c r="D18" s="6" t="s">
        <v>304</v>
      </c>
      <c r="E18" s="140">
        <v>97</v>
      </c>
    </row>
    <row r="19" spans="2:5" ht="21" customHeight="1" thickBot="1" x14ac:dyDescent="0.3">
      <c r="B19" s="64"/>
      <c r="C19" s="372">
        <v>12</v>
      </c>
      <c r="D19" s="6" t="s">
        <v>305</v>
      </c>
      <c r="E19" s="140">
        <v>244</v>
      </c>
    </row>
    <row r="20" spans="2:5" ht="21" customHeight="1" thickBot="1" x14ac:dyDescent="0.3">
      <c r="B20" s="64"/>
      <c r="C20" s="372">
        <v>13</v>
      </c>
      <c r="D20" s="6" t="s">
        <v>306</v>
      </c>
      <c r="E20" s="140">
        <v>100</v>
      </c>
    </row>
    <row r="21" spans="2:5" ht="21" customHeight="1" thickBot="1" x14ac:dyDescent="0.3">
      <c r="B21" s="64"/>
      <c r="C21" s="372">
        <v>14</v>
      </c>
      <c r="D21" s="6" t="s">
        <v>307</v>
      </c>
      <c r="E21" s="140">
        <v>93</v>
      </c>
    </row>
    <row r="22" spans="2:5" ht="21" customHeight="1" thickBot="1" x14ac:dyDescent="0.3">
      <c r="B22" s="64"/>
      <c r="C22" s="372">
        <v>15</v>
      </c>
      <c r="D22" s="6" t="s">
        <v>308</v>
      </c>
      <c r="E22" s="140">
        <v>94</v>
      </c>
    </row>
    <row r="23" spans="2:5" ht="21" customHeight="1" thickBot="1" x14ac:dyDescent="0.25">
      <c r="B23" s="64"/>
      <c r="C23" s="41"/>
      <c r="D23" s="68" t="s">
        <v>309</v>
      </c>
      <c r="E23" s="78">
        <f>SUM(E8:E22)</f>
        <v>1674</v>
      </c>
    </row>
    <row r="24" spans="2:5" ht="15.75" x14ac:dyDescent="0.2">
      <c r="B24" s="60"/>
    </row>
  </sheetData>
  <mergeCells count="5">
    <mergeCell ref="B5:F5"/>
    <mergeCell ref="B1:F1"/>
    <mergeCell ref="B2:F2"/>
    <mergeCell ref="B3:F3"/>
    <mergeCell ref="B4:F4"/>
  </mergeCells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workbookViewId="0">
      <selection activeCell="D12" sqref="D12"/>
    </sheetView>
  </sheetViews>
  <sheetFormatPr defaultRowHeight="12.75" x14ac:dyDescent="0.2"/>
  <cols>
    <col min="1" max="1" width="5.140625" customWidth="1"/>
    <col min="4" max="4" width="27.28515625" customWidth="1"/>
    <col min="5" max="5" width="16.140625" customWidth="1"/>
    <col min="6" max="6" width="17.85546875" customWidth="1"/>
  </cols>
  <sheetData>
    <row r="2" spans="2:6" ht="15.75" x14ac:dyDescent="0.2">
      <c r="B2" s="378" t="s">
        <v>369</v>
      </c>
      <c r="C2" s="378"/>
      <c r="D2" s="378"/>
      <c r="E2" s="378"/>
      <c r="F2" s="378"/>
    </row>
    <row r="3" spans="2:6" ht="15.75" x14ac:dyDescent="0.2">
      <c r="B3" s="378" t="s">
        <v>267</v>
      </c>
      <c r="C3" s="378"/>
      <c r="D3" s="378"/>
      <c r="E3" s="378"/>
      <c r="F3" s="378"/>
    </row>
    <row r="4" spans="2:6" ht="15.75" x14ac:dyDescent="0.2">
      <c r="B4" s="378" t="s">
        <v>180</v>
      </c>
      <c r="C4" s="378"/>
      <c r="D4" s="378"/>
      <c r="E4" s="378"/>
      <c r="F4" s="378"/>
    </row>
    <row r="5" spans="2:6" ht="15.75" x14ac:dyDescent="0.2">
      <c r="B5" s="378" t="s">
        <v>703</v>
      </c>
      <c r="C5" s="378"/>
      <c r="D5" s="378"/>
      <c r="E5" s="378"/>
      <c r="F5" s="378"/>
    </row>
    <row r="6" spans="2:6" ht="77.25" customHeight="1" x14ac:dyDescent="0.2">
      <c r="B6" s="382" t="s">
        <v>607</v>
      </c>
      <c r="C6" s="382"/>
      <c r="D6" s="382"/>
      <c r="E6" s="382"/>
      <c r="F6" s="382"/>
    </row>
    <row r="7" spans="2:6" ht="13.5" thickBot="1" x14ac:dyDescent="0.25">
      <c r="B7" s="64"/>
      <c r="C7" s="64"/>
      <c r="D7" s="64"/>
      <c r="E7" s="74" t="s">
        <v>310</v>
      </c>
    </row>
    <row r="8" spans="2:6" ht="36" customHeight="1" thickBot="1" x14ac:dyDescent="0.25">
      <c r="B8" s="64"/>
      <c r="C8" s="65" t="s">
        <v>292</v>
      </c>
      <c r="D8" s="66" t="s">
        <v>293</v>
      </c>
      <c r="E8" s="66" t="s">
        <v>584</v>
      </c>
      <c r="F8" s="66" t="s">
        <v>608</v>
      </c>
    </row>
    <row r="9" spans="2:6" ht="21" customHeight="1" thickBot="1" x14ac:dyDescent="0.25">
      <c r="B9" s="64"/>
      <c r="C9" s="372">
        <v>1</v>
      </c>
      <c r="D9" s="6" t="s">
        <v>294</v>
      </c>
      <c r="E9" s="1">
        <v>0</v>
      </c>
      <c r="F9" s="1">
        <v>0</v>
      </c>
    </row>
    <row r="10" spans="2:6" ht="21" customHeight="1" thickBot="1" x14ac:dyDescent="0.25">
      <c r="B10" s="64"/>
      <c r="C10" s="372">
        <v>2</v>
      </c>
      <c r="D10" s="6" t="s">
        <v>295</v>
      </c>
      <c r="E10" s="141">
        <v>268</v>
      </c>
      <c r="F10" s="299">
        <v>277</v>
      </c>
    </row>
    <row r="11" spans="2:6" ht="21" customHeight="1" thickBot="1" x14ac:dyDescent="0.25">
      <c r="B11" s="64"/>
      <c r="C11" s="372">
        <v>3</v>
      </c>
      <c r="D11" s="6" t="s">
        <v>296</v>
      </c>
      <c r="E11" s="141">
        <v>97</v>
      </c>
      <c r="F11" s="299">
        <v>100</v>
      </c>
    </row>
    <row r="12" spans="2:6" ht="21" customHeight="1" thickBot="1" x14ac:dyDescent="0.25">
      <c r="B12" s="64"/>
      <c r="C12" s="372">
        <v>4</v>
      </c>
      <c r="D12" s="6" t="s">
        <v>297</v>
      </c>
      <c r="E12" s="141">
        <v>99</v>
      </c>
      <c r="F12" s="299">
        <v>102</v>
      </c>
    </row>
    <row r="13" spans="2:6" ht="21" customHeight="1" thickBot="1" x14ac:dyDescent="0.25">
      <c r="B13" s="64"/>
      <c r="C13" s="372">
        <v>5</v>
      </c>
      <c r="D13" s="6" t="s">
        <v>298</v>
      </c>
      <c r="E13" s="141">
        <v>99</v>
      </c>
      <c r="F13" s="299">
        <v>102</v>
      </c>
    </row>
    <row r="14" spans="2:6" ht="21" customHeight="1" thickBot="1" x14ac:dyDescent="0.25">
      <c r="B14" s="64"/>
      <c r="C14" s="372">
        <v>6</v>
      </c>
      <c r="D14" s="6" t="s">
        <v>299</v>
      </c>
      <c r="E14" s="141">
        <v>97</v>
      </c>
      <c r="F14" s="299">
        <v>100</v>
      </c>
    </row>
    <row r="15" spans="2:6" ht="21" customHeight="1" thickBot="1" x14ac:dyDescent="0.25">
      <c r="B15" s="64"/>
      <c r="C15" s="372">
        <v>7</v>
      </c>
      <c r="D15" s="6" t="s">
        <v>300</v>
      </c>
      <c r="E15" s="141">
        <v>108</v>
      </c>
      <c r="F15" s="299">
        <v>111</v>
      </c>
    </row>
    <row r="16" spans="2:6" ht="21" customHeight="1" thickBot="1" x14ac:dyDescent="0.25">
      <c r="B16" s="64"/>
      <c r="C16" s="372">
        <v>8</v>
      </c>
      <c r="D16" s="6" t="s">
        <v>301</v>
      </c>
      <c r="E16" s="141">
        <v>112</v>
      </c>
      <c r="F16" s="299">
        <v>115</v>
      </c>
    </row>
    <row r="17" spans="2:6" ht="21" customHeight="1" thickBot="1" x14ac:dyDescent="0.25">
      <c r="B17" s="64"/>
      <c r="C17" s="372">
        <v>9</v>
      </c>
      <c r="D17" s="6" t="s">
        <v>302</v>
      </c>
      <c r="E17" s="141">
        <v>99</v>
      </c>
      <c r="F17" s="299">
        <v>102</v>
      </c>
    </row>
    <row r="18" spans="2:6" ht="21" customHeight="1" thickBot="1" x14ac:dyDescent="0.25">
      <c r="B18" s="64"/>
      <c r="C18" s="372">
        <v>10</v>
      </c>
      <c r="D18" s="6" t="s">
        <v>303</v>
      </c>
      <c r="E18" s="141">
        <v>107</v>
      </c>
      <c r="F18" s="299">
        <v>110</v>
      </c>
    </row>
    <row r="19" spans="2:6" ht="21" customHeight="1" thickBot="1" x14ac:dyDescent="0.25">
      <c r="B19" s="64"/>
      <c r="C19" s="372">
        <v>11</v>
      </c>
      <c r="D19" s="6" t="s">
        <v>304</v>
      </c>
      <c r="E19" s="141">
        <v>101</v>
      </c>
      <c r="F19" s="299">
        <v>104</v>
      </c>
    </row>
    <row r="20" spans="2:6" ht="21" customHeight="1" thickBot="1" x14ac:dyDescent="0.25">
      <c r="B20" s="64"/>
      <c r="C20" s="372">
        <v>12</v>
      </c>
      <c r="D20" s="6" t="s">
        <v>305</v>
      </c>
      <c r="E20" s="141">
        <v>252</v>
      </c>
      <c r="F20" s="299">
        <v>261</v>
      </c>
    </row>
    <row r="21" spans="2:6" ht="21" customHeight="1" thickBot="1" x14ac:dyDescent="0.25">
      <c r="B21" s="64"/>
      <c r="C21" s="372">
        <v>13</v>
      </c>
      <c r="D21" s="6" t="s">
        <v>306</v>
      </c>
      <c r="E21" s="141">
        <v>104</v>
      </c>
      <c r="F21" s="299">
        <v>107</v>
      </c>
    </row>
    <row r="22" spans="2:6" ht="21" customHeight="1" thickBot="1" x14ac:dyDescent="0.25">
      <c r="B22" s="64"/>
      <c r="C22" s="372">
        <v>14</v>
      </c>
      <c r="D22" s="6" t="s">
        <v>307</v>
      </c>
      <c r="E22" s="141">
        <v>97</v>
      </c>
      <c r="F22" s="299">
        <v>100</v>
      </c>
    </row>
    <row r="23" spans="2:6" ht="21" customHeight="1" thickBot="1" x14ac:dyDescent="0.25">
      <c r="B23" s="64"/>
      <c r="C23" s="372">
        <v>15</v>
      </c>
      <c r="D23" s="6" t="s">
        <v>308</v>
      </c>
      <c r="E23" s="141">
        <v>98</v>
      </c>
      <c r="F23" s="299">
        <v>101</v>
      </c>
    </row>
    <row r="24" spans="2:6" ht="21" customHeight="1" thickBot="1" x14ac:dyDescent="0.25">
      <c r="B24" s="64"/>
      <c r="C24" s="41"/>
      <c r="D24" s="68" t="s">
        <v>309</v>
      </c>
      <c r="E24" s="142">
        <f>SUM(E10:E23)</f>
        <v>1738</v>
      </c>
      <c r="F24" s="142">
        <f>SUM(F10:F23)</f>
        <v>1792</v>
      </c>
    </row>
  </sheetData>
  <mergeCells count="5">
    <mergeCell ref="B6:F6"/>
    <mergeCell ref="B2:F2"/>
    <mergeCell ref="B3:F3"/>
    <mergeCell ref="B4:F4"/>
    <mergeCell ref="B5:F5"/>
  </mergeCells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workbookViewId="0">
      <selection activeCell="K19" sqref="K19"/>
    </sheetView>
  </sheetViews>
  <sheetFormatPr defaultRowHeight="12.75" x14ac:dyDescent="0.2"/>
  <cols>
    <col min="3" max="3" width="44.140625" customWidth="1"/>
    <col min="4" max="4" width="23.140625" customWidth="1"/>
  </cols>
  <sheetData>
    <row r="1" spans="2:5" ht="15.75" x14ac:dyDescent="0.2">
      <c r="B1" s="378" t="s">
        <v>376</v>
      </c>
      <c r="C1" s="378"/>
      <c r="D1" s="378"/>
      <c r="E1" s="378"/>
    </row>
    <row r="2" spans="2:5" ht="15.75" x14ac:dyDescent="0.2">
      <c r="B2" s="378" t="s">
        <v>291</v>
      </c>
      <c r="C2" s="378"/>
      <c r="D2" s="378"/>
      <c r="E2" s="378"/>
    </row>
    <row r="3" spans="2:5" ht="15.75" x14ac:dyDescent="0.2">
      <c r="B3" s="378" t="s">
        <v>180</v>
      </c>
      <c r="C3" s="378"/>
      <c r="D3" s="378"/>
      <c r="E3" s="378"/>
    </row>
    <row r="4" spans="2:5" ht="15.75" x14ac:dyDescent="0.2">
      <c r="B4" s="378" t="s">
        <v>702</v>
      </c>
      <c r="C4" s="378"/>
      <c r="D4" s="378"/>
      <c r="E4" s="378"/>
    </row>
    <row r="5" spans="2:5" ht="54.75" customHeight="1" thickBot="1" x14ac:dyDescent="0.25">
      <c r="B5" s="409" t="s">
        <v>609</v>
      </c>
      <c r="C5" s="409"/>
      <c r="D5" s="409"/>
      <c r="E5" s="409"/>
    </row>
    <row r="6" spans="2:5" ht="13.5" hidden="1" thickBot="1" x14ac:dyDescent="0.25">
      <c r="B6" s="64"/>
      <c r="C6" s="64"/>
      <c r="D6" s="64"/>
    </row>
    <row r="7" spans="2:5" ht="50.25" customHeight="1" thickBot="1" x14ac:dyDescent="0.25">
      <c r="B7" s="65" t="s">
        <v>292</v>
      </c>
      <c r="C7" s="66" t="s">
        <v>293</v>
      </c>
      <c r="D7" s="66" t="s">
        <v>5</v>
      </c>
    </row>
    <row r="8" spans="2:5" ht="24.95" customHeight="1" thickBot="1" x14ac:dyDescent="0.25">
      <c r="B8" s="372">
        <v>1</v>
      </c>
      <c r="C8" s="6" t="s">
        <v>294</v>
      </c>
      <c r="D8" s="288">
        <v>8572</v>
      </c>
    </row>
    <row r="9" spans="2:5" ht="24.95" customHeight="1" thickBot="1" x14ac:dyDescent="0.25">
      <c r="B9" s="372">
        <v>2</v>
      </c>
      <c r="C9" s="6" t="s">
        <v>295</v>
      </c>
      <c r="D9" s="289">
        <v>5473</v>
      </c>
    </row>
    <row r="10" spans="2:5" ht="24.95" customHeight="1" thickBot="1" x14ac:dyDescent="0.25">
      <c r="B10" s="372">
        <v>3</v>
      </c>
      <c r="C10" s="6" t="s">
        <v>296</v>
      </c>
      <c r="D10" s="288">
        <v>2053</v>
      </c>
    </row>
    <row r="11" spans="2:5" ht="24.95" customHeight="1" thickBot="1" x14ac:dyDescent="0.25">
      <c r="B11" s="372">
        <v>4</v>
      </c>
      <c r="C11" s="6" t="s">
        <v>297</v>
      </c>
      <c r="D11" s="289">
        <v>2283</v>
      </c>
    </row>
    <row r="12" spans="2:5" ht="24.95" customHeight="1" thickBot="1" x14ac:dyDescent="0.25">
      <c r="B12" s="372">
        <v>5</v>
      </c>
      <c r="C12" s="6" t="s">
        <v>298</v>
      </c>
      <c r="D12" s="288">
        <v>2612</v>
      </c>
    </row>
    <row r="13" spans="2:5" ht="24.95" customHeight="1" thickBot="1" x14ac:dyDescent="0.25">
      <c r="B13" s="372">
        <v>6</v>
      </c>
      <c r="C13" s="6" t="s">
        <v>299</v>
      </c>
      <c r="D13" s="289">
        <v>1958</v>
      </c>
    </row>
    <row r="14" spans="2:5" ht="24.95" customHeight="1" thickBot="1" x14ac:dyDescent="0.25">
      <c r="B14" s="372">
        <v>7</v>
      </c>
      <c r="C14" s="6" t="s">
        <v>300</v>
      </c>
      <c r="D14" s="288">
        <v>4124</v>
      </c>
    </row>
    <row r="15" spans="2:5" ht="24.95" customHeight="1" thickBot="1" x14ac:dyDescent="0.25">
      <c r="B15" s="372">
        <v>8</v>
      </c>
      <c r="C15" s="6" t="s">
        <v>301</v>
      </c>
      <c r="D15" s="289">
        <v>2568</v>
      </c>
    </row>
    <row r="16" spans="2:5" ht="24.95" customHeight="1" thickBot="1" x14ac:dyDescent="0.25">
      <c r="B16" s="372">
        <v>9</v>
      </c>
      <c r="C16" s="6" t="s">
        <v>302</v>
      </c>
      <c r="D16" s="288">
        <v>2136</v>
      </c>
    </row>
    <row r="17" spans="2:4" ht="24.95" customHeight="1" thickBot="1" x14ac:dyDescent="0.25">
      <c r="B17" s="372">
        <v>10</v>
      </c>
      <c r="C17" s="6" t="s">
        <v>303</v>
      </c>
      <c r="D17" s="289">
        <v>2470</v>
      </c>
    </row>
    <row r="18" spans="2:4" ht="24.95" customHeight="1" thickBot="1" x14ac:dyDescent="0.25">
      <c r="B18" s="372">
        <v>11</v>
      </c>
      <c r="C18" s="6" t="s">
        <v>304</v>
      </c>
      <c r="D18" s="288">
        <v>2899</v>
      </c>
    </row>
    <row r="19" spans="2:4" ht="24.95" customHeight="1" thickBot="1" x14ac:dyDescent="0.25">
      <c r="B19" s="372">
        <v>12</v>
      </c>
      <c r="C19" s="6" t="s">
        <v>305</v>
      </c>
      <c r="D19" s="289">
        <v>3014</v>
      </c>
    </row>
    <row r="20" spans="2:4" ht="24.95" customHeight="1" thickBot="1" x14ac:dyDescent="0.25">
      <c r="B20" s="372">
        <v>13</v>
      </c>
      <c r="C20" s="6" t="s">
        <v>306</v>
      </c>
      <c r="D20" s="288">
        <v>2564</v>
      </c>
    </row>
    <row r="21" spans="2:4" ht="24.95" customHeight="1" thickBot="1" x14ac:dyDescent="0.25">
      <c r="B21" s="372">
        <v>14</v>
      </c>
      <c r="C21" s="6" t="s">
        <v>307</v>
      </c>
      <c r="D21" s="289">
        <v>2131</v>
      </c>
    </row>
    <row r="22" spans="2:4" ht="24.95" customHeight="1" thickBot="1" x14ac:dyDescent="0.25">
      <c r="B22" s="372">
        <v>15</v>
      </c>
      <c r="C22" s="6" t="s">
        <v>308</v>
      </c>
      <c r="D22" s="288">
        <v>2456</v>
      </c>
    </row>
    <row r="23" spans="2:4" ht="24.95" customHeight="1" thickBot="1" x14ac:dyDescent="0.25">
      <c r="B23" s="41"/>
      <c r="C23" s="68" t="s">
        <v>309</v>
      </c>
      <c r="D23" s="67">
        <f>SUM(D8:D22)</f>
        <v>47313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workbookViewId="0">
      <selection activeCell="C13" sqref="C13"/>
    </sheetView>
  </sheetViews>
  <sheetFormatPr defaultRowHeight="12.75" x14ac:dyDescent="0.2"/>
  <cols>
    <col min="3" max="3" width="29.5703125" customWidth="1"/>
    <col min="4" max="4" width="19" customWidth="1"/>
    <col min="5" max="5" width="16" customWidth="1"/>
  </cols>
  <sheetData>
    <row r="1" spans="2:5" ht="15.75" x14ac:dyDescent="0.2">
      <c r="B1" s="426" t="s">
        <v>372</v>
      </c>
      <c r="C1" s="426"/>
      <c r="D1" s="426"/>
      <c r="E1" s="426"/>
    </row>
    <row r="2" spans="2:5" ht="15.75" x14ac:dyDescent="0.2">
      <c r="B2" s="426" t="s">
        <v>291</v>
      </c>
      <c r="C2" s="426"/>
      <c r="D2" s="426"/>
      <c r="E2" s="426"/>
    </row>
    <row r="3" spans="2:5" ht="15.75" x14ac:dyDescent="0.2">
      <c r="B3" s="426" t="s">
        <v>180</v>
      </c>
      <c r="C3" s="426"/>
      <c r="D3" s="426"/>
      <c r="E3" s="426"/>
    </row>
    <row r="4" spans="2:5" ht="15.75" x14ac:dyDescent="0.2">
      <c r="B4" s="426" t="s">
        <v>700</v>
      </c>
      <c r="C4" s="426"/>
      <c r="D4" s="426"/>
      <c r="E4" s="426"/>
    </row>
    <row r="5" spans="2:5" ht="53.25" customHeight="1" x14ac:dyDescent="0.2">
      <c r="B5" s="409" t="s">
        <v>610</v>
      </c>
      <c r="C5" s="409"/>
      <c r="D5" s="409"/>
      <c r="E5" s="409"/>
    </row>
    <row r="6" spans="2:5" ht="13.5" thickBot="1" x14ac:dyDescent="0.25">
      <c r="B6" s="64"/>
      <c r="C6" s="64"/>
      <c r="D6" s="64"/>
    </row>
    <row r="7" spans="2:5" ht="35.25" customHeight="1" thickBot="1" x14ac:dyDescent="0.25">
      <c r="B7" s="65" t="s">
        <v>292</v>
      </c>
      <c r="C7" s="66" t="s">
        <v>293</v>
      </c>
      <c r="D7" s="66" t="s">
        <v>586</v>
      </c>
      <c r="E7" s="66" t="s">
        <v>611</v>
      </c>
    </row>
    <row r="8" spans="2:5" ht="24.95" customHeight="1" thickBot="1" x14ac:dyDescent="0.3">
      <c r="B8" s="373">
        <v>1</v>
      </c>
      <c r="C8" s="72" t="s">
        <v>294</v>
      </c>
      <c r="D8" s="73">
        <v>6959</v>
      </c>
      <c r="E8" s="73">
        <v>6959</v>
      </c>
    </row>
    <row r="9" spans="2:5" ht="24.95" customHeight="1" thickBot="1" x14ac:dyDescent="0.3">
      <c r="B9" s="373">
        <v>2</v>
      </c>
      <c r="C9" s="72" t="s">
        <v>295</v>
      </c>
      <c r="D9" s="73">
        <v>4380</v>
      </c>
      <c r="E9" s="73">
        <v>4380</v>
      </c>
    </row>
    <row r="10" spans="2:5" ht="24.95" customHeight="1" thickBot="1" x14ac:dyDescent="0.3">
      <c r="B10" s="373">
        <v>3</v>
      </c>
      <c r="C10" s="72" t="s">
        <v>296</v>
      </c>
      <c r="D10" s="73">
        <v>1642</v>
      </c>
      <c r="E10" s="73">
        <v>1642</v>
      </c>
    </row>
    <row r="11" spans="2:5" ht="24.95" customHeight="1" thickBot="1" x14ac:dyDescent="0.3">
      <c r="B11" s="373">
        <v>4</v>
      </c>
      <c r="C11" s="72" t="s">
        <v>297</v>
      </c>
      <c r="D11" s="73">
        <v>1627</v>
      </c>
      <c r="E11" s="73">
        <v>1627</v>
      </c>
    </row>
    <row r="12" spans="2:5" ht="24.95" customHeight="1" thickBot="1" x14ac:dyDescent="0.3">
      <c r="B12" s="373">
        <v>5</v>
      </c>
      <c r="C12" s="72" t="s">
        <v>298</v>
      </c>
      <c r="D12" s="73">
        <v>2089</v>
      </c>
      <c r="E12" s="73">
        <v>2089</v>
      </c>
    </row>
    <row r="13" spans="2:5" ht="24.95" customHeight="1" thickBot="1" x14ac:dyDescent="0.3">
      <c r="B13" s="373">
        <v>6</v>
      </c>
      <c r="C13" s="72" t="s">
        <v>299</v>
      </c>
      <c r="D13" s="73">
        <v>1580</v>
      </c>
      <c r="E13" s="73">
        <v>1580</v>
      </c>
    </row>
    <row r="14" spans="2:5" ht="24.95" customHeight="1" thickBot="1" x14ac:dyDescent="0.3">
      <c r="B14" s="373">
        <v>7</v>
      </c>
      <c r="C14" s="72" t="s">
        <v>300</v>
      </c>
      <c r="D14" s="73">
        <v>3299</v>
      </c>
      <c r="E14" s="73">
        <v>3299</v>
      </c>
    </row>
    <row r="15" spans="2:5" ht="24.95" customHeight="1" thickBot="1" x14ac:dyDescent="0.3">
      <c r="B15" s="373">
        <v>8</v>
      </c>
      <c r="C15" s="72" t="s">
        <v>301</v>
      </c>
      <c r="D15" s="73">
        <v>2078</v>
      </c>
      <c r="E15" s="73">
        <v>2078</v>
      </c>
    </row>
    <row r="16" spans="2:5" ht="24.95" customHeight="1" thickBot="1" x14ac:dyDescent="0.3">
      <c r="B16" s="373">
        <v>9</v>
      </c>
      <c r="C16" s="72" t="s">
        <v>302</v>
      </c>
      <c r="D16" s="73">
        <v>1722</v>
      </c>
      <c r="E16" s="73">
        <v>1722</v>
      </c>
    </row>
    <row r="17" spans="2:5" ht="24.95" customHeight="1" thickBot="1" x14ac:dyDescent="0.3">
      <c r="B17" s="373">
        <v>10</v>
      </c>
      <c r="C17" s="72" t="s">
        <v>303</v>
      </c>
      <c r="D17" s="73">
        <v>1970</v>
      </c>
      <c r="E17" s="73">
        <v>1970</v>
      </c>
    </row>
    <row r="18" spans="2:5" ht="24.95" customHeight="1" thickBot="1" x14ac:dyDescent="0.3">
      <c r="B18" s="373">
        <v>11</v>
      </c>
      <c r="C18" s="72" t="s">
        <v>304</v>
      </c>
      <c r="D18" s="73">
        <v>2320</v>
      </c>
      <c r="E18" s="73">
        <v>2320</v>
      </c>
    </row>
    <row r="19" spans="2:5" ht="24.95" customHeight="1" thickBot="1" x14ac:dyDescent="0.3">
      <c r="B19" s="373">
        <v>12</v>
      </c>
      <c r="C19" s="72" t="s">
        <v>305</v>
      </c>
      <c r="D19" s="73">
        <v>2422</v>
      </c>
      <c r="E19" s="73">
        <v>2422</v>
      </c>
    </row>
    <row r="20" spans="2:5" ht="24.95" customHeight="1" thickBot="1" x14ac:dyDescent="0.3">
      <c r="B20" s="373">
        <v>13</v>
      </c>
      <c r="C20" s="72" t="s">
        <v>306</v>
      </c>
      <c r="D20" s="73">
        <v>2058</v>
      </c>
      <c r="E20" s="73">
        <v>2058</v>
      </c>
    </row>
    <row r="21" spans="2:5" ht="24.95" customHeight="1" thickBot="1" x14ac:dyDescent="0.3">
      <c r="B21" s="373">
        <v>14</v>
      </c>
      <c r="C21" s="72" t="s">
        <v>307</v>
      </c>
      <c r="D21" s="73">
        <v>1725</v>
      </c>
      <c r="E21" s="73">
        <v>1725</v>
      </c>
    </row>
    <row r="22" spans="2:5" ht="24.95" customHeight="1" thickBot="1" x14ac:dyDescent="0.3">
      <c r="B22" s="373">
        <v>15</v>
      </c>
      <c r="C22" s="72" t="s">
        <v>308</v>
      </c>
      <c r="D22" s="73">
        <v>1979</v>
      </c>
      <c r="E22" s="73">
        <v>1979</v>
      </c>
    </row>
    <row r="23" spans="2:5" ht="24.95" customHeight="1" thickBot="1" x14ac:dyDescent="0.35">
      <c r="B23" s="71"/>
      <c r="C23" s="70" t="s">
        <v>309</v>
      </c>
      <c r="D23" s="69">
        <f>SUM(D8:D22)</f>
        <v>37850</v>
      </c>
      <c r="E23" s="69">
        <f>SUM(E8:E22)</f>
        <v>37850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opLeftCell="A13" workbookViewId="0">
      <selection activeCell="C13" sqref="C13"/>
    </sheetView>
  </sheetViews>
  <sheetFormatPr defaultRowHeight="12.75" x14ac:dyDescent="0.2"/>
  <cols>
    <col min="1" max="1" width="9.140625" customWidth="1"/>
    <col min="3" max="3" width="32.85546875" customWidth="1"/>
    <col min="4" max="4" width="20.42578125" customWidth="1"/>
  </cols>
  <sheetData>
    <row r="1" spans="2:5" ht="15.75" x14ac:dyDescent="0.2">
      <c r="B1" s="378" t="s">
        <v>373</v>
      </c>
      <c r="C1" s="378"/>
      <c r="D1" s="378"/>
      <c r="E1" s="378"/>
    </row>
    <row r="2" spans="2:5" ht="15.75" x14ac:dyDescent="0.2">
      <c r="B2" s="378" t="s">
        <v>291</v>
      </c>
      <c r="C2" s="378"/>
      <c r="D2" s="378"/>
      <c r="E2" s="378"/>
    </row>
    <row r="3" spans="2:5" ht="15.75" x14ac:dyDescent="0.2">
      <c r="B3" s="378" t="s">
        <v>180</v>
      </c>
      <c r="C3" s="378"/>
      <c r="D3" s="378"/>
      <c r="E3" s="378"/>
    </row>
    <row r="4" spans="2:5" ht="17.25" customHeight="1" x14ac:dyDescent="0.2">
      <c r="B4" s="378" t="s">
        <v>703</v>
      </c>
      <c r="C4" s="378"/>
      <c r="D4" s="378"/>
      <c r="E4" s="378"/>
    </row>
    <row r="5" spans="2:5" ht="93" customHeight="1" x14ac:dyDescent="0.2">
      <c r="B5" s="409" t="s">
        <v>612</v>
      </c>
      <c r="C5" s="409"/>
      <c r="D5" s="409"/>
      <c r="E5" s="409"/>
    </row>
    <row r="6" spans="2:5" ht="13.5" thickBot="1" x14ac:dyDescent="0.25">
      <c r="B6" s="64"/>
      <c r="C6" s="64"/>
      <c r="D6" s="64"/>
    </row>
    <row r="7" spans="2:5" ht="45" customHeight="1" thickBot="1" x14ac:dyDescent="0.25">
      <c r="B7" s="65" t="s">
        <v>292</v>
      </c>
      <c r="C7" s="66" t="s">
        <v>293</v>
      </c>
      <c r="D7" s="66" t="s">
        <v>569</v>
      </c>
    </row>
    <row r="8" spans="2:5" ht="21" customHeight="1" thickBot="1" x14ac:dyDescent="0.25">
      <c r="B8" s="372">
        <v>1</v>
      </c>
      <c r="C8" s="6" t="s">
        <v>294</v>
      </c>
      <c r="D8" s="291">
        <v>2117.9789999999998</v>
      </c>
    </row>
    <row r="9" spans="2:5" ht="21" customHeight="1" thickBot="1" x14ac:dyDescent="0.25">
      <c r="B9" s="372">
        <v>2</v>
      </c>
      <c r="C9" s="6" t="s">
        <v>295</v>
      </c>
      <c r="D9" s="291">
        <v>468.09500000000003</v>
      </c>
    </row>
    <row r="10" spans="2:5" ht="21" customHeight="1" thickBot="1" x14ac:dyDescent="0.25">
      <c r="B10" s="372">
        <v>3</v>
      </c>
      <c r="C10" s="6" t="s">
        <v>296</v>
      </c>
      <c r="D10" s="291">
        <v>140.36500000000001</v>
      </c>
    </row>
    <row r="11" spans="2:5" ht="21" customHeight="1" thickBot="1" x14ac:dyDescent="0.25">
      <c r="B11" s="372">
        <v>4</v>
      </c>
      <c r="C11" s="6" t="s">
        <v>297</v>
      </c>
      <c r="D11" s="291">
        <v>135.065</v>
      </c>
    </row>
    <row r="12" spans="2:5" ht="21" customHeight="1" thickBot="1" x14ac:dyDescent="0.25">
      <c r="B12" s="372">
        <v>5</v>
      </c>
      <c r="C12" s="6" t="s">
        <v>298</v>
      </c>
      <c r="D12" s="291">
        <v>206.44800000000001</v>
      </c>
    </row>
    <row r="13" spans="2:5" ht="21" customHeight="1" thickBot="1" x14ac:dyDescent="0.25">
      <c r="B13" s="372">
        <v>6</v>
      </c>
      <c r="C13" s="6" t="s">
        <v>299</v>
      </c>
      <c r="D13" s="291">
        <v>172.989</v>
      </c>
    </row>
    <row r="14" spans="2:5" ht="21" customHeight="1" thickBot="1" x14ac:dyDescent="0.25">
      <c r="B14" s="372">
        <v>7</v>
      </c>
      <c r="C14" s="6" t="s">
        <v>300</v>
      </c>
      <c r="D14" s="291">
        <v>190.6</v>
      </c>
    </row>
    <row r="15" spans="2:5" ht="21" customHeight="1" thickBot="1" x14ac:dyDescent="0.25">
      <c r="B15" s="372">
        <v>8</v>
      </c>
      <c r="C15" s="6" t="s">
        <v>301</v>
      </c>
      <c r="D15" s="291">
        <v>326.52499999999998</v>
      </c>
    </row>
    <row r="16" spans="2:5" ht="21" customHeight="1" thickBot="1" x14ac:dyDescent="0.25">
      <c r="B16" s="372">
        <v>9</v>
      </c>
      <c r="C16" s="6" t="s">
        <v>302</v>
      </c>
      <c r="D16" s="291">
        <v>168.124</v>
      </c>
    </row>
    <row r="17" spans="2:4" ht="21" customHeight="1" thickBot="1" x14ac:dyDescent="0.25">
      <c r="B17" s="372">
        <v>10</v>
      </c>
      <c r="C17" s="6" t="s">
        <v>303</v>
      </c>
      <c r="D17" s="291">
        <v>184.70699999999999</v>
      </c>
    </row>
    <row r="18" spans="2:4" ht="21" customHeight="1" thickBot="1" x14ac:dyDescent="0.25">
      <c r="B18" s="372">
        <v>11</v>
      </c>
      <c r="C18" s="6" t="s">
        <v>304</v>
      </c>
      <c r="D18" s="291">
        <v>199.46</v>
      </c>
    </row>
    <row r="19" spans="2:4" ht="21" customHeight="1" thickBot="1" x14ac:dyDescent="0.25">
      <c r="B19" s="372">
        <v>12</v>
      </c>
      <c r="C19" s="6" t="s">
        <v>305</v>
      </c>
      <c r="D19" s="291">
        <v>265.536</v>
      </c>
    </row>
    <row r="20" spans="2:4" ht="21" customHeight="1" thickBot="1" x14ac:dyDescent="0.25">
      <c r="B20" s="372">
        <v>13</v>
      </c>
      <c r="C20" s="6" t="s">
        <v>306</v>
      </c>
      <c r="D20" s="291">
        <v>239.648</v>
      </c>
    </row>
    <row r="21" spans="2:4" ht="21" customHeight="1" thickBot="1" x14ac:dyDescent="0.25">
      <c r="B21" s="372">
        <v>14</v>
      </c>
      <c r="C21" s="6" t="s">
        <v>307</v>
      </c>
      <c r="D21" s="291">
        <v>95.447000000000003</v>
      </c>
    </row>
    <row r="22" spans="2:4" ht="21" customHeight="1" thickBot="1" x14ac:dyDescent="0.25">
      <c r="B22" s="372">
        <v>15</v>
      </c>
      <c r="C22" s="6" t="s">
        <v>308</v>
      </c>
      <c r="D22" s="291">
        <v>99.012</v>
      </c>
    </row>
    <row r="23" spans="2:4" ht="21" customHeight="1" thickBot="1" x14ac:dyDescent="0.25">
      <c r="B23" s="41"/>
      <c r="C23" s="68" t="s">
        <v>309</v>
      </c>
      <c r="D23" s="67">
        <f>SUM(D8:D22)</f>
        <v>5009.9999999999991</v>
      </c>
    </row>
  </sheetData>
  <mergeCells count="5">
    <mergeCell ref="B5:E5"/>
    <mergeCell ref="B1:E1"/>
    <mergeCell ref="B2:E2"/>
    <mergeCell ref="B3:E3"/>
    <mergeCell ref="B4:E4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4"/>
  <sheetViews>
    <sheetView workbookViewId="0">
      <selection activeCell="B9" sqref="B9:B23"/>
    </sheetView>
  </sheetViews>
  <sheetFormatPr defaultRowHeight="12.75" x14ac:dyDescent="0.2"/>
  <cols>
    <col min="1" max="1" width="9.140625" customWidth="1"/>
    <col min="3" max="3" width="29.5703125" customWidth="1"/>
    <col min="4" max="4" width="24.5703125" customWidth="1"/>
    <col min="5" max="5" width="17.42578125" customWidth="1"/>
  </cols>
  <sheetData>
    <row r="2" spans="2:5" ht="15.75" x14ac:dyDescent="0.2">
      <c r="B2" s="378" t="s">
        <v>462</v>
      </c>
      <c r="C2" s="378"/>
      <c r="D2" s="378"/>
      <c r="E2" s="378"/>
    </row>
    <row r="3" spans="2:5" ht="15.75" x14ac:dyDescent="0.2">
      <c r="B3" s="378" t="s">
        <v>291</v>
      </c>
      <c r="C3" s="378"/>
      <c r="D3" s="378"/>
      <c r="E3" s="378"/>
    </row>
    <row r="4" spans="2:5" ht="15.75" x14ac:dyDescent="0.2">
      <c r="B4" s="378" t="s">
        <v>180</v>
      </c>
      <c r="C4" s="378"/>
      <c r="D4" s="378"/>
      <c r="E4" s="378"/>
    </row>
    <row r="5" spans="2:5" ht="15.75" x14ac:dyDescent="0.2">
      <c r="B5" s="378" t="s">
        <v>700</v>
      </c>
      <c r="C5" s="378"/>
      <c r="D5" s="378"/>
      <c r="E5" s="378"/>
    </row>
    <row r="6" spans="2:5" ht="78" customHeight="1" x14ac:dyDescent="0.2">
      <c r="B6" s="409" t="s">
        <v>642</v>
      </c>
      <c r="C6" s="409"/>
      <c r="D6" s="409"/>
      <c r="E6" s="409"/>
    </row>
    <row r="7" spans="2:5" ht="13.5" thickBot="1" x14ac:dyDescent="0.25">
      <c r="B7" s="64"/>
      <c r="C7" s="64"/>
      <c r="D7" s="64"/>
    </row>
    <row r="8" spans="2:5" ht="38.25" thickBot="1" x14ac:dyDescent="0.25">
      <c r="B8" s="65" t="s">
        <v>292</v>
      </c>
      <c r="C8" s="331" t="s">
        <v>293</v>
      </c>
      <c r="D8" s="331" t="s">
        <v>584</v>
      </c>
      <c r="E8" s="331" t="s">
        <v>608</v>
      </c>
    </row>
    <row r="9" spans="2:5" ht="21" customHeight="1" x14ac:dyDescent="0.2">
      <c r="B9" s="465">
        <v>1</v>
      </c>
      <c r="C9" s="335" t="s">
        <v>294</v>
      </c>
      <c r="D9" s="336">
        <v>2117.9789999999998</v>
      </c>
      <c r="E9" s="336">
        <v>2117.9789999999998</v>
      </c>
    </row>
    <row r="10" spans="2:5" ht="21" customHeight="1" x14ac:dyDescent="0.2">
      <c r="B10" s="466">
        <v>2</v>
      </c>
      <c r="C10" s="337" t="s">
        <v>295</v>
      </c>
      <c r="D10" s="338">
        <v>468.09500000000003</v>
      </c>
      <c r="E10" s="338">
        <v>468.09500000000003</v>
      </c>
    </row>
    <row r="11" spans="2:5" ht="21" customHeight="1" x14ac:dyDescent="0.2">
      <c r="B11" s="466">
        <v>3</v>
      </c>
      <c r="C11" s="337" t="s">
        <v>296</v>
      </c>
      <c r="D11" s="338">
        <v>140.36500000000001</v>
      </c>
      <c r="E11" s="338">
        <v>140.36500000000001</v>
      </c>
    </row>
    <row r="12" spans="2:5" ht="21" customHeight="1" x14ac:dyDescent="0.2">
      <c r="B12" s="466">
        <v>4</v>
      </c>
      <c r="C12" s="337" t="s">
        <v>297</v>
      </c>
      <c r="D12" s="338">
        <v>135.065</v>
      </c>
      <c r="E12" s="338">
        <v>135.065</v>
      </c>
    </row>
    <row r="13" spans="2:5" ht="21" customHeight="1" x14ac:dyDescent="0.2">
      <c r="B13" s="466">
        <v>5</v>
      </c>
      <c r="C13" s="337" t="s">
        <v>298</v>
      </c>
      <c r="D13" s="338">
        <v>206.44800000000001</v>
      </c>
      <c r="E13" s="338">
        <v>206.44800000000001</v>
      </c>
    </row>
    <row r="14" spans="2:5" ht="21" customHeight="1" x14ac:dyDescent="0.2">
      <c r="B14" s="466">
        <v>6</v>
      </c>
      <c r="C14" s="337" t="s">
        <v>299</v>
      </c>
      <c r="D14" s="338">
        <v>172.989</v>
      </c>
      <c r="E14" s="338">
        <v>172.989</v>
      </c>
    </row>
    <row r="15" spans="2:5" ht="21" customHeight="1" x14ac:dyDescent="0.2">
      <c r="B15" s="466">
        <v>7</v>
      </c>
      <c r="C15" s="337" t="s">
        <v>300</v>
      </c>
      <c r="D15" s="338">
        <v>190.6</v>
      </c>
      <c r="E15" s="338">
        <v>190.6</v>
      </c>
    </row>
    <row r="16" spans="2:5" ht="21" customHeight="1" x14ac:dyDescent="0.2">
      <c r="B16" s="466">
        <v>8</v>
      </c>
      <c r="C16" s="337" t="s">
        <v>301</v>
      </c>
      <c r="D16" s="338">
        <v>326.52499999999998</v>
      </c>
      <c r="E16" s="338">
        <v>326.52499999999998</v>
      </c>
    </row>
    <row r="17" spans="2:5" ht="21" customHeight="1" x14ac:dyDescent="0.2">
      <c r="B17" s="466">
        <v>9</v>
      </c>
      <c r="C17" s="337" t="s">
        <v>302</v>
      </c>
      <c r="D17" s="338">
        <v>168.124</v>
      </c>
      <c r="E17" s="338">
        <v>168.124</v>
      </c>
    </row>
    <row r="18" spans="2:5" ht="21" customHeight="1" x14ac:dyDescent="0.2">
      <c r="B18" s="466">
        <v>10</v>
      </c>
      <c r="C18" s="337" t="s">
        <v>303</v>
      </c>
      <c r="D18" s="338">
        <v>184.70699999999999</v>
      </c>
      <c r="E18" s="338">
        <v>184.70699999999999</v>
      </c>
    </row>
    <row r="19" spans="2:5" ht="21" customHeight="1" x14ac:dyDescent="0.2">
      <c r="B19" s="466">
        <v>11</v>
      </c>
      <c r="C19" s="337" t="s">
        <v>304</v>
      </c>
      <c r="D19" s="338">
        <v>199.46</v>
      </c>
      <c r="E19" s="338">
        <v>199.46</v>
      </c>
    </row>
    <row r="20" spans="2:5" ht="21" customHeight="1" x14ac:dyDescent="0.2">
      <c r="B20" s="466">
        <v>12</v>
      </c>
      <c r="C20" s="337" t="s">
        <v>305</v>
      </c>
      <c r="D20" s="338">
        <v>265.536</v>
      </c>
      <c r="E20" s="338">
        <v>265.536</v>
      </c>
    </row>
    <row r="21" spans="2:5" ht="21" customHeight="1" x14ac:dyDescent="0.2">
      <c r="B21" s="466">
        <v>13</v>
      </c>
      <c r="C21" s="337" t="s">
        <v>306</v>
      </c>
      <c r="D21" s="338">
        <v>239.648</v>
      </c>
      <c r="E21" s="338">
        <v>239.648</v>
      </c>
    </row>
    <row r="22" spans="2:5" ht="21" customHeight="1" x14ac:dyDescent="0.2">
      <c r="B22" s="466">
        <v>14</v>
      </c>
      <c r="C22" s="337" t="s">
        <v>307</v>
      </c>
      <c r="D22" s="338">
        <v>95.447000000000003</v>
      </c>
      <c r="E22" s="338">
        <v>95.447000000000003</v>
      </c>
    </row>
    <row r="23" spans="2:5" ht="21" customHeight="1" thickBot="1" x14ac:dyDescent="0.25">
      <c r="B23" s="467">
        <v>15</v>
      </c>
      <c r="C23" s="339" t="s">
        <v>308</v>
      </c>
      <c r="D23" s="340">
        <v>99.012</v>
      </c>
      <c r="E23" s="340">
        <v>99.012</v>
      </c>
    </row>
    <row r="24" spans="2:5" ht="21" customHeight="1" thickBot="1" x14ac:dyDescent="0.25">
      <c r="B24" s="332"/>
      <c r="C24" s="333" t="s">
        <v>309</v>
      </c>
      <c r="D24" s="334">
        <f>SUM(D9:D23)</f>
        <v>5009.9999999999991</v>
      </c>
      <c r="E24" s="334">
        <f>SUM(E9:E23)</f>
        <v>5009.9999999999991</v>
      </c>
    </row>
  </sheetData>
  <mergeCells count="5">
    <mergeCell ref="B6:E6"/>
    <mergeCell ref="B2:E2"/>
    <mergeCell ref="B3:E3"/>
    <mergeCell ref="B4:E4"/>
    <mergeCell ref="B5:E5"/>
  </mergeCells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"/>
  <sheetViews>
    <sheetView workbookViewId="0">
      <selection activeCell="C15" sqref="C15"/>
    </sheetView>
  </sheetViews>
  <sheetFormatPr defaultRowHeight="12.75" x14ac:dyDescent="0.2"/>
  <cols>
    <col min="3" max="3" width="30.42578125" customWidth="1"/>
    <col min="4" max="4" width="26" customWidth="1"/>
  </cols>
  <sheetData>
    <row r="1" spans="2:5" ht="15.75" x14ac:dyDescent="0.2">
      <c r="B1" s="378" t="s">
        <v>478</v>
      </c>
      <c r="C1" s="378"/>
      <c r="D1" s="378"/>
      <c r="E1" s="378"/>
    </row>
    <row r="2" spans="2:5" ht="15.75" x14ac:dyDescent="0.2">
      <c r="B2" s="378" t="s">
        <v>291</v>
      </c>
      <c r="C2" s="378"/>
      <c r="D2" s="378"/>
      <c r="E2" s="378"/>
    </row>
    <row r="3" spans="2:5" ht="15.75" x14ac:dyDescent="0.2">
      <c r="B3" s="378" t="s">
        <v>180</v>
      </c>
      <c r="C3" s="378"/>
      <c r="D3" s="378"/>
      <c r="E3" s="378"/>
    </row>
    <row r="4" spans="2:5" ht="15.75" x14ac:dyDescent="0.2">
      <c r="B4" s="378" t="s">
        <v>704</v>
      </c>
      <c r="C4" s="378"/>
      <c r="D4" s="378"/>
      <c r="E4" s="378"/>
    </row>
    <row r="5" spans="2:5" ht="18" x14ac:dyDescent="0.25">
      <c r="B5" s="379"/>
      <c r="C5" s="379"/>
      <c r="D5" s="379"/>
      <c r="E5" s="76"/>
    </row>
    <row r="6" spans="2:5" ht="94.5" customHeight="1" x14ac:dyDescent="0.2">
      <c r="B6" s="409" t="s">
        <v>496</v>
      </c>
      <c r="C6" s="409"/>
      <c r="D6" s="409"/>
      <c r="E6" s="409"/>
    </row>
    <row r="7" spans="2:5" ht="13.5" thickBot="1" x14ac:dyDescent="0.25">
      <c r="B7" s="64"/>
      <c r="C7" s="64"/>
      <c r="D7" s="64"/>
    </row>
    <row r="8" spans="2:5" ht="35.25" customHeight="1" thickBot="1" x14ac:dyDescent="0.25">
      <c r="B8" s="65" t="s">
        <v>292</v>
      </c>
      <c r="C8" s="66" t="s">
        <v>293</v>
      </c>
      <c r="D8" s="66" t="s">
        <v>569</v>
      </c>
    </row>
    <row r="9" spans="2:5" ht="31.5" customHeight="1" thickBot="1" x14ac:dyDescent="0.25">
      <c r="B9" s="372">
        <v>1</v>
      </c>
      <c r="C9" s="6" t="s">
        <v>294</v>
      </c>
      <c r="D9" s="67">
        <v>6230.79</v>
      </c>
    </row>
    <row r="10" spans="2:5" ht="21" customHeight="1" thickBot="1" x14ac:dyDescent="0.25">
      <c r="B10" s="41"/>
      <c r="C10" s="68" t="s">
        <v>309</v>
      </c>
      <c r="D10" s="67">
        <f>SUM(D9:D9)</f>
        <v>6230.79</v>
      </c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13"/>
  <sheetViews>
    <sheetView workbookViewId="0">
      <selection activeCell="B9" sqref="B9:E9"/>
    </sheetView>
  </sheetViews>
  <sheetFormatPr defaultRowHeight="12.75" x14ac:dyDescent="0.2"/>
  <cols>
    <col min="3" max="3" width="28.7109375" customWidth="1"/>
    <col min="4" max="4" width="16" customWidth="1"/>
    <col min="5" max="5" width="16.140625" customWidth="1"/>
  </cols>
  <sheetData>
    <row r="4" spans="2:5" ht="15.75" x14ac:dyDescent="0.2">
      <c r="B4" s="426" t="s">
        <v>484</v>
      </c>
      <c r="C4" s="426"/>
      <c r="D4" s="426"/>
      <c r="E4" s="426"/>
    </row>
    <row r="5" spans="2:5" ht="15.75" x14ac:dyDescent="0.2">
      <c r="B5" s="426" t="s">
        <v>291</v>
      </c>
      <c r="C5" s="426"/>
      <c r="D5" s="426"/>
      <c r="E5" s="426"/>
    </row>
    <row r="6" spans="2:5" ht="15.75" x14ac:dyDescent="0.2">
      <c r="B6" s="426" t="s">
        <v>180</v>
      </c>
      <c r="C6" s="426"/>
      <c r="D6" s="426"/>
      <c r="E6" s="426"/>
    </row>
    <row r="7" spans="2:5" ht="15.75" x14ac:dyDescent="0.2">
      <c r="B7" s="426" t="s">
        <v>703</v>
      </c>
      <c r="C7" s="426"/>
      <c r="D7" s="426"/>
      <c r="E7" s="426"/>
    </row>
    <row r="8" spans="2:5" ht="15.75" x14ac:dyDescent="0.2">
      <c r="B8" s="375"/>
      <c r="C8" s="375"/>
      <c r="D8" s="375"/>
      <c r="E8" s="375"/>
    </row>
    <row r="9" spans="2:5" ht="111.75" customHeight="1" x14ac:dyDescent="0.2">
      <c r="B9" s="409" t="s">
        <v>613</v>
      </c>
      <c r="C9" s="409"/>
      <c r="D9" s="409"/>
      <c r="E9" s="409"/>
    </row>
    <row r="10" spans="2:5" ht="13.5" thickBot="1" x14ac:dyDescent="0.25">
      <c r="B10" s="64"/>
      <c r="C10" s="64"/>
      <c r="D10" s="64"/>
    </row>
    <row r="11" spans="2:5" ht="45" customHeight="1" thickBot="1" x14ac:dyDescent="0.25">
      <c r="B11" s="65" t="s">
        <v>292</v>
      </c>
      <c r="C11" s="66" t="s">
        <v>293</v>
      </c>
      <c r="D11" s="66" t="s">
        <v>586</v>
      </c>
      <c r="E11" s="66" t="s">
        <v>611</v>
      </c>
    </row>
    <row r="12" spans="2:5" ht="32.25" customHeight="1" thickBot="1" x14ac:dyDescent="0.25">
      <c r="B12" s="373">
        <v>1</v>
      </c>
      <c r="C12" s="257" t="s">
        <v>294</v>
      </c>
      <c r="D12" s="67">
        <v>6727.21</v>
      </c>
      <c r="E12" s="67">
        <v>6716.58</v>
      </c>
    </row>
    <row r="13" spans="2:5" ht="21" customHeight="1" thickBot="1" x14ac:dyDescent="0.35">
      <c r="B13" s="71"/>
      <c r="C13" s="70" t="s">
        <v>309</v>
      </c>
      <c r="D13" s="67">
        <f>SUM(D12:D12)</f>
        <v>6727.21</v>
      </c>
      <c r="E13" s="67">
        <f>SUM(E12:E12)</f>
        <v>6716.58</v>
      </c>
    </row>
  </sheetData>
  <mergeCells count="5">
    <mergeCell ref="B9:E9"/>
    <mergeCell ref="B4:E4"/>
    <mergeCell ref="B7:E7"/>
    <mergeCell ref="B5:E5"/>
    <mergeCell ref="B6:E6"/>
  </mergeCells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4"/>
  <sheetViews>
    <sheetView workbookViewId="0">
      <selection sqref="A1:XFD1"/>
    </sheetView>
  </sheetViews>
  <sheetFormatPr defaultRowHeight="12.75" x14ac:dyDescent="0.2"/>
  <cols>
    <col min="1" max="1" width="4.85546875" customWidth="1"/>
    <col min="2" max="2" width="39" customWidth="1"/>
    <col min="3" max="3" width="15.5703125" customWidth="1"/>
    <col min="4" max="4" width="16.85546875" customWidth="1"/>
    <col min="5" max="5" width="17.28515625" customWidth="1"/>
  </cols>
  <sheetData>
    <row r="2" spans="1:5" ht="15.75" x14ac:dyDescent="0.2">
      <c r="A2" s="378" t="s">
        <v>688</v>
      </c>
      <c r="B2" s="378"/>
      <c r="C2" s="378"/>
      <c r="D2" s="378"/>
      <c r="E2" s="378"/>
    </row>
    <row r="3" spans="1:5" ht="15.75" x14ac:dyDescent="0.2">
      <c r="A3" s="378" t="s">
        <v>291</v>
      </c>
      <c r="B3" s="378"/>
      <c r="C3" s="378"/>
      <c r="D3" s="378"/>
      <c r="E3" s="378"/>
    </row>
    <row r="4" spans="1:5" ht="15.75" x14ac:dyDescent="0.2">
      <c r="A4" s="378" t="s">
        <v>180</v>
      </c>
      <c r="B4" s="378"/>
      <c r="C4" s="378"/>
      <c r="D4" s="378"/>
      <c r="E4" s="378"/>
    </row>
    <row r="5" spans="1:5" ht="15.75" x14ac:dyDescent="0.2">
      <c r="A5" s="378" t="s">
        <v>695</v>
      </c>
      <c r="B5" s="378"/>
      <c r="C5" s="378"/>
      <c r="D5" s="378"/>
      <c r="E5" s="378"/>
    </row>
    <row r="6" spans="1:5" ht="18" customHeight="1" x14ac:dyDescent="0.2">
      <c r="A6" s="409" t="s">
        <v>620</v>
      </c>
      <c r="B6" s="409"/>
      <c r="C6" s="409"/>
      <c r="D6" s="409"/>
      <c r="E6" s="409"/>
    </row>
    <row r="7" spans="1:5" ht="35.25" customHeight="1" x14ac:dyDescent="0.2">
      <c r="A7" s="307"/>
      <c r="B7" s="409" t="s">
        <v>639</v>
      </c>
      <c r="C7" s="409"/>
      <c r="D7" s="409"/>
      <c r="E7" s="409"/>
    </row>
    <row r="8" spans="1:5" ht="18" x14ac:dyDescent="0.2">
      <c r="A8" s="307"/>
      <c r="B8" s="307"/>
      <c r="C8" s="307"/>
      <c r="D8" s="307"/>
    </row>
    <row r="9" spans="1:5" x14ac:dyDescent="0.2">
      <c r="A9" s="427"/>
      <c r="B9" s="427" t="s">
        <v>621</v>
      </c>
      <c r="C9" s="427" t="s">
        <v>309</v>
      </c>
      <c r="D9" s="428" t="s">
        <v>622</v>
      </c>
      <c r="E9" s="428"/>
    </row>
    <row r="10" spans="1:5" ht="25.5" x14ac:dyDescent="0.2">
      <c r="A10" s="427"/>
      <c r="B10" s="427"/>
      <c r="C10" s="427"/>
      <c r="D10" s="308" t="s">
        <v>623</v>
      </c>
      <c r="E10" s="309" t="s">
        <v>624</v>
      </c>
    </row>
    <row r="11" spans="1:5" ht="15.75" x14ac:dyDescent="0.2">
      <c r="A11" s="310"/>
      <c r="B11" s="310" t="s">
        <v>625</v>
      </c>
      <c r="C11" s="311">
        <f>SUM(C13:C16)</f>
        <v>6230.79</v>
      </c>
      <c r="D11" s="311">
        <f>SUM(D13:D16)</f>
        <v>0</v>
      </c>
      <c r="E11" s="311">
        <f>SUM(E13:E16)</f>
        <v>6230.79</v>
      </c>
    </row>
    <row r="12" spans="1:5" ht="15.75" x14ac:dyDescent="0.2">
      <c r="A12" s="310"/>
      <c r="B12" s="310" t="s">
        <v>626</v>
      </c>
      <c r="C12" s="311"/>
      <c r="D12" s="312"/>
      <c r="E12" s="312"/>
    </row>
    <row r="13" spans="1:5" ht="31.5" x14ac:dyDescent="0.25">
      <c r="A13" s="312"/>
      <c r="B13" s="313" t="s">
        <v>627</v>
      </c>
      <c r="C13" s="314"/>
      <c r="D13" s="314"/>
      <c r="E13" s="314"/>
    </row>
    <row r="14" spans="1:5" ht="51" customHeight="1" x14ac:dyDescent="0.2">
      <c r="A14" s="315"/>
      <c r="B14" s="316" t="s">
        <v>628</v>
      </c>
      <c r="C14" s="317">
        <v>6230.79</v>
      </c>
      <c r="D14" s="318"/>
      <c r="E14" s="318">
        <v>6230.79</v>
      </c>
    </row>
    <row r="15" spans="1:5" ht="31.5" x14ac:dyDescent="0.2">
      <c r="A15" s="310"/>
      <c r="B15" s="319" t="s">
        <v>629</v>
      </c>
      <c r="C15" s="317"/>
      <c r="D15" s="318"/>
      <c r="E15" s="318"/>
    </row>
    <row r="16" spans="1:5" ht="63" x14ac:dyDescent="0.25">
      <c r="A16" s="312"/>
      <c r="B16" s="313" t="s">
        <v>630</v>
      </c>
      <c r="C16" s="314"/>
      <c r="D16" s="314"/>
      <c r="E16" s="320"/>
    </row>
    <row r="17" spans="1:5" ht="15.75" x14ac:dyDescent="0.25">
      <c r="A17" s="321"/>
      <c r="B17" s="322" t="s">
        <v>631</v>
      </c>
      <c r="C17" s="323">
        <f>SUM(C19:C24)</f>
        <v>6230.79</v>
      </c>
      <c r="D17" s="323">
        <f t="shared" ref="D17:E17" si="0">SUM(D19:D24)</f>
        <v>0</v>
      </c>
      <c r="E17" s="323">
        <f t="shared" si="0"/>
        <v>6230.79</v>
      </c>
    </row>
    <row r="18" spans="1:5" ht="15.75" x14ac:dyDescent="0.25">
      <c r="A18" s="312"/>
      <c r="B18" s="324" t="s">
        <v>626</v>
      </c>
      <c r="C18" s="324"/>
      <c r="D18" s="324"/>
      <c r="E18" s="324"/>
    </row>
    <row r="19" spans="1:5" ht="47.25" x14ac:dyDescent="0.25">
      <c r="A19" s="312"/>
      <c r="B19" s="313" t="s">
        <v>632</v>
      </c>
      <c r="C19" s="314">
        <v>6230.79</v>
      </c>
      <c r="D19" s="314"/>
      <c r="E19" s="324">
        <v>6230.79</v>
      </c>
    </row>
    <row r="20" spans="1:5" ht="47.25" x14ac:dyDescent="0.25">
      <c r="A20" s="312"/>
      <c r="B20" s="313" t="s">
        <v>633</v>
      </c>
      <c r="C20" s="314"/>
      <c r="D20" s="314"/>
      <c r="E20" s="314"/>
    </row>
    <row r="21" spans="1:5" ht="47.25" x14ac:dyDescent="0.25">
      <c r="A21" s="312"/>
      <c r="B21" s="313" t="s">
        <v>632</v>
      </c>
      <c r="C21" s="314"/>
      <c r="D21" s="314"/>
      <c r="E21" s="314"/>
    </row>
    <row r="22" spans="1:5" ht="47.25" x14ac:dyDescent="0.25">
      <c r="A22" s="312"/>
      <c r="B22" s="313" t="s">
        <v>634</v>
      </c>
      <c r="C22" s="314"/>
      <c r="D22" s="314"/>
      <c r="E22" s="314"/>
    </row>
    <row r="23" spans="1:5" ht="61.5" customHeight="1" x14ac:dyDescent="0.25">
      <c r="A23" s="312"/>
      <c r="B23" s="313" t="s">
        <v>635</v>
      </c>
      <c r="C23" s="314"/>
      <c r="D23" s="314"/>
      <c r="E23" s="314"/>
    </row>
    <row r="24" spans="1:5" ht="31.5" x14ac:dyDescent="0.25">
      <c r="A24" s="312"/>
      <c r="B24" s="313" t="s">
        <v>636</v>
      </c>
      <c r="C24" s="314"/>
      <c r="D24" s="312"/>
      <c r="E24" s="314"/>
    </row>
  </sheetData>
  <mergeCells count="10">
    <mergeCell ref="B7:E7"/>
    <mergeCell ref="A9:A10"/>
    <mergeCell ref="B9:B10"/>
    <mergeCell ref="C9:C10"/>
    <mergeCell ref="D9:E9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9"/>
  <sheetViews>
    <sheetView workbookViewId="0">
      <selection activeCell="B11" sqref="B11"/>
    </sheetView>
  </sheetViews>
  <sheetFormatPr defaultRowHeight="12.75" x14ac:dyDescent="0.2"/>
  <cols>
    <col min="1" max="1" width="3.5703125" customWidth="1"/>
    <col min="2" max="2" width="86.5703125" customWidth="1"/>
    <col min="3" max="3" width="16" customWidth="1"/>
  </cols>
  <sheetData>
    <row r="3" spans="2:8" ht="15.75" x14ac:dyDescent="0.2">
      <c r="B3" s="380" t="s">
        <v>682</v>
      </c>
      <c r="C3" s="380"/>
    </row>
    <row r="4" spans="2:8" ht="15.75" x14ac:dyDescent="0.2">
      <c r="B4" s="378" t="s">
        <v>267</v>
      </c>
      <c r="C4" s="378"/>
      <c r="D4" s="60"/>
      <c r="E4" s="60"/>
    </row>
    <row r="5" spans="2:8" ht="15.75" x14ac:dyDescent="0.2">
      <c r="B5" s="378" t="s">
        <v>180</v>
      </c>
      <c r="C5" s="378"/>
      <c r="D5" s="60"/>
      <c r="E5" s="60"/>
      <c r="F5" s="60"/>
      <c r="G5" s="60"/>
      <c r="H5" s="60"/>
    </row>
    <row r="6" spans="2:8" ht="15.75" x14ac:dyDescent="0.2">
      <c r="B6" s="378" t="s">
        <v>695</v>
      </c>
      <c r="C6" s="378"/>
      <c r="D6" s="60"/>
      <c r="E6" s="60"/>
      <c r="F6" s="60"/>
      <c r="G6" s="60"/>
      <c r="H6" s="60"/>
    </row>
    <row r="7" spans="2:8" ht="15.75" x14ac:dyDescent="0.2">
      <c r="B7" s="86" t="s">
        <v>479</v>
      </c>
    </row>
    <row r="8" spans="2:8" ht="15.75" x14ac:dyDescent="0.2">
      <c r="B8" s="86" t="s">
        <v>480</v>
      </c>
    </row>
    <row r="9" spans="2:8" ht="15.75" x14ac:dyDescent="0.2">
      <c r="B9" s="144" t="s">
        <v>617</v>
      </c>
    </row>
    <row r="10" spans="2:8" ht="15.75" x14ac:dyDescent="0.2">
      <c r="B10" s="91"/>
    </row>
    <row r="11" spans="2:8" ht="16.5" thickBot="1" x14ac:dyDescent="0.25">
      <c r="B11" s="89" t="s">
        <v>461</v>
      </c>
    </row>
    <row r="12" spans="2:8" ht="17.25" thickTop="1" thickBot="1" x14ac:dyDescent="0.25">
      <c r="B12" s="95" t="s">
        <v>183</v>
      </c>
      <c r="C12" s="96" t="s">
        <v>5</v>
      </c>
    </row>
    <row r="13" spans="2:8" x14ac:dyDescent="0.2">
      <c r="B13" s="97">
        <v>1</v>
      </c>
      <c r="C13" s="106">
        <v>2</v>
      </c>
    </row>
    <row r="14" spans="2:8" ht="36" customHeight="1" x14ac:dyDescent="0.2">
      <c r="B14" s="108" t="s">
        <v>481</v>
      </c>
      <c r="C14" s="275">
        <v>-2700</v>
      </c>
    </row>
    <row r="15" spans="2:8" ht="60.75" customHeight="1" x14ac:dyDescent="0.2">
      <c r="B15" s="109" t="s">
        <v>482</v>
      </c>
      <c r="C15" s="276"/>
    </row>
    <row r="16" spans="2:8" ht="64.5" customHeight="1" thickBot="1" x14ac:dyDescent="0.25">
      <c r="B16" s="107" t="s">
        <v>483</v>
      </c>
      <c r="C16" s="275">
        <v>-2700</v>
      </c>
    </row>
    <row r="17" ht="13.5" thickTop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5"/>
  </sheetData>
  <mergeCells count="4">
    <mergeCell ref="B4:C4"/>
    <mergeCell ref="B3:C3"/>
    <mergeCell ref="B5:C5"/>
    <mergeCell ref="B6:C6"/>
  </mergeCells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J6" sqref="J6"/>
    </sheetView>
  </sheetViews>
  <sheetFormatPr defaultRowHeight="12.75" x14ac:dyDescent="0.2"/>
  <cols>
    <col min="1" max="1" width="1.42578125" customWidth="1"/>
    <col min="2" max="2" width="34.28515625" customWidth="1"/>
    <col min="3" max="3" width="13.42578125" customWidth="1"/>
    <col min="4" max="4" width="16.85546875" customWidth="1"/>
    <col min="5" max="5" width="12.85546875" customWidth="1"/>
    <col min="6" max="6" width="14.140625" customWidth="1"/>
    <col min="7" max="7" width="16.28515625" customWidth="1"/>
    <col min="8" max="8" width="11.140625" customWidth="1"/>
  </cols>
  <sheetData>
    <row r="1" spans="1:8" ht="15.75" x14ac:dyDescent="0.2">
      <c r="A1" s="341"/>
      <c r="B1" s="341"/>
      <c r="C1" s="378" t="s">
        <v>689</v>
      </c>
      <c r="D1" s="378"/>
      <c r="E1" s="378"/>
      <c r="F1" s="378"/>
      <c r="G1" s="378"/>
      <c r="H1" s="378"/>
    </row>
    <row r="2" spans="1:8" ht="15.75" x14ac:dyDescent="0.2">
      <c r="A2" s="378" t="s">
        <v>291</v>
      </c>
      <c r="B2" s="378"/>
      <c r="C2" s="378"/>
      <c r="D2" s="378"/>
      <c r="E2" s="378"/>
      <c r="F2" s="378"/>
      <c r="G2" s="378"/>
      <c r="H2" s="378"/>
    </row>
    <row r="3" spans="1:8" ht="15.75" x14ac:dyDescent="0.2">
      <c r="A3" s="378" t="s">
        <v>180</v>
      </c>
      <c r="B3" s="378"/>
      <c r="C3" s="378"/>
      <c r="D3" s="378"/>
      <c r="E3" s="378"/>
      <c r="F3" s="378"/>
      <c r="G3" s="378"/>
      <c r="H3" s="378"/>
    </row>
    <row r="4" spans="1:8" ht="15.75" x14ac:dyDescent="0.2">
      <c r="A4" s="378" t="s">
        <v>695</v>
      </c>
      <c r="B4" s="378"/>
      <c r="C4" s="378"/>
      <c r="D4" s="378"/>
      <c r="E4" s="378"/>
      <c r="F4" s="378"/>
      <c r="G4" s="378"/>
      <c r="H4" s="378"/>
    </row>
    <row r="5" spans="1:8" ht="18" customHeight="1" x14ac:dyDescent="0.2">
      <c r="A5" s="409" t="s">
        <v>620</v>
      </c>
      <c r="B5" s="409"/>
      <c r="C5" s="409"/>
      <c r="D5" s="409"/>
      <c r="E5" s="409"/>
      <c r="F5" s="409"/>
      <c r="G5" s="409"/>
      <c r="H5" s="409"/>
    </row>
    <row r="6" spans="1:8" ht="38.25" customHeight="1" x14ac:dyDescent="0.2">
      <c r="A6" s="307"/>
      <c r="B6" s="409" t="s">
        <v>643</v>
      </c>
      <c r="C6" s="409"/>
      <c r="D6" s="409"/>
      <c r="E6" s="409"/>
      <c r="F6" s="409"/>
      <c r="G6" s="409"/>
      <c r="H6" s="409"/>
    </row>
    <row r="7" spans="1:8" ht="18" x14ac:dyDescent="0.2">
      <c r="A7" s="307"/>
      <c r="B7" s="307"/>
      <c r="C7" s="307"/>
      <c r="D7" s="307"/>
    </row>
    <row r="8" spans="1:8" ht="12.75" customHeight="1" x14ac:dyDescent="0.2">
      <c r="A8" s="427"/>
      <c r="B8" s="427" t="s">
        <v>621</v>
      </c>
      <c r="C8" s="427" t="s">
        <v>644</v>
      </c>
      <c r="D8" s="428" t="s">
        <v>622</v>
      </c>
      <c r="E8" s="428"/>
      <c r="F8" s="427" t="s">
        <v>645</v>
      </c>
      <c r="G8" s="428" t="s">
        <v>622</v>
      </c>
      <c r="H8" s="428"/>
    </row>
    <row r="9" spans="1:8" ht="25.5" x14ac:dyDescent="0.2">
      <c r="A9" s="427"/>
      <c r="B9" s="427"/>
      <c r="C9" s="427"/>
      <c r="D9" s="308" t="s">
        <v>623</v>
      </c>
      <c r="E9" s="309" t="s">
        <v>624</v>
      </c>
      <c r="F9" s="427"/>
      <c r="G9" s="308" t="s">
        <v>623</v>
      </c>
      <c r="H9" s="309" t="s">
        <v>624</v>
      </c>
    </row>
    <row r="10" spans="1:8" ht="15.75" x14ac:dyDescent="0.2">
      <c r="A10" s="310"/>
      <c r="B10" s="310" t="s">
        <v>625</v>
      </c>
      <c r="C10" s="311">
        <f t="shared" ref="C10:H10" si="0">SUM(C12:C15)</f>
        <v>6727.21</v>
      </c>
      <c r="D10" s="311">
        <f t="shared" si="0"/>
        <v>0</v>
      </c>
      <c r="E10" s="311">
        <f t="shared" si="0"/>
        <v>6727.21</v>
      </c>
      <c r="F10" s="311">
        <f t="shared" si="0"/>
        <v>6716.58</v>
      </c>
      <c r="G10" s="311">
        <f t="shared" si="0"/>
        <v>0</v>
      </c>
      <c r="H10" s="311">
        <f t="shared" si="0"/>
        <v>6716.58</v>
      </c>
    </row>
    <row r="11" spans="1:8" ht="15.75" x14ac:dyDescent="0.2">
      <c r="A11" s="310"/>
      <c r="B11" s="310" t="s">
        <v>626</v>
      </c>
      <c r="C11" s="311"/>
      <c r="D11" s="312"/>
      <c r="E11" s="312"/>
      <c r="F11" s="311"/>
      <c r="G11" s="312"/>
      <c r="H11" s="312"/>
    </row>
    <row r="12" spans="1:8" ht="31.5" x14ac:dyDescent="0.25">
      <c r="A12" s="312"/>
      <c r="B12" s="313" t="s">
        <v>627</v>
      </c>
      <c r="C12" s="314"/>
      <c r="D12" s="314"/>
      <c r="E12" s="314"/>
      <c r="F12" s="314"/>
      <c r="G12" s="314"/>
      <c r="H12" s="314"/>
    </row>
    <row r="13" spans="1:8" ht="63" x14ac:dyDescent="0.2">
      <c r="A13" s="315"/>
      <c r="B13" s="316" t="s">
        <v>628</v>
      </c>
      <c r="C13" s="317">
        <v>6727.21</v>
      </c>
      <c r="D13" s="318"/>
      <c r="E13" s="318">
        <v>6727.21</v>
      </c>
      <c r="F13" s="317">
        <v>6716.58</v>
      </c>
      <c r="G13" s="318"/>
      <c r="H13" s="318">
        <v>6716.58</v>
      </c>
    </row>
    <row r="14" spans="1:8" ht="31.5" x14ac:dyDescent="0.2">
      <c r="A14" s="310"/>
      <c r="B14" s="319" t="s">
        <v>629</v>
      </c>
      <c r="C14" s="317"/>
      <c r="D14" s="318"/>
      <c r="E14" s="318"/>
      <c r="F14" s="317"/>
      <c r="G14" s="318"/>
      <c r="H14" s="318"/>
    </row>
    <row r="15" spans="1:8" ht="78.75" x14ac:dyDescent="0.25">
      <c r="A15" s="312"/>
      <c r="B15" s="313" t="s">
        <v>630</v>
      </c>
      <c r="C15" s="314"/>
      <c r="D15" s="314"/>
      <c r="E15" s="320"/>
      <c r="F15" s="314"/>
      <c r="G15" s="314"/>
      <c r="H15" s="320"/>
    </row>
    <row r="16" spans="1:8" ht="15.75" x14ac:dyDescent="0.25">
      <c r="A16" s="321"/>
      <c r="B16" s="322" t="s">
        <v>631</v>
      </c>
      <c r="C16" s="323">
        <f>SUM(C18:C23)</f>
        <v>6727.21</v>
      </c>
      <c r="D16" s="323">
        <f t="shared" ref="D16:E16" si="1">SUM(D18:D23)</f>
        <v>0</v>
      </c>
      <c r="E16" s="323">
        <f t="shared" si="1"/>
        <v>6727.21</v>
      </c>
      <c r="F16" s="323">
        <f>SUM(F18:F23)</f>
        <v>6716.58</v>
      </c>
      <c r="G16" s="323">
        <f t="shared" ref="G16:H16" si="2">SUM(G18:G23)</f>
        <v>0</v>
      </c>
      <c r="H16" s="323">
        <f t="shared" si="2"/>
        <v>6716.58</v>
      </c>
    </row>
    <row r="17" spans="1:8" ht="15.75" x14ac:dyDescent="0.25">
      <c r="A17" s="312"/>
      <c r="B17" s="324" t="s">
        <v>626</v>
      </c>
      <c r="C17" s="324"/>
      <c r="D17" s="324"/>
      <c r="E17" s="324"/>
      <c r="F17" s="324"/>
      <c r="G17" s="324"/>
      <c r="H17" s="324"/>
    </row>
    <row r="18" spans="1:8" ht="63" x14ac:dyDescent="0.25">
      <c r="A18" s="312"/>
      <c r="B18" s="313" t="s">
        <v>632</v>
      </c>
      <c r="C18" s="314">
        <v>6727.21</v>
      </c>
      <c r="D18" s="314"/>
      <c r="E18" s="324">
        <v>6727.21</v>
      </c>
      <c r="F18" s="314">
        <v>6716.58</v>
      </c>
      <c r="G18" s="314"/>
      <c r="H18" s="324">
        <v>6716.58</v>
      </c>
    </row>
    <row r="19" spans="1:8" ht="63" x14ac:dyDescent="0.25">
      <c r="A19" s="312"/>
      <c r="B19" s="313" t="s">
        <v>633</v>
      </c>
      <c r="C19" s="314"/>
      <c r="D19" s="314"/>
      <c r="E19" s="314"/>
      <c r="F19" s="314"/>
      <c r="G19" s="314"/>
      <c r="H19" s="314"/>
    </row>
    <row r="20" spans="1:8" ht="63" x14ac:dyDescent="0.25">
      <c r="A20" s="312"/>
      <c r="B20" s="313" t="s">
        <v>632</v>
      </c>
      <c r="C20" s="314"/>
      <c r="D20" s="314"/>
      <c r="E20" s="314"/>
      <c r="F20" s="314"/>
      <c r="G20" s="314"/>
      <c r="H20" s="314"/>
    </row>
    <row r="21" spans="1:8" ht="63" x14ac:dyDescent="0.25">
      <c r="A21" s="312"/>
      <c r="B21" s="313" t="s">
        <v>634</v>
      </c>
      <c r="C21" s="314"/>
      <c r="D21" s="314"/>
      <c r="E21" s="314"/>
      <c r="F21" s="314"/>
      <c r="G21" s="314"/>
      <c r="H21" s="314"/>
    </row>
    <row r="22" spans="1:8" ht="63" x14ac:dyDescent="0.25">
      <c r="A22" s="312"/>
      <c r="B22" s="313" t="s">
        <v>635</v>
      </c>
      <c r="C22" s="314"/>
      <c r="D22" s="314"/>
      <c r="E22" s="314"/>
      <c r="F22" s="314"/>
      <c r="G22" s="314"/>
      <c r="H22" s="314"/>
    </row>
    <row r="23" spans="1:8" ht="31.5" x14ac:dyDescent="0.25">
      <c r="A23" s="312"/>
      <c r="B23" s="313" t="s">
        <v>636</v>
      </c>
      <c r="C23" s="314"/>
      <c r="D23" s="312"/>
      <c r="E23" s="314"/>
      <c r="F23" s="314"/>
      <c r="G23" s="312"/>
      <c r="H23" s="314"/>
    </row>
  </sheetData>
  <mergeCells count="12">
    <mergeCell ref="C1:H1"/>
    <mergeCell ref="F8:F9"/>
    <mergeCell ref="G8:H8"/>
    <mergeCell ref="A2:H2"/>
    <mergeCell ref="A3:H3"/>
    <mergeCell ref="A4:H4"/>
    <mergeCell ref="B6:H6"/>
    <mergeCell ref="A5:H5"/>
    <mergeCell ref="A8:A9"/>
    <mergeCell ref="B8:B9"/>
    <mergeCell ref="C8:C9"/>
    <mergeCell ref="D8:E8"/>
  </mergeCells>
  <pageMargins left="0" right="0" top="0.74803149606299213" bottom="0" header="0.31496062992125984" footer="0.31496062992125984"/>
  <pageSetup paperSize="9" scale="9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D15"/>
  <sheetViews>
    <sheetView workbookViewId="0">
      <selection activeCell="C12" sqref="C12"/>
    </sheetView>
  </sheetViews>
  <sheetFormatPr defaultRowHeight="12.75" x14ac:dyDescent="0.2"/>
  <cols>
    <col min="1" max="1" width="1.5703125" customWidth="1"/>
    <col min="2" max="2" width="5.85546875" customWidth="1"/>
    <col min="3" max="3" width="47.85546875" customWidth="1"/>
    <col min="4" max="4" width="34.140625" customWidth="1"/>
  </cols>
  <sheetData>
    <row r="1" spans="3:4" ht="15.75" x14ac:dyDescent="0.2">
      <c r="C1" s="380" t="s">
        <v>690</v>
      </c>
      <c r="D1" s="380"/>
    </row>
    <row r="2" spans="3:4" ht="15.75" x14ac:dyDescent="0.2">
      <c r="C2" s="378" t="s">
        <v>267</v>
      </c>
      <c r="D2" s="378"/>
    </row>
    <row r="3" spans="3:4" ht="15.75" x14ac:dyDescent="0.2">
      <c r="C3" s="378" t="s">
        <v>180</v>
      </c>
      <c r="D3" s="378"/>
    </row>
    <row r="4" spans="3:4" ht="15.75" x14ac:dyDescent="0.2">
      <c r="C4" s="378" t="s">
        <v>697</v>
      </c>
      <c r="D4" s="378"/>
    </row>
    <row r="5" spans="3:4" ht="15.75" x14ac:dyDescent="0.2">
      <c r="C5" s="383" t="s">
        <v>474</v>
      </c>
      <c r="D5" s="383"/>
    </row>
    <row r="6" spans="3:4" ht="15.75" x14ac:dyDescent="0.2">
      <c r="C6" s="383" t="s">
        <v>475</v>
      </c>
      <c r="D6" s="383"/>
    </row>
    <row r="7" spans="3:4" ht="15.75" x14ac:dyDescent="0.2">
      <c r="C7" s="383" t="s">
        <v>614</v>
      </c>
      <c r="D7" s="383"/>
    </row>
    <row r="8" spans="3:4" ht="15.75" x14ac:dyDescent="0.2">
      <c r="C8" s="91"/>
    </row>
    <row r="9" spans="3:4" ht="16.5" thickBot="1" x14ac:dyDescent="0.25">
      <c r="C9" s="376" t="s">
        <v>461</v>
      </c>
      <c r="D9" s="376"/>
    </row>
    <row r="10" spans="3:4" ht="16.5" thickBot="1" x14ac:dyDescent="0.25">
      <c r="C10" s="104" t="s">
        <v>183</v>
      </c>
      <c r="D10" s="105" t="s">
        <v>5</v>
      </c>
    </row>
    <row r="11" spans="3:4" ht="19.5" customHeight="1" x14ac:dyDescent="0.2">
      <c r="C11" s="97">
        <v>1</v>
      </c>
      <c r="D11" s="106">
        <v>2</v>
      </c>
    </row>
    <row r="12" spans="3:4" ht="31.5" x14ac:dyDescent="0.2">
      <c r="C12" s="108" t="s">
        <v>476</v>
      </c>
      <c r="D12" s="275">
        <v>-2700</v>
      </c>
    </row>
    <row r="13" spans="3:4" ht="25.5" customHeight="1" x14ac:dyDescent="0.2">
      <c r="C13" s="109" t="s">
        <v>477</v>
      </c>
      <c r="D13" s="276"/>
    </row>
    <row r="14" spans="3:4" ht="97.5" customHeight="1" thickBot="1" x14ac:dyDescent="0.25">
      <c r="C14" s="111" t="s">
        <v>487</v>
      </c>
      <c r="D14" s="275">
        <v>-2700</v>
      </c>
    </row>
    <row r="15" spans="3:4" ht="13.5" thickTop="1" x14ac:dyDescent="0.2"/>
  </sheetData>
  <mergeCells count="8">
    <mergeCell ref="C6:D6"/>
    <mergeCell ref="C7:D7"/>
    <mergeCell ref="C9:D9"/>
    <mergeCell ref="C1:D1"/>
    <mergeCell ref="C2:D2"/>
    <mergeCell ref="C3:D3"/>
    <mergeCell ref="C4:D4"/>
    <mergeCell ref="C5:D5"/>
  </mergeCells>
  <pageMargins left="0.7" right="0.7" top="0.75" bottom="0.75" header="0.3" footer="0.3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20"/>
  <sheetViews>
    <sheetView tabSelected="1" topLeftCell="A4" workbookViewId="0">
      <selection activeCell="B23" sqref="B23"/>
    </sheetView>
  </sheetViews>
  <sheetFormatPr defaultRowHeight="12.75" x14ac:dyDescent="0.2"/>
  <cols>
    <col min="2" max="2" width="42.85546875" customWidth="1"/>
    <col min="3" max="3" width="20" customWidth="1"/>
    <col min="4" max="4" width="17.140625" customWidth="1"/>
  </cols>
  <sheetData>
    <row r="4" spans="2:4" ht="15.75" x14ac:dyDescent="0.2">
      <c r="B4" s="380" t="s">
        <v>691</v>
      </c>
      <c r="C4" s="380"/>
      <c r="D4" s="380"/>
    </row>
    <row r="5" spans="2:4" ht="15.75" x14ac:dyDescent="0.2">
      <c r="B5" s="378" t="s">
        <v>267</v>
      </c>
      <c r="C5" s="378"/>
      <c r="D5" s="378"/>
    </row>
    <row r="6" spans="2:4" ht="15.75" x14ac:dyDescent="0.2">
      <c r="B6" s="378" t="s">
        <v>180</v>
      </c>
      <c r="C6" s="378"/>
      <c r="D6" s="378"/>
    </row>
    <row r="7" spans="2:4" ht="15.75" x14ac:dyDescent="0.2">
      <c r="B7" s="378" t="s">
        <v>694</v>
      </c>
      <c r="C7" s="378"/>
      <c r="D7" s="378"/>
    </row>
    <row r="8" spans="2:4" ht="15.75" x14ac:dyDescent="0.2">
      <c r="B8" s="383" t="s">
        <v>474</v>
      </c>
      <c r="C8" s="383"/>
    </row>
    <row r="9" spans="2:4" ht="15.75" x14ac:dyDescent="0.2">
      <c r="B9" s="383" t="s">
        <v>475</v>
      </c>
      <c r="C9" s="383"/>
    </row>
    <row r="10" spans="2:4" ht="15.75" x14ac:dyDescent="0.2">
      <c r="B10" s="383" t="s">
        <v>485</v>
      </c>
      <c r="C10" s="383"/>
    </row>
    <row r="11" spans="2:4" ht="15.75" x14ac:dyDescent="0.2">
      <c r="B11" s="383" t="s">
        <v>587</v>
      </c>
      <c r="C11" s="383"/>
    </row>
    <row r="12" spans="2:4" ht="16.5" thickBot="1" x14ac:dyDescent="0.25">
      <c r="B12" s="429" t="s">
        <v>486</v>
      </c>
      <c r="C12" s="429"/>
      <c r="D12" s="429"/>
    </row>
    <row r="13" spans="2:4" ht="17.25" thickTop="1" thickBot="1" x14ac:dyDescent="0.25">
      <c r="B13" s="95" t="s">
        <v>183</v>
      </c>
      <c r="C13" s="102" t="s">
        <v>569</v>
      </c>
      <c r="D13" s="96" t="s">
        <v>584</v>
      </c>
    </row>
    <row r="14" spans="2:4" x14ac:dyDescent="0.2">
      <c r="B14" s="97">
        <v>1</v>
      </c>
      <c r="C14" s="103">
        <v>2</v>
      </c>
      <c r="D14" s="98"/>
    </row>
    <row r="15" spans="2:4" ht="31.5" x14ac:dyDescent="0.2">
      <c r="B15" s="94" t="s">
        <v>476</v>
      </c>
      <c r="C15" s="273">
        <v>-2700</v>
      </c>
      <c r="D15" s="110">
        <v>-2700</v>
      </c>
    </row>
    <row r="16" spans="2:4" ht="18.75" x14ac:dyDescent="0.2">
      <c r="B16" s="99" t="s">
        <v>477</v>
      </c>
      <c r="C16" s="274"/>
      <c r="D16" s="100"/>
    </row>
    <row r="17" spans="2:4" ht="97.5" customHeight="1" thickBot="1" x14ac:dyDescent="0.25">
      <c r="B17" s="101" t="s">
        <v>487</v>
      </c>
      <c r="C17" s="273">
        <v>-2700</v>
      </c>
      <c r="D17" s="110">
        <v>-2700</v>
      </c>
    </row>
    <row r="18" spans="2:4" ht="13.5" thickTop="1" x14ac:dyDescent="0.2"/>
    <row r="20" spans="2:4" ht="15.75" x14ac:dyDescent="0.2">
      <c r="C20" s="92"/>
    </row>
  </sheetData>
  <mergeCells count="9">
    <mergeCell ref="B10:C10"/>
    <mergeCell ref="B11:C11"/>
    <mergeCell ref="B12:D12"/>
    <mergeCell ref="B8:C8"/>
    <mergeCell ref="B4:D4"/>
    <mergeCell ref="B5:D5"/>
    <mergeCell ref="B6:D6"/>
    <mergeCell ref="B7:D7"/>
    <mergeCell ref="B9:C9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9"/>
  <sheetViews>
    <sheetView topLeftCell="A25" workbookViewId="0">
      <selection activeCell="B6" sqref="B6:E6"/>
    </sheetView>
  </sheetViews>
  <sheetFormatPr defaultRowHeight="12.75" x14ac:dyDescent="0.2"/>
  <cols>
    <col min="1" max="1" width="1" customWidth="1"/>
    <col min="2" max="2" width="30.28515625" customWidth="1"/>
    <col min="3" max="3" width="38" customWidth="1"/>
    <col min="4" max="4" width="19" customWidth="1"/>
    <col min="5" max="5" width="14.140625" customWidth="1"/>
  </cols>
  <sheetData>
    <row r="1" spans="2:5" ht="18.75" x14ac:dyDescent="0.2">
      <c r="B1" s="377" t="s">
        <v>683</v>
      </c>
      <c r="C1" s="377"/>
      <c r="D1" s="377"/>
      <c r="E1" s="377"/>
    </row>
    <row r="2" spans="2:5" ht="15.75" x14ac:dyDescent="0.2">
      <c r="B2" s="378" t="s">
        <v>267</v>
      </c>
      <c r="C2" s="378"/>
      <c r="D2" s="378"/>
      <c r="E2" s="378"/>
    </row>
    <row r="3" spans="2:5" ht="15.75" x14ac:dyDescent="0.2">
      <c r="B3" s="378" t="s">
        <v>180</v>
      </c>
      <c r="C3" s="378"/>
      <c r="D3" s="378"/>
      <c r="E3" s="378"/>
    </row>
    <row r="4" spans="2:5" ht="15.75" x14ac:dyDescent="0.2">
      <c r="B4" s="378" t="s">
        <v>696</v>
      </c>
      <c r="C4" s="378"/>
      <c r="D4" s="378"/>
      <c r="E4" s="378"/>
    </row>
    <row r="5" spans="2:5" ht="18.75" x14ac:dyDescent="0.2">
      <c r="B5" s="381" t="s">
        <v>268</v>
      </c>
      <c r="C5" s="381"/>
      <c r="D5" s="381"/>
      <c r="E5" s="381"/>
    </row>
    <row r="6" spans="2:5" ht="18.75" x14ac:dyDescent="0.2">
      <c r="B6" s="382" t="s">
        <v>616</v>
      </c>
      <c r="C6" s="382"/>
      <c r="D6" s="382"/>
      <c r="E6" s="382"/>
    </row>
    <row r="7" spans="2:5" ht="16.5" thickBot="1" x14ac:dyDescent="0.25">
      <c r="B7" s="376" t="s">
        <v>269</v>
      </c>
      <c r="C7" s="376"/>
      <c r="D7" s="376"/>
    </row>
    <row r="8" spans="2:5" ht="70.5" customHeight="1" thickBot="1" x14ac:dyDescent="0.25">
      <c r="B8" s="51" t="s">
        <v>270</v>
      </c>
      <c r="C8" s="61" t="s">
        <v>271</v>
      </c>
      <c r="D8" s="61" t="s">
        <v>583</v>
      </c>
      <c r="E8" s="61" t="s">
        <v>615</v>
      </c>
    </row>
    <row r="9" spans="2:5" ht="16.5" thickBot="1" x14ac:dyDescent="0.25">
      <c r="B9" s="44">
        <v>1</v>
      </c>
      <c r="C9" s="3">
        <v>2</v>
      </c>
      <c r="D9" s="3">
        <v>3</v>
      </c>
      <c r="E9" s="3">
        <v>3</v>
      </c>
    </row>
    <row r="10" spans="2:5" ht="16.5" thickBot="1" x14ac:dyDescent="0.25">
      <c r="B10" s="44"/>
      <c r="C10" s="1" t="s">
        <v>273</v>
      </c>
      <c r="D10" s="3"/>
      <c r="E10" s="3"/>
    </row>
    <row r="11" spans="2:5" ht="1.5" customHeight="1" thickBot="1" x14ac:dyDescent="0.25">
      <c r="B11" s="44"/>
      <c r="C11" s="3"/>
      <c r="D11" s="3"/>
      <c r="E11" s="3"/>
    </row>
    <row r="12" spans="2:5" ht="16.5" thickBot="1" x14ac:dyDescent="0.25">
      <c r="B12" s="325" t="s">
        <v>274</v>
      </c>
      <c r="C12" s="3" t="s">
        <v>275</v>
      </c>
      <c r="D12" s="268">
        <v>67264</v>
      </c>
      <c r="E12" s="268">
        <v>67264</v>
      </c>
    </row>
    <row r="13" spans="2:5" ht="16.5" thickBot="1" x14ac:dyDescent="0.25">
      <c r="B13" s="325" t="s">
        <v>276</v>
      </c>
      <c r="C13" s="3" t="s">
        <v>600</v>
      </c>
      <c r="D13" s="268">
        <v>150</v>
      </c>
      <c r="E13" s="268">
        <v>150</v>
      </c>
    </row>
    <row r="14" spans="2:5" ht="18" customHeight="1" thickBot="1" x14ac:dyDescent="0.25">
      <c r="B14" s="325" t="s">
        <v>277</v>
      </c>
      <c r="C14" s="3" t="s">
        <v>278</v>
      </c>
      <c r="D14" s="268">
        <v>980</v>
      </c>
      <c r="E14" s="268">
        <v>980</v>
      </c>
    </row>
    <row r="15" spans="2:5" ht="16.5" thickBot="1" x14ac:dyDescent="0.25">
      <c r="B15" s="325" t="s">
        <v>279</v>
      </c>
      <c r="C15" s="3" t="s">
        <v>280</v>
      </c>
      <c r="D15" s="268">
        <v>8600</v>
      </c>
      <c r="E15" s="268">
        <v>8600</v>
      </c>
    </row>
    <row r="16" spans="2:5" ht="16.5" thickBot="1" x14ac:dyDescent="0.25">
      <c r="B16" s="325" t="s">
        <v>281</v>
      </c>
      <c r="C16" s="3" t="s">
        <v>282</v>
      </c>
      <c r="D16" s="268">
        <v>1100</v>
      </c>
      <c r="E16" s="268">
        <v>1100</v>
      </c>
    </row>
    <row r="17" spans="2:5" ht="16.5" thickBot="1" x14ac:dyDescent="0.25">
      <c r="B17" s="325" t="s">
        <v>283</v>
      </c>
      <c r="C17" s="3" t="s">
        <v>284</v>
      </c>
      <c r="D17" s="268">
        <v>6910</v>
      </c>
      <c r="E17" s="268">
        <v>6910</v>
      </c>
    </row>
    <row r="18" spans="2:5" ht="16.5" thickBot="1" x14ac:dyDescent="0.25">
      <c r="B18" s="325" t="s">
        <v>285</v>
      </c>
      <c r="C18" s="3" t="s">
        <v>286</v>
      </c>
      <c r="D18" s="62">
        <v>6727.21</v>
      </c>
      <c r="E18" s="62">
        <v>6716.58</v>
      </c>
    </row>
    <row r="19" spans="2:5" ht="16.5" thickBot="1" x14ac:dyDescent="0.25">
      <c r="B19" s="44"/>
      <c r="C19" s="1" t="s">
        <v>287</v>
      </c>
      <c r="D19" s="329">
        <f>SUM(D12:D18)</f>
        <v>91731.21</v>
      </c>
      <c r="E19" s="34">
        <f>SUM(E12:E18)</f>
        <v>91720.58</v>
      </c>
    </row>
    <row r="20" spans="2:5" ht="50.25" thickBot="1" x14ac:dyDescent="0.3">
      <c r="B20" s="120" t="s">
        <v>510</v>
      </c>
      <c r="C20" s="118" t="s">
        <v>488</v>
      </c>
      <c r="D20" s="269">
        <v>101704</v>
      </c>
      <c r="E20" s="269">
        <v>101704</v>
      </c>
    </row>
    <row r="21" spans="2:5" ht="117.75" customHeight="1" thickBot="1" x14ac:dyDescent="0.25">
      <c r="B21" s="120" t="s">
        <v>579</v>
      </c>
      <c r="C21" s="159" t="s">
        <v>578</v>
      </c>
      <c r="D21" s="279">
        <v>18354.900000000001</v>
      </c>
      <c r="E21" s="279">
        <v>18354.900000000001</v>
      </c>
    </row>
    <row r="22" spans="2:5" ht="89.25" customHeight="1" thickBot="1" x14ac:dyDescent="0.25">
      <c r="B22" s="120" t="s">
        <v>506</v>
      </c>
      <c r="C22" s="159" t="s">
        <v>577</v>
      </c>
      <c r="D22" s="279">
        <v>1191.9480000000001</v>
      </c>
      <c r="E22" s="279">
        <v>5673.4359999999997</v>
      </c>
    </row>
    <row r="23" spans="2:5" ht="36" customHeight="1" thickBot="1" x14ac:dyDescent="0.3">
      <c r="B23" s="121" t="s">
        <v>514</v>
      </c>
      <c r="C23" s="119" t="s">
        <v>315</v>
      </c>
      <c r="D23" s="279">
        <v>2411.1999999999998</v>
      </c>
      <c r="E23" s="279">
        <v>2411.1999999999998</v>
      </c>
    </row>
    <row r="24" spans="2:5" ht="17.25" thickBot="1" x14ac:dyDescent="0.25">
      <c r="B24" s="121" t="s">
        <v>537</v>
      </c>
      <c r="C24" s="42" t="s">
        <v>288</v>
      </c>
      <c r="D24" s="267">
        <v>510784.196</v>
      </c>
      <c r="E24" s="267">
        <v>511118.89600000001</v>
      </c>
    </row>
    <row r="25" spans="2:5" ht="17.25" thickBot="1" x14ac:dyDescent="0.25">
      <c r="B25" s="121" t="s">
        <v>530</v>
      </c>
      <c r="C25" s="3" t="s">
        <v>595</v>
      </c>
      <c r="D25" s="80"/>
      <c r="E25" s="80"/>
    </row>
    <row r="26" spans="2:5" ht="16.5" thickBot="1" x14ac:dyDescent="0.25">
      <c r="B26" s="44"/>
      <c r="C26" s="1" t="s">
        <v>289</v>
      </c>
      <c r="D26" s="79">
        <f>SUM(D20:D25)</f>
        <v>634446.24399999995</v>
      </c>
      <c r="E26" s="79">
        <f>SUM(E20:E24)</f>
        <v>639262.43200000003</v>
      </c>
    </row>
    <row r="27" spans="2:5" ht="81.75" customHeight="1" thickBot="1" x14ac:dyDescent="0.25">
      <c r="B27" s="271" t="s">
        <v>524</v>
      </c>
      <c r="C27" s="1" t="s">
        <v>455</v>
      </c>
      <c r="D27" s="34">
        <v>9175</v>
      </c>
      <c r="E27" s="34">
        <v>9175</v>
      </c>
    </row>
    <row r="28" spans="2:5" ht="63.75" thickBot="1" x14ac:dyDescent="0.25">
      <c r="B28" s="330" t="s">
        <v>662</v>
      </c>
      <c r="C28" s="1" t="s">
        <v>663</v>
      </c>
      <c r="D28" s="34">
        <v>9175</v>
      </c>
      <c r="E28" s="34">
        <v>9175</v>
      </c>
    </row>
    <row r="29" spans="2:5" ht="16.5" thickBot="1" x14ac:dyDescent="0.25">
      <c r="B29" s="44"/>
      <c r="C29" s="1" t="s">
        <v>290</v>
      </c>
      <c r="D29" s="79">
        <f>SUM(D19+D26+D27)-D28</f>
        <v>726177.45399999991</v>
      </c>
      <c r="E29" s="79">
        <f>SUM(E19+E26+E27)-E28</f>
        <v>730983.01199999999</v>
      </c>
    </row>
  </sheetData>
  <mergeCells count="7">
    <mergeCell ref="B7:D7"/>
    <mergeCell ref="B1:E1"/>
    <mergeCell ref="B2:E2"/>
    <mergeCell ref="B3:E3"/>
    <mergeCell ref="B4:E4"/>
    <mergeCell ref="B5:E5"/>
    <mergeCell ref="B6:E6"/>
  </mergeCells>
  <pageMargins left="0" right="0" top="0.35433070866141736" bottom="0" header="0.31496062992125984" footer="0.31496062992125984"/>
  <pageSetup paperSize="9" fitToHeight="0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7"/>
  <sheetViews>
    <sheetView workbookViewId="0">
      <selection activeCell="B21" sqref="B21"/>
    </sheetView>
  </sheetViews>
  <sheetFormatPr defaultRowHeight="12.75" x14ac:dyDescent="0.2"/>
  <cols>
    <col min="1" max="1" width="5.42578125" customWidth="1"/>
    <col min="2" max="2" width="66.42578125" customWidth="1"/>
    <col min="3" max="3" width="11.5703125" customWidth="1"/>
    <col min="4" max="4" width="12.42578125" customWidth="1"/>
  </cols>
  <sheetData>
    <row r="3" spans="2:4" ht="15.75" x14ac:dyDescent="0.2">
      <c r="B3" s="380" t="s">
        <v>464</v>
      </c>
      <c r="C3" s="380"/>
      <c r="D3" s="380"/>
    </row>
    <row r="4" spans="2:4" ht="15.75" x14ac:dyDescent="0.2">
      <c r="B4" s="378" t="s">
        <v>267</v>
      </c>
      <c r="C4" s="378"/>
      <c r="D4" s="378"/>
    </row>
    <row r="5" spans="2:4" ht="15.75" x14ac:dyDescent="0.2">
      <c r="B5" s="378" t="s">
        <v>180</v>
      </c>
      <c r="C5" s="378"/>
      <c r="D5" s="378"/>
    </row>
    <row r="6" spans="2:4" ht="15.75" x14ac:dyDescent="0.2">
      <c r="B6" s="378" t="s">
        <v>695</v>
      </c>
      <c r="C6" s="378"/>
      <c r="D6" s="378"/>
    </row>
    <row r="7" spans="2:4" ht="15.75" x14ac:dyDescent="0.2">
      <c r="B7" s="90"/>
    </row>
    <row r="8" spans="2:4" ht="15.75" x14ac:dyDescent="0.2">
      <c r="B8" s="383" t="s">
        <v>479</v>
      </c>
      <c r="C8" s="383"/>
      <c r="D8" s="383"/>
    </row>
    <row r="9" spans="2:4" ht="15.75" x14ac:dyDescent="0.2">
      <c r="B9" s="383" t="s">
        <v>480</v>
      </c>
      <c r="C9" s="383"/>
      <c r="D9" s="383"/>
    </row>
    <row r="10" spans="2:4" ht="15.75" x14ac:dyDescent="0.2">
      <c r="B10" s="383" t="s">
        <v>618</v>
      </c>
      <c r="C10" s="383"/>
      <c r="D10" s="383"/>
    </row>
    <row r="11" spans="2:4" ht="16.5" thickBot="1" x14ac:dyDescent="0.25">
      <c r="B11" s="384" t="s">
        <v>461</v>
      </c>
      <c r="C11" s="384"/>
      <c r="D11" s="384"/>
    </row>
    <row r="12" spans="2:4" ht="16.5" thickTop="1" x14ac:dyDescent="0.2">
      <c r="B12" s="112" t="s">
        <v>183</v>
      </c>
      <c r="C12" s="113" t="s">
        <v>584</v>
      </c>
      <c r="D12" s="114" t="s">
        <v>608</v>
      </c>
    </row>
    <row r="13" spans="2:4" x14ac:dyDescent="0.2">
      <c r="B13" s="115">
        <v>1</v>
      </c>
      <c r="C13" s="116">
        <v>2</v>
      </c>
      <c r="D13" s="117"/>
    </row>
    <row r="14" spans="2:4" ht="31.5" x14ac:dyDescent="0.2">
      <c r="B14" s="108" t="s">
        <v>481</v>
      </c>
      <c r="C14" s="276">
        <v>-2700</v>
      </c>
      <c r="D14" s="276">
        <v>-2700</v>
      </c>
    </row>
    <row r="15" spans="2:4" ht="75" x14ac:dyDescent="0.2">
      <c r="B15" s="109" t="s">
        <v>482</v>
      </c>
      <c r="C15" s="277"/>
      <c r="D15" s="278"/>
    </row>
    <row r="16" spans="2:4" ht="75.75" thickBot="1" x14ac:dyDescent="0.25">
      <c r="B16" s="111" t="s">
        <v>483</v>
      </c>
      <c r="C16" s="276">
        <v>-2700</v>
      </c>
      <c r="D16" s="276">
        <v>-2700</v>
      </c>
    </row>
    <row r="17" ht="13.5" thickTop="1" x14ac:dyDescent="0.2"/>
  </sheetData>
  <mergeCells count="8">
    <mergeCell ref="B9:D9"/>
    <mergeCell ref="B10:D10"/>
    <mergeCell ref="B11:D11"/>
    <mergeCell ref="B3:D3"/>
    <mergeCell ref="B4:D4"/>
    <mergeCell ref="B5:D5"/>
    <mergeCell ref="B6:D6"/>
    <mergeCell ref="B8:D8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90"/>
  <sheetViews>
    <sheetView workbookViewId="0">
      <selection activeCell="E9" sqref="E9:G10"/>
    </sheetView>
  </sheetViews>
  <sheetFormatPr defaultRowHeight="12.75" x14ac:dyDescent="0.2"/>
  <cols>
    <col min="1" max="1" width="5.28515625" customWidth="1"/>
    <col min="2" max="2" width="16" customWidth="1"/>
    <col min="4" max="4" width="15.42578125" customWidth="1"/>
    <col min="7" max="7" width="42" customWidth="1"/>
  </cols>
  <sheetData>
    <row r="2" spans="2:7" ht="15.75" x14ac:dyDescent="0.2">
      <c r="B2" s="392" t="s">
        <v>684</v>
      </c>
      <c r="C2" s="392"/>
      <c r="D2" s="392"/>
      <c r="E2" s="392"/>
      <c r="F2" s="392"/>
      <c r="G2" s="392"/>
    </row>
    <row r="3" spans="2:7" ht="15.75" x14ac:dyDescent="0.2">
      <c r="B3" s="392" t="s">
        <v>267</v>
      </c>
      <c r="C3" s="392"/>
      <c r="D3" s="392"/>
      <c r="E3" s="392"/>
      <c r="F3" s="392"/>
      <c r="G3" s="392"/>
    </row>
    <row r="4" spans="2:7" ht="15.75" x14ac:dyDescent="0.2">
      <c r="B4" s="392" t="s">
        <v>180</v>
      </c>
      <c r="C4" s="392"/>
      <c r="D4" s="392"/>
      <c r="E4" s="392"/>
      <c r="F4" s="392"/>
      <c r="G4" s="392"/>
    </row>
    <row r="5" spans="2:7" ht="15.75" x14ac:dyDescent="0.2">
      <c r="B5" s="392" t="s">
        <v>697</v>
      </c>
      <c r="C5" s="392"/>
      <c r="D5" s="392"/>
      <c r="E5" s="392"/>
      <c r="F5" s="392"/>
      <c r="G5" s="392"/>
    </row>
    <row r="6" spans="2:7" ht="15.75" x14ac:dyDescent="0.2">
      <c r="B6" s="126"/>
      <c r="C6" s="126"/>
      <c r="D6" s="126"/>
      <c r="E6" s="126"/>
      <c r="F6" s="126"/>
      <c r="G6" s="126"/>
    </row>
    <row r="7" spans="2:7" ht="18.75" x14ac:dyDescent="0.2">
      <c r="B7" s="404" t="s">
        <v>497</v>
      </c>
      <c r="C7" s="404"/>
      <c r="D7" s="404"/>
      <c r="E7" s="404"/>
      <c r="F7" s="404"/>
      <c r="G7" s="404"/>
    </row>
    <row r="8" spans="2:7" ht="15.75" thickBot="1" x14ac:dyDescent="0.3">
      <c r="B8" s="393"/>
      <c r="C8" s="393"/>
      <c r="D8" s="394"/>
      <c r="E8" s="394"/>
      <c r="F8" s="85"/>
      <c r="G8" s="85"/>
    </row>
    <row r="9" spans="2:7" ht="33.75" customHeight="1" thickBot="1" x14ac:dyDescent="0.25">
      <c r="B9" s="385" t="s">
        <v>311</v>
      </c>
      <c r="C9" s="387"/>
      <c r="D9" s="387"/>
      <c r="E9" s="398" t="s">
        <v>489</v>
      </c>
      <c r="F9" s="399"/>
      <c r="G9" s="400"/>
    </row>
    <row r="10" spans="2:7" ht="125.25" customHeight="1" thickBot="1" x14ac:dyDescent="0.25">
      <c r="B10" s="124" t="s">
        <v>490</v>
      </c>
      <c r="C10" s="387" t="s">
        <v>491</v>
      </c>
      <c r="D10" s="387"/>
      <c r="E10" s="401"/>
      <c r="F10" s="402"/>
      <c r="G10" s="403"/>
    </row>
    <row r="11" spans="2:7" ht="16.5" thickBot="1" x14ac:dyDescent="0.25">
      <c r="B11" s="123" t="s">
        <v>116</v>
      </c>
      <c r="C11" s="387"/>
      <c r="D11" s="386"/>
      <c r="E11" s="395" t="s">
        <v>312</v>
      </c>
      <c r="F11" s="396"/>
      <c r="G11" s="397"/>
    </row>
    <row r="12" spans="2:7" ht="34.5" customHeight="1" thickBot="1" x14ac:dyDescent="0.25">
      <c r="B12" s="374" t="s">
        <v>116</v>
      </c>
      <c r="C12" s="385" t="s">
        <v>510</v>
      </c>
      <c r="D12" s="386"/>
      <c r="E12" s="389" t="s">
        <v>313</v>
      </c>
      <c r="F12" s="390"/>
      <c r="G12" s="391"/>
    </row>
    <row r="13" spans="2:7" ht="48.75" customHeight="1" thickBot="1" x14ac:dyDescent="0.25">
      <c r="B13" s="374" t="s">
        <v>116</v>
      </c>
      <c r="C13" s="385" t="s">
        <v>511</v>
      </c>
      <c r="D13" s="386"/>
      <c r="E13" s="385" t="s">
        <v>501</v>
      </c>
      <c r="F13" s="387"/>
      <c r="G13" s="388"/>
    </row>
    <row r="14" spans="2:7" ht="18" customHeight="1" thickBot="1" x14ac:dyDescent="0.25">
      <c r="B14" s="374" t="s">
        <v>116</v>
      </c>
      <c r="C14" s="385" t="s">
        <v>582</v>
      </c>
      <c r="D14" s="386"/>
      <c r="E14" s="385" t="s">
        <v>581</v>
      </c>
      <c r="F14" s="387"/>
      <c r="G14" s="388"/>
    </row>
    <row r="15" spans="2:7" ht="81" customHeight="1" thickBot="1" x14ac:dyDescent="0.25">
      <c r="B15" s="374" t="s">
        <v>116</v>
      </c>
      <c r="C15" s="385" t="s">
        <v>512</v>
      </c>
      <c r="D15" s="386"/>
      <c r="E15" s="389" t="s">
        <v>314</v>
      </c>
      <c r="F15" s="390"/>
      <c r="G15" s="391"/>
    </row>
    <row r="16" spans="2:7" ht="39" customHeight="1" thickBot="1" x14ac:dyDescent="0.25">
      <c r="B16" s="374" t="s">
        <v>116</v>
      </c>
      <c r="C16" s="385" t="s">
        <v>505</v>
      </c>
      <c r="D16" s="386"/>
      <c r="E16" s="389" t="s">
        <v>364</v>
      </c>
      <c r="F16" s="390"/>
      <c r="G16" s="391"/>
    </row>
    <row r="17" spans="2:7" ht="39" customHeight="1" thickBot="1" x14ac:dyDescent="0.25">
      <c r="B17" s="374" t="s">
        <v>116</v>
      </c>
      <c r="C17" s="385" t="s">
        <v>508</v>
      </c>
      <c r="D17" s="386"/>
      <c r="E17" s="385" t="s">
        <v>509</v>
      </c>
      <c r="F17" s="387"/>
      <c r="G17" s="388"/>
    </row>
    <row r="18" spans="2:7" ht="64.5" customHeight="1" thickBot="1" x14ac:dyDescent="0.25">
      <c r="B18" s="374" t="s">
        <v>116</v>
      </c>
      <c r="C18" s="385" t="s">
        <v>506</v>
      </c>
      <c r="D18" s="386"/>
      <c r="E18" s="385" t="s">
        <v>507</v>
      </c>
      <c r="F18" s="387"/>
      <c r="G18" s="388"/>
    </row>
    <row r="19" spans="2:7" ht="77.25" customHeight="1" thickBot="1" x14ac:dyDescent="0.25">
      <c r="B19" s="374" t="s">
        <v>116</v>
      </c>
      <c r="C19" s="385" t="s">
        <v>579</v>
      </c>
      <c r="D19" s="386"/>
      <c r="E19" s="385" t="s">
        <v>578</v>
      </c>
      <c r="F19" s="387"/>
      <c r="G19" s="388"/>
    </row>
    <row r="20" spans="2:7" ht="53.25" customHeight="1" thickBot="1" x14ac:dyDescent="0.25">
      <c r="B20" s="374" t="s">
        <v>116</v>
      </c>
      <c r="C20" s="385" t="s">
        <v>513</v>
      </c>
      <c r="D20" s="386"/>
      <c r="E20" s="389" t="s">
        <v>365</v>
      </c>
      <c r="F20" s="390"/>
      <c r="G20" s="391"/>
    </row>
    <row r="21" spans="2:7" ht="23.25" customHeight="1" thickBot="1" x14ac:dyDescent="0.25">
      <c r="B21" s="374" t="s">
        <v>116</v>
      </c>
      <c r="C21" s="385" t="s">
        <v>514</v>
      </c>
      <c r="D21" s="386"/>
      <c r="E21" s="389" t="s">
        <v>315</v>
      </c>
      <c r="F21" s="390"/>
      <c r="G21" s="391"/>
    </row>
    <row r="22" spans="2:7" ht="54" customHeight="1" thickBot="1" x14ac:dyDescent="0.25">
      <c r="B22" s="374" t="s">
        <v>116</v>
      </c>
      <c r="C22" s="385" t="s">
        <v>515</v>
      </c>
      <c r="D22" s="386"/>
      <c r="E22" s="389" t="s">
        <v>316</v>
      </c>
      <c r="F22" s="390"/>
      <c r="G22" s="391"/>
    </row>
    <row r="23" spans="2:7" ht="51" customHeight="1" thickBot="1" x14ac:dyDescent="0.25">
      <c r="B23" s="374" t="s">
        <v>116</v>
      </c>
      <c r="C23" s="385" t="s">
        <v>516</v>
      </c>
      <c r="D23" s="386"/>
      <c r="E23" s="385" t="s">
        <v>317</v>
      </c>
      <c r="F23" s="387"/>
      <c r="G23" s="388"/>
    </row>
    <row r="24" spans="2:7" ht="52.5" customHeight="1" thickBot="1" x14ac:dyDescent="0.25">
      <c r="B24" s="374" t="s">
        <v>116</v>
      </c>
      <c r="C24" s="385" t="s">
        <v>517</v>
      </c>
      <c r="D24" s="386"/>
      <c r="E24" s="385" t="s">
        <v>318</v>
      </c>
      <c r="F24" s="387"/>
      <c r="G24" s="388"/>
    </row>
    <row r="25" spans="2:7" ht="54.75" customHeight="1" thickBot="1" x14ac:dyDescent="0.25">
      <c r="B25" s="374" t="s">
        <v>116</v>
      </c>
      <c r="C25" s="385" t="s">
        <v>518</v>
      </c>
      <c r="D25" s="386"/>
      <c r="E25" s="389" t="s">
        <v>319</v>
      </c>
      <c r="F25" s="390"/>
      <c r="G25" s="391"/>
    </row>
    <row r="26" spans="2:7" ht="59.25" customHeight="1" thickBot="1" x14ac:dyDescent="0.25">
      <c r="B26" s="374" t="s">
        <v>116</v>
      </c>
      <c r="C26" s="385" t="s">
        <v>519</v>
      </c>
      <c r="D26" s="386"/>
      <c r="E26" s="389" t="s">
        <v>320</v>
      </c>
      <c r="F26" s="390"/>
      <c r="G26" s="391"/>
    </row>
    <row r="27" spans="2:7" ht="69.75" customHeight="1" thickBot="1" x14ac:dyDescent="0.25">
      <c r="B27" s="374" t="s">
        <v>116</v>
      </c>
      <c r="C27" s="385" t="s">
        <v>520</v>
      </c>
      <c r="D27" s="386"/>
      <c r="E27" s="389" t="s">
        <v>321</v>
      </c>
      <c r="F27" s="390"/>
      <c r="G27" s="391"/>
    </row>
    <row r="28" spans="2:7" ht="81" customHeight="1" thickBot="1" x14ac:dyDescent="0.25">
      <c r="B28" s="374" t="s">
        <v>116</v>
      </c>
      <c r="C28" s="385" t="s">
        <v>521</v>
      </c>
      <c r="D28" s="386"/>
      <c r="E28" s="389" t="s">
        <v>322</v>
      </c>
      <c r="F28" s="390"/>
      <c r="G28" s="391"/>
    </row>
    <row r="29" spans="2:7" ht="78.75" customHeight="1" thickBot="1" x14ac:dyDescent="0.25">
      <c r="B29" s="374" t="s">
        <v>116</v>
      </c>
      <c r="C29" s="385" t="s">
        <v>522</v>
      </c>
      <c r="D29" s="386"/>
      <c r="E29" s="389" t="s">
        <v>323</v>
      </c>
      <c r="F29" s="390"/>
      <c r="G29" s="391"/>
    </row>
    <row r="30" spans="2:7" ht="38.25" customHeight="1" thickBot="1" x14ac:dyDescent="0.25">
      <c r="B30" s="374" t="s">
        <v>116</v>
      </c>
      <c r="C30" s="385" t="s">
        <v>588</v>
      </c>
      <c r="D30" s="386"/>
      <c r="E30" s="389" t="s">
        <v>589</v>
      </c>
      <c r="F30" s="390"/>
      <c r="G30" s="391"/>
    </row>
    <row r="31" spans="2:7" ht="23.25" customHeight="1" thickBot="1" x14ac:dyDescent="0.25">
      <c r="B31" s="374" t="s">
        <v>116</v>
      </c>
      <c r="C31" s="385" t="s">
        <v>523</v>
      </c>
      <c r="D31" s="386"/>
      <c r="E31" s="385" t="s">
        <v>324</v>
      </c>
      <c r="F31" s="387"/>
      <c r="G31" s="388"/>
    </row>
    <row r="32" spans="2:7" ht="54" customHeight="1" thickBot="1" x14ac:dyDescent="0.25">
      <c r="B32" s="374" t="s">
        <v>116</v>
      </c>
      <c r="C32" s="385" t="s">
        <v>524</v>
      </c>
      <c r="D32" s="386"/>
      <c r="E32" s="389" t="s">
        <v>397</v>
      </c>
      <c r="F32" s="390"/>
      <c r="G32" s="391"/>
    </row>
    <row r="33" spans="2:7" ht="49.5" customHeight="1" thickBot="1" x14ac:dyDescent="0.25">
      <c r="B33" s="374" t="s">
        <v>116</v>
      </c>
      <c r="C33" s="385" t="s">
        <v>525</v>
      </c>
      <c r="D33" s="386"/>
      <c r="E33" s="389" t="s">
        <v>325</v>
      </c>
      <c r="F33" s="390"/>
      <c r="G33" s="391"/>
    </row>
    <row r="34" spans="2:7" ht="81.75" customHeight="1" thickBot="1" x14ac:dyDescent="0.25">
      <c r="B34" s="374" t="s">
        <v>116</v>
      </c>
      <c r="C34" s="385" t="s">
        <v>526</v>
      </c>
      <c r="D34" s="386"/>
      <c r="E34" s="389" t="s">
        <v>326</v>
      </c>
      <c r="F34" s="390"/>
      <c r="G34" s="391"/>
    </row>
    <row r="35" spans="2:7" ht="66.75" customHeight="1" thickBot="1" x14ac:dyDescent="0.25">
      <c r="B35" s="374" t="s">
        <v>116</v>
      </c>
      <c r="C35" s="385" t="s">
        <v>527</v>
      </c>
      <c r="D35" s="386"/>
      <c r="E35" s="389" t="s">
        <v>327</v>
      </c>
      <c r="F35" s="390"/>
      <c r="G35" s="391"/>
    </row>
    <row r="36" spans="2:7" ht="66" customHeight="1" thickBot="1" x14ac:dyDescent="0.25">
      <c r="B36" s="374" t="s">
        <v>116</v>
      </c>
      <c r="C36" s="385" t="s">
        <v>528</v>
      </c>
      <c r="D36" s="386"/>
      <c r="E36" s="389" t="s">
        <v>367</v>
      </c>
      <c r="F36" s="390"/>
      <c r="G36" s="391"/>
    </row>
    <row r="37" spans="2:7" ht="66.75" customHeight="1" thickBot="1" x14ac:dyDescent="0.25">
      <c r="B37" s="374" t="s">
        <v>116</v>
      </c>
      <c r="C37" s="385" t="s">
        <v>529</v>
      </c>
      <c r="D37" s="386"/>
      <c r="E37" s="389" t="s">
        <v>460</v>
      </c>
      <c r="F37" s="390"/>
      <c r="G37" s="391"/>
    </row>
    <row r="38" spans="2:7" ht="36.75" customHeight="1" thickBot="1" x14ac:dyDescent="0.25">
      <c r="B38" s="374" t="s">
        <v>116</v>
      </c>
      <c r="C38" s="385" t="s">
        <v>530</v>
      </c>
      <c r="D38" s="386"/>
      <c r="E38" s="389" t="s">
        <v>328</v>
      </c>
      <c r="F38" s="390"/>
      <c r="G38" s="391"/>
    </row>
    <row r="39" spans="2:7" ht="53.25" customHeight="1" thickBot="1" x14ac:dyDescent="0.25">
      <c r="B39" s="374" t="s">
        <v>116</v>
      </c>
      <c r="C39" s="385" t="s">
        <v>531</v>
      </c>
      <c r="D39" s="386"/>
      <c r="E39" s="385" t="s">
        <v>502</v>
      </c>
      <c r="F39" s="387"/>
      <c r="G39" s="388"/>
    </row>
    <row r="40" spans="2:7" ht="47.25" customHeight="1" thickBot="1" x14ac:dyDescent="0.25">
      <c r="B40" s="374" t="s">
        <v>116</v>
      </c>
      <c r="C40" s="385" t="s">
        <v>532</v>
      </c>
      <c r="D40" s="386"/>
      <c r="E40" s="385" t="s">
        <v>503</v>
      </c>
      <c r="F40" s="387"/>
      <c r="G40" s="388"/>
    </row>
    <row r="41" spans="2:7" ht="65.25" customHeight="1" thickBot="1" x14ac:dyDescent="0.25">
      <c r="B41" s="374" t="s">
        <v>116</v>
      </c>
      <c r="C41" s="385" t="s">
        <v>533</v>
      </c>
      <c r="D41" s="386"/>
      <c r="E41" s="389" t="s">
        <v>398</v>
      </c>
      <c r="F41" s="390"/>
      <c r="G41" s="391"/>
    </row>
    <row r="42" spans="2:7" ht="81.75" customHeight="1" thickBot="1" x14ac:dyDescent="0.25">
      <c r="B42" s="374" t="s">
        <v>116</v>
      </c>
      <c r="C42" s="430" t="s">
        <v>534</v>
      </c>
      <c r="D42" s="431"/>
      <c r="E42" s="432" t="s">
        <v>399</v>
      </c>
      <c r="F42" s="433"/>
      <c r="G42" s="434"/>
    </row>
    <row r="43" spans="2:7" ht="57" customHeight="1" thickBot="1" x14ac:dyDescent="0.25">
      <c r="B43" s="374" t="s">
        <v>116</v>
      </c>
      <c r="C43" s="430" t="s">
        <v>535</v>
      </c>
      <c r="D43" s="431"/>
      <c r="E43" s="432" t="s">
        <v>400</v>
      </c>
      <c r="F43" s="433"/>
      <c r="G43" s="434"/>
    </row>
    <row r="44" spans="2:7" ht="84.75" customHeight="1" thickBot="1" x14ac:dyDescent="0.25">
      <c r="B44" s="374" t="s">
        <v>116</v>
      </c>
      <c r="C44" s="430" t="s">
        <v>331</v>
      </c>
      <c r="D44" s="431"/>
      <c r="E44" s="435" t="s">
        <v>401</v>
      </c>
      <c r="F44" s="436"/>
      <c r="G44" s="437"/>
    </row>
    <row r="45" spans="2:7" ht="130.5" customHeight="1" thickBot="1" x14ac:dyDescent="0.25">
      <c r="B45" s="374" t="s">
        <v>116</v>
      </c>
      <c r="C45" s="430" t="s">
        <v>332</v>
      </c>
      <c r="D45" s="431"/>
      <c r="E45" s="435" t="s">
        <v>333</v>
      </c>
      <c r="F45" s="436"/>
      <c r="G45" s="437"/>
    </row>
    <row r="46" spans="2:7" ht="51.75" customHeight="1" thickBot="1" x14ac:dyDescent="0.25">
      <c r="B46" s="374" t="s">
        <v>116</v>
      </c>
      <c r="C46" s="430" t="s">
        <v>334</v>
      </c>
      <c r="D46" s="431"/>
      <c r="E46" s="435" t="s">
        <v>335</v>
      </c>
      <c r="F46" s="436"/>
      <c r="G46" s="437"/>
    </row>
    <row r="47" spans="2:7" ht="87" customHeight="1" thickBot="1" x14ac:dyDescent="0.25">
      <c r="B47" s="374" t="s">
        <v>116</v>
      </c>
      <c r="C47" s="430" t="s">
        <v>402</v>
      </c>
      <c r="D47" s="431"/>
      <c r="E47" s="435" t="s">
        <v>377</v>
      </c>
      <c r="F47" s="436"/>
      <c r="G47" s="437"/>
    </row>
    <row r="48" spans="2:7" ht="101.25" customHeight="1" thickBot="1" x14ac:dyDescent="0.25">
      <c r="B48" s="374" t="s">
        <v>116</v>
      </c>
      <c r="C48" s="430" t="s">
        <v>403</v>
      </c>
      <c r="D48" s="431"/>
      <c r="E48" s="435" t="s">
        <v>378</v>
      </c>
      <c r="F48" s="436"/>
      <c r="G48" s="437"/>
    </row>
    <row r="49" spans="2:7" ht="83.25" customHeight="1" thickBot="1" x14ac:dyDescent="0.25">
      <c r="B49" s="374" t="s">
        <v>116</v>
      </c>
      <c r="C49" s="430" t="s">
        <v>404</v>
      </c>
      <c r="D49" s="431"/>
      <c r="E49" s="389" t="s">
        <v>379</v>
      </c>
      <c r="F49" s="390"/>
      <c r="G49" s="391"/>
    </row>
    <row r="50" spans="2:7" ht="86.25" customHeight="1" thickBot="1" x14ac:dyDescent="0.25">
      <c r="B50" s="374" t="s">
        <v>116</v>
      </c>
      <c r="C50" s="430" t="s">
        <v>405</v>
      </c>
      <c r="D50" s="431"/>
      <c r="E50" s="389" t="s">
        <v>380</v>
      </c>
      <c r="F50" s="390"/>
      <c r="G50" s="391"/>
    </row>
    <row r="51" spans="2:7" ht="39" customHeight="1" thickBot="1" x14ac:dyDescent="0.25">
      <c r="B51" s="374" t="s">
        <v>116</v>
      </c>
      <c r="C51" s="438" t="s">
        <v>406</v>
      </c>
      <c r="D51" s="439"/>
      <c r="E51" s="385" t="s">
        <v>407</v>
      </c>
      <c r="F51" s="387"/>
      <c r="G51" s="388"/>
    </row>
    <row r="52" spans="2:7" ht="51.75" customHeight="1" thickBot="1" x14ac:dyDescent="0.25">
      <c r="B52" s="374" t="s">
        <v>116</v>
      </c>
      <c r="C52" s="438" t="s">
        <v>408</v>
      </c>
      <c r="D52" s="439"/>
      <c r="E52" s="389" t="s">
        <v>409</v>
      </c>
      <c r="F52" s="390"/>
      <c r="G52" s="391"/>
    </row>
    <row r="53" spans="2:7" ht="56.25" customHeight="1" thickBot="1" x14ac:dyDescent="0.25">
      <c r="B53" s="374" t="s">
        <v>116</v>
      </c>
      <c r="C53" s="438" t="s">
        <v>374</v>
      </c>
      <c r="D53" s="439"/>
      <c r="E53" s="389" t="s">
        <v>336</v>
      </c>
      <c r="F53" s="390"/>
      <c r="G53" s="391"/>
    </row>
    <row r="54" spans="2:7" ht="35.25" customHeight="1" thickBot="1" x14ac:dyDescent="0.25">
      <c r="B54" s="374" t="s">
        <v>116</v>
      </c>
      <c r="C54" s="438" t="s">
        <v>337</v>
      </c>
      <c r="D54" s="439"/>
      <c r="E54" s="389" t="s">
        <v>338</v>
      </c>
      <c r="F54" s="390"/>
      <c r="G54" s="391"/>
    </row>
    <row r="55" spans="2:7" ht="51.75" customHeight="1" thickBot="1" x14ac:dyDescent="0.25">
      <c r="B55" s="374" t="s">
        <v>116</v>
      </c>
      <c r="C55" s="438" t="s">
        <v>410</v>
      </c>
      <c r="D55" s="439"/>
      <c r="E55" s="389" t="s">
        <v>411</v>
      </c>
      <c r="F55" s="390"/>
      <c r="G55" s="391"/>
    </row>
    <row r="56" spans="2:7" ht="22.5" customHeight="1" thickBot="1" x14ac:dyDescent="0.25">
      <c r="B56" s="374" t="s">
        <v>116</v>
      </c>
      <c r="C56" s="430" t="s">
        <v>375</v>
      </c>
      <c r="D56" s="431"/>
      <c r="E56" s="435" t="s">
        <v>278</v>
      </c>
      <c r="F56" s="436"/>
      <c r="G56" s="437"/>
    </row>
    <row r="57" spans="2:7" ht="37.5" customHeight="1" thickBot="1" x14ac:dyDescent="0.25">
      <c r="B57" s="374" t="s">
        <v>116</v>
      </c>
      <c r="C57" s="430" t="s">
        <v>412</v>
      </c>
      <c r="D57" s="431"/>
      <c r="E57" s="430" t="s">
        <v>413</v>
      </c>
      <c r="F57" s="440"/>
      <c r="G57" s="441"/>
    </row>
    <row r="58" spans="2:7" ht="52.5" customHeight="1" thickBot="1" x14ac:dyDescent="0.25">
      <c r="B58" s="374" t="s">
        <v>116</v>
      </c>
      <c r="C58" s="385" t="s">
        <v>414</v>
      </c>
      <c r="D58" s="386"/>
      <c r="E58" s="389" t="s">
        <v>415</v>
      </c>
      <c r="F58" s="390"/>
      <c r="G58" s="391"/>
    </row>
    <row r="59" spans="2:7" ht="48.75" customHeight="1" thickBot="1" x14ac:dyDescent="0.25">
      <c r="B59" s="374" t="s">
        <v>116</v>
      </c>
      <c r="C59" s="430" t="s">
        <v>339</v>
      </c>
      <c r="D59" s="431"/>
      <c r="E59" s="435" t="s">
        <v>340</v>
      </c>
      <c r="F59" s="436"/>
      <c r="G59" s="437"/>
    </row>
    <row r="60" spans="2:7" ht="41.25" customHeight="1" thickBot="1" x14ac:dyDescent="0.25">
      <c r="B60" s="374" t="s">
        <v>116</v>
      </c>
      <c r="C60" s="430" t="s">
        <v>456</v>
      </c>
      <c r="D60" s="431"/>
      <c r="E60" s="430" t="s">
        <v>457</v>
      </c>
      <c r="F60" s="440"/>
      <c r="G60" s="441"/>
    </row>
    <row r="61" spans="2:7" ht="52.5" customHeight="1" thickBot="1" x14ac:dyDescent="0.25">
      <c r="B61" s="374" t="s">
        <v>116</v>
      </c>
      <c r="C61" s="438" t="s">
        <v>416</v>
      </c>
      <c r="D61" s="439"/>
      <c r="E61" s="430" t="s">
        <v>417</v>
      </c>
      <c r="F61" s="440"/>
      <c r="G61" s="441"/>
    </row>
    <row r="62" spans="2:7" ht="102" customHeight="1" thickBot="1" x14ac:dyDescent="0.25">
      <c r="B62" s="374" t="s">
        <v>116</v>
      </c>
      <c r="C62" s="385" t="s">
        <v>418</v>
      </c>
      <c r="D62" s="386"/>
      <c r="E62" s="389" t="s">
        <v>419</v>
      </c>
      <c r="F62" s="390"/>
      <c r="G62" s="391"/>
    </row>
    <row r="63" spans="2:7" ht="90.75" customHeight="1" thickBot="1" x14ac:dyDescent="0.25">
      <c r="B63" s="374" t="s">
        <v>116</v>
      </c>
      <c r="C63" s="385" t="s">
        <v>345</v>
      </c>
      <c r="D63" s="386"/>
      <c r="E63" s="389" t="s">
        <v>346</v>
      </c>
      <c r="F63" s="390"/>
      <c r="G63" s="391"/>
    </row>
    <row r="64" spans="2:7" ht="88.5" customHeight="1" thickBot="1" x14ac:dyDescent="0.25">
      <c r="B64" s="374" t="s">
        <v>116</v>
      </c>
      <c r="C64" s="385" t="s">
        <v>420</v>
      </c>
      <c r="D64" s="386"/>
      <c r="E64" s="389" t="s">
        <v>421</v>
      </c>
      <c r="F64" s="390"/>
      <c r="G64" s="391"/>
    </row>
    <row r="65" spans="2:7" ht="51.75" customHeight="1" thickBot="1" x14ac:dyDescent="0.25">
      <c r="B65" s="374" t="s">
        <v>116</v>
      </c>
      <c r="C65" s="385" t="s">
        <v>416</v>
      </c>
      <c r="D65" s="386"/>
      <c r="E65" s="389" t="s">
        <v>417</v>
      </c>
      <c r="F65" s="390"/>
      <c r="G65" s="391"/>
    </row>
    <row r="66" spans="2:7" ht="36.75" customHeight="1" thickBot="1" x14ac:dyDescent="0.25">
      <c r="B66" s="374" t="s">
        <v>116</v>
      </c>
      <c r="C66" s="438" t="s">
        <v>422</v>
      </c>
      <c r="D66" s="439"/>
      <c r="E66" s="389" t="s">
        <v>423</v>
      </c>
      <c r="F66" s="390"/>
      <c r="G66" s="391"/>
    </row>
    <row r="67" spans="2:7" ht="34.5" customHeight="1" thickBot="1" x14ac:dyDescent="0.25">
      <c r="B67" s="374" t="s">
        <v>116</v>
      </c>
      <c r="C67" s="438" t="s">
        <v>341</v>
      </c>
      <c r="D67" s="439"/>
      <c r="E67" s="389" t="s">
        <v>342</v>
      </c>
      <c r="F67" s="390"/>
      <c r="G67" s="391"/>
    </row>
    <row r="68" spans="2:7" ht="24" customHeight="1" thickBot="1" x14ac:dyDescent="0.25">
      <c r="B68" s="374" t="s">
        <v>116</v>
      </c>
      <c r="C68" s="438" t="s">
        <v>343</v>
      </c>
      <c r="D68" s="439"/>
      <c r="E68" s="389" t="s">
        <v>344</v>
      </c>
      <c r="F68" s="390"/>
      <c r="G68" s="391"/>
    </row>
    <row r="69" spans="2:7" ht="48.75" customHeight="1" thickBot="1" x14ac:dyDescent="0.25">
      <c r="B69" s="374" t="s">
        <v>116</v>
      </c>
      <c r="C69" s="430" t="s">
        <v>424</v>
      </c>
      <c r="D69" s="431"/>
      <c r="E69" s="435" t="s">
        <v>366</v>
      </c>
      <c r="F69" s="436"/>
      <c r="G69" s="437"/>
    </row>
    <row r="70" spans="2:7" ht="35.25" customHeight="1" thickBot="1" x14ac:dyDescent="0.25">
      <c r="B70" s="374" t="s">
        <v>116</v>
      </c>
      <c r="C70" s="430" t="s">
        <v>425</v>
      </c>
      <c r="D70" s="431"/>
      <c r="E70" s="435" t="s">
        <v>426</v>
      </c>
      <c r="F70" s="436"/>
      <c r="G70" s="437"/>
    </row>
    <row r="71" spans="2:7" ht="111.75" customHeight="1" thickBot="1" x14ac:dyDescent="0.25">
      <c r="B71" s="374" t="s">
        <v>116</v>
      </c>
      <c r="C71" s="430" t="s">
        <v>347</v>
      </c>
      <c r="D71" s="431"/>
      <c r="E71" s="430" t="s">
        <v>427</v>
      </c>
      <c r="F71" s="440"/>
      <c r="G71" s="441"/>
    </row>
    <row r="72" spans="2:7" ht="105" customHeight="1" thickBot="1" x14ac:dyDescent="0.25">
      <c r="B72" s="374" t="s">
        <v>116</v>
      </c>
      <c r="C72" s="430" t="s">
        <v>348</v>
      </c>
      <c r="D72" s="431"/>
      <c r="E72" s="430" t="s">
        <v>349</v>
      </c>
      <c r="F72" s="440"/>
      <c r="G72" s="441"/>
    </row>
    <row r="73" spans="2:7" ht="99" customHeight="1" thickBot="1" x14ac:dyDescent="0.25">
      <c r="B73" s="374" t="s">
        <v>116</v>
      </c>
      <c r="C73" s="430" t="s">
        <v>350</v>
      </c>
      <c r="D73" s="431"/>
      <c r="E73" s="430" t="s">
        <v>351</v>
      </c>
      <c r="F73" s="440"/>
      <c r="G73" s="441"/>
    </row>
    <row r="74" spans="2:7" ht="102" customHeight="1" thickBot="1" x14ac:dyDescent="0.25">
      <c r="B74" s="374" t="s">
        <v>116</v>
      </c>
      <c r="C74" s="430" t="s">
        <v>352</v>
      </c>
      <c r="D74" s="431"/>
      <c r="E74" s="430" t="s">
        <v>353</v>
      </c>
      <c r="F74" s="440"/>
      <c r="G74" s="441"/>
    </row>
    <row r="75" spans="2:7" ht="70.5" customHeight="1" thickBot="1" x14ac:dyDescent="0.25">
      <c r="B75" s="77" t="s">
        <v>116</v>
      </c>
      <c r="C75" s="430" t="s">
        <v>354</v>
      </c>
      <c r="D75" s="431"/>
      <c r="E75" s="435" t="s">
        <v>355</v>
      </c>
      <c r="F75" s="436"/>
      <c r="G75" s="437"/>
    </row>
    <row r="76" spans="2:7" ht="66.75" customHeight="1" thickBot="1" x14ac:dyDescent="0.25">
      <c r="B76" s="77" t="s">
        <v>116</v>
      </c>
      <c r="C76" s="430" t="s">
        <v>356</v>
      </c>
      <c r="D76" s="431"/>
      <c r="E76" s="430" t="s">
        <v>357</v>
      </c>
      <c r="F76" s="440"/>
      <c r="G76" s="441"/>
    </row>
    <row r="77" spans="2:7" ht="84" customHeight="1" thickBot="1" x14ac:dyDescent="0.25">
      <c r="B77" s="77" t="s">
        <v>116</v>
      </c>
      <c r="C77" s="430" t="s">
        <v>428</v>
      </c>
      <c r="D77" s="431"/>
      <c r="E77" s="430" t="s">
        <v>429</v>
      </c>
      <c r="F77" s="440"/>
      <c r="G77" s="441"/>
    </row>
    <row r="78" spans="2:7" ht="66.75" customHeight="1" thickBot="1" x14ac:dyDescent="0.25">
      <c r="B78" s="77" t="s">
        <v>116</v>
      </c>
      <c r="C78" s="430" t="s">
        <v>430</v>
      </c>
      <c r="D78" s="431"/>
      <c r="E78" s="430" t="s">
        <v>431</v>
      </c>
      <c r="F78" s="440"/>
      <c r="G78" s="441"/>
    </row>
    <row r="79" spans="2:7" ht="72" customHeight="1" thickBot="1" x14ac:dyDescent="0.25">
      <c r="B79" s="77" t="s">
        <v>116</v>
      </c>
      <c r="C79" s="430" t="s">
        <v>432</v>
      </c>
      <c r="D79" s="431"/>
      <c r="E79" s="430" t="s">
        <v>433</v>
      </c>
      <c r="F79" s="440"/>
      <c r="G79" s="441"/>
    </row>
    <row r="80" spans="2:7" ht="69" customHeight="1" thickBot="1" x14ac:dyDescent="0.25">
      <c r="B80" s="77" t="s">
        <v>116</v>
      </c>
      <c r="C80" s="430" t="s">
        <v>434</v>
      </c>
      <c r="D80" s="431"/>
      <c r="E80" s="430" t="s">
        <v>435</v>
      </c>
      <c r="F80" s="440"/>
      <c r="G80" s="441"/>
    </row>
    <row r="81" spans="2:7" ht="51" customHeight="1" thickBot="1" x14ac:dyDescent="0.25">
      <c r="B81" s="77" t="s">
        <v>116</v>
      </c>
      <c r="C81" s="442" t="s">
        <v>436</v>
      </c>
      <c r="D81" s="442"/>
      <c r="E81" s="430" t="s">
        <v>437</v>
      </c>
      <c r="F81" s="440"/>
      <c r="G81" s="441"/>
    </row>
    <row r="82" spans="2:7" ht="65.25" customHeight="1" thickBot="1" x14ac:dyDescent="0.25">
      <c r="B82" s="77" t="s">
        <v>116</v>
      </c>
      <c r="C82" s="442" t="s">
        <v>438</v>
      </c>
      <c r="D82" s="442"/>
      <c r="E82" s="430" t="s">
        <v>439</v>
      </c>
      <c r="F82" s="440"/>
      <c r="G82" s="441"/>
    </row>
    <row r="83" spans="2:7" ht="36" customHeight="1" thickBot="1" x14ac:dyDescent="0.25">
      <c r="B83" s="77" t="s">
        <v>116</v>
      </c>
      <c r="C83" s="442" t="s">
        <v>440</v>
      </c>
      <c r="D83" s="442"/>
      <c r="E83" s="430" t="s">
        <v>441</v>
      </c>
      <c r="F83" s="440"/>
      <c r="G83" s="441"/>
    </row>
    <row r="84" spans="2:7" ht="66.75" customHeight="1" thickBot="1" x14ac:dyDescent="0.25">
      <c r="B84" s="77" t="s">
        <v>116</v>
      </c>
      <c r="C84" s="442" t="s">
        <v>360</v>
      </c>
      <c r="D84" s="442"/>
      <c r="E84" s="430" t="s">
        <v>361</v>
      </c>
      <c r="F84" s="440"/>
      <c r="G84" s="441"/>
    </row>
    <row r="85" spans="2:7" ht="40.5" customHeight="1" thickBot="1" x14ac:dyDescent="0.25">
      <c r="B85" s="77" t="s">
        <v>116</v>
      </c>
      <c r="C85" s="442" t="s">
        <v>458</v>
      </c>
      <c r="D85" s="442"/>
      <c r="E85" s="430" t="s">
        <v>459</v>
      </c>
      <c r="F85" s="440"/>
      <c r="G85" s="441"/>
    </row>
    <row r="86" spans="2:7" ht="81" customHeight="1" thickBot="1" x14ac:dyDescent="0.25">
      <c r="B86" s="77" t="s">
        <v>116</v>
      </c>
      <c r="C86" s="442" t="s">
        <v>442</v>
      </c>
      <c r="D86" s="442"/>
      <c r="E86" s="430" t="s">
        <v>443</v>
      </c>
      <c r="F86" s="440"/>
      <c r="G86" s="441"/>
    </row>
    <row r="87" spans="2:7" ht="55.5" customHeight="1" thickBot="1" x14ac:dyDescent="0.25">
      <c r="B87" s="77" t="s">
        <v>116</v>
      </c>
      <c r="C87" s="442" t="s">
        <v>358</v>
      </c>
      <c r="D87" s="442"/>
      <c r="E87" s="430" t="s">
        <v>359</v>
      </c>
      <c r="F87" s="440"/>
      <c r="G87" s="441"/>
    </row>
    <row r="88" spans="2:7" ht="36" customHeight="1" thickBot="1" x14ac:dyDescent="0.25">
      <c r="B88" s="77" t="s">
        <v>116</v>
      </c>
      <c r="C88" s="430" t="s">
        <v>329</v>
      </c>
      <c r="D88" s="431"/>
      <c r="E88" s="430" t="s">
        <v>330</v>
      </c>
      <c r="F88" s="440"/>
      <c r="G88" s="441"/>
    </row>
    <row r="89" spans="2:7" ht="38.25" customHeight="1" thickBot="1" x14ac:dyDescent="0.25">
      <c r="B89" s="77" t="s">
        <v>116</v>
      </c>
      <c r="C89" s="430" t="s">
        <v>362</v>
      </c>
      <c r="D89" s="431"/>
      <c r="E89" s="430" t="s">
        <v>363</v>
      </c>
      <c r="F89" s="440"/>
      <c r="G89" s="441"/>
    </row>
    <row r="90" spans="2:7" ht="31.5" customHeight="1" thickBot="1" x14ac:dyDescent="0.3">
      <c r="B90" s="77" t="s">
        <v>116</v>
      </c>
      <c r="C90" s="443" t="s">
        <v>444</v>
      </c>
      <c r="D90" s="444"/>
      <c r="E90" s="445" t="s">
        <v>445</v>
      </c>
      <c r="F90" s="446"/>
      <c r="G90" s="447"/>
    </row>
  </sheetData>
  <mergeCells count="170">
    <mergeCell ref="C18:D18"/>
    <mergeCell ref="E18:G18"/>
    <mergeCell ref="E17:G17"/>
    <mergeCell ref="C17:D17"/>
    <mergeCell ref="C15:D15"/>
    <mergeCell ref="E15:G15"/>
    <mergeCell ref="C72:D72"/>
    <mergeCell ref="E72:G72"/>
    <mergeCell ref="C73:D73"/>
    <mergeCell ref="E73:G73"/>
    <mergeCell ref="C45:D45"/>
    <mergeCell ref="E45:G45"/>
    <mergeCell ref="C46:D46"/>
    <mergeCell ref="E46:G46"/>
    <mergeCell ref="C53:D53"/>
    <mergeCell ref="E53:G53"/>
    <mergeCell ref="C54:D54"/>
    <mergeCell ref="E54:G54"/>
    <mergeCell ref="C55:D55"/>
    <mergeCell ref="E55:G55"/>
    <mergeCell ref="C50:D50"/>
    <mergeCell ref="E50:G50"/>
    <mergeCell ref="C51:D51"/>
    <mergeCell ref="E51:G51"/>
    <mergeCell ref="C52:D52"/>
    <mergeCell ref="E52:G52"/>
    <mergeCell ref="C63:D63"/>
    <mergeCell ref="E63:G63"/>
    <mergeCell ref="C64:D64"/>
    <mergeCell ref="E64:G64"/>
    <mergeCell ref="C74:D74"/>
    <mergeCell ref="E74:G74"/>
    <mergeCell ref="C43:D43"/>
    <mergeCell ref="E43:G43"/>
    <mergeCell ref="C65:D65"/>
    <mergeCell ref="E65:G65"/>
    <mergeCell ref="C56:D56"/>
    <mergeCell ref="E56:G56"/>
    <mergeCell ref="C57:D57"/>
    <mergeCell ref="E57:G57"/>
    <mergeCell ref="C58:D58"/>
    <mergeCell ref="E58:G58"/>
    <mergeCell ref="C59:D59"/>
    <mergeCell ref="E59:G59"/>
    <mergeCell ref="C61:D61"/>
    <mergeCell ref="E61:G61"/>
    <mergeCell ref="C62:D62"/>
    <mergeCell ref="E62:G62"/>
    <mergeCell ref="C35:D35"/>
    <mergeCell ref="E35:G35"/>
    <mergeCell ref="C36:D36"/>
    <mergeCell ref="E36:G36"/>
    <mergeCell ref="C38:D38"/>
    <mergeCell ref="E38:G38"/>
    <mergeCell ref="C37:D37"/>
    <mergeCell ref="E37:G37"/>
    <mergeCell ref="C39:D39"/>
    <mergeCell ref="E39:G39"/>
    <mergeCell ref="C40:D40"/>
    <mergeCell ref="E40:G40"/>
    <mergeCell ref="C47:D47"/>
    <mergeCell ref="E47:G47"/>
    <mergeCell ref="C48:D48"/>
    <mergeCell ref="E48:G48"/>
    <mergeCell ref="C49:D49"/>
    <mergeCell ref="E49:G49"/>
    <mergeCell ref="C44:D44"/>
    <mergeCell ref="E44:G44"/>
    <mergeCell ref="C75:D75"/>
    <mergeCell ref="E75:G75"/>
    <mergeCell ref="C76:D76"/>
    <mergeCell ref="E76:G76"/>
    <mergeCell ref="C80:D80"/>
    <mergeCell ref="E80:G80"/>
    <mergeCell ref="C81:D81"/>
    <mergeCell ref="E81:G81"/>
    <mergeCell ref="C82:D82"/>
    <mergeCell ref="E82:G82"/>
    <mergeCell ref="C77:D77"/>
    <mergeCell ref="E77:G77"/>
    <mergeCell ref="C78:D78"/>
    <mergeCell ref="E78:G78"/>
    <mergeCell ref="C79:D79"/>
    <mergeCell ref="E79:G79"/>
    <mergeCell ref="E90:G90"/>
    <mergeCell ref="C90:D90"/>
    <mergeCell ref="C87:D87"/>
    <mergeCell ref="C16:D16"/>
    <mergeCell ref="E16:G16"/>
    <mergeCell ref="C20:D20"/>
    <mergeCell ref="E20:G20"/>
    <mergeCell ref="C21:D21"/>
    <mergeCell ref="E21:G21"/>
    <mergeCell ref="C33:D33"/>
    <mergeCell ref="E33:G33"/>
    <mergeCell ref="C34:D34"/>
    <mergeCell ref="E34:G34"/>
    <mergeCell ref="C26:D26"/>
    <mergeCell ref="E26:G26"/>
    <mergeCell ref="C27:D27"/>
    <mergeCell ref="E27:G27"/>
    <mergeCell ref="C41:D41"/>
    <mergeCell ref="E41:G41"/>
    <mergeCell ref="C42:D42"/>
    <mergeCell ref="E42:G42"/>
    <mergeCell ref="C60:D60"/>
    <mergeCell ref="E60:G60"/>
    <mergeCell ref="C69:D69"/>
    <mergeCell ref="B2:G2"/>
    <mergeCell ref="B3:G3"/>
    <mergeCell ref="B4:G4"/>
    <mergeCell ref="B5:G5"/>
    <mergeCell ref="B8:C8"/>
    <mergeCell ref="D8:E8"/>
    <mergeCell ref="C11:D11"/>
    <mergeCell ref="E11:G11"/>
    <mergeCell ref="C12:D12"/>
    <mergeCell ref="E12:G12"/>
    <mergeCell ref="E9:G10"/>
    <mergeCell ref="C10:D10"/>
    <mergeCell ref="B9:D9"/>
    <mergeCell ref="B7:G7"/>
    <mergeCell ref="C13:D13"/>
    <mergeCell ref="E13:G13"/>
    <mergeCell ref="E32:G32"/>
    <mergeCell ref="C22:D22"/>
    <mergeCell ref="E22:G22"/>
    <mergeCell ref="C23:D23"/>
    <mergeCell ref="E23:G23"/>
    <mergeCell ref="C24:D24"/>
    <mergeCell ref="E24:G24"/>
    <mergeCell ref="C28:D28"/>
    <mergeCell ref="E28:G28"/>
    <mergeCell ref="C29:D29"/>
    <mergeCell ref="E29:G29"/>
    <mergeCell ref="C31:D31"/>
    <mergeCell ref="E31:G31"/>
    <mergeCell ref="C32:D32"/>
    <mergeCell ref="C25:D25"/>
    <mergeCell ref="E25:G25"/>
    <mergeCell ref="C14:D14"/>
    <mergeCell ref="E14:G14"/>
    <mergeCell ref="C19:D19"/>
    <mergeCell ref="E19:G19"/>
    <mergeCell ref="C30:D30"/>
    <mergeCell ref="E30:G30"/>
    <mergeCell ref="E69:G69"/>
    <mergeCell ref="C70:D70"/>
    <mergeCell ref="E70:G70"/>
    <mergeCell ref="C71:D71"/>
    <mergeCell ref="E71:G71"/>
    <mergeCell ref="C66:D66"/>
    <mergeCell ref="E66:G66"/>
    <mergeCell ref="C67:D67"/>
    <mergeCell ref="E67:G67"/>
    <mergeCell ref="C68:D68"/>
    <mergeCell ref="E68:G68"/>
    <mergeCell ref="E87:G87"/>
    <mergeCell ref="C88:D88"/>
    <mergeCell ref="E88:G88"/>
    <mergeCell ref="C89:D89"/>
    <mergeCell ref="E89:G89"/>
    <mergeCell ref="C83:D83"/>
    <mergeCell ref="E83:G83"/>
    <mergeCell ref="C84:D84"/>
    <mergeCell ref="E84:G84"/>
    <mergeCell ref="C86:D86"/>
    <mergeCell ref="E86:G86"/>
    <mergeCell ref="C85:D85"/>
    <mergeCell ref="E85:G85"/>
  </mergeCells>
  <pageMargins left="0" right="0" top="0.74803149606299213" bottom="0" header="0.31496062992125984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workbookViewId="0">
      <selection activeCell="E8" sqref="E8:G8"/>
    </sheetView>
  </sheetViews>
  <sheetFormatPr defaultRowHeight="12.75" x14ac:dyDescent="0.2"/>
  <cols>
    <col min="1" max="1" width="5.42578125" customWidth="1"/>
    <col min="2" max="2" width="22.140625" customWidth="1"/>
    <col min="3" max="3" width="13.7109375" customWidth="1"/>
    <col min="4" max="4" width="15.85546875" customWidth="1"/>
    <col min="7" max="7" width="36.28515625" customWidth="1"/>
  </cols>
  <sheetData>
    <row r="1" spans="2:7" ht="15.75" x14ac:dyDescent="0.2">
      <c r="B1" s="392" t="s">
        <v>685</v>
      </c>
      <c r="C1" s="392"/>
      <c r="D1" s="392"/>
      <c r="E1" s="392"/>
      <c r="F1" s="392"/>
      <c r="G1" s="392"/>
    </row>
    <row r="2" spans="2:7" ht="15.75" x14ac:dyDescent="0.2">
      <c r="B2" s="392" t="s">
        <v>267</v>
      </c>
      <c r="C2" s="392"/>
      <c r="D2" s="392"/>
      <c r="E2" s="392"/>
      <c r="F2" s="392"/>
      <c r="G2" s="392"/>
    </row>
    <row r="3" spans="2:7" ht="15.75" x14ac:dyDescent="0.2">
      <c r="B3" s="392" t="s">
        <v>180</v>
      </c>
      <c r="C3" s="392"/>
      <c r="D3" s="392"/>
      <c r="E3" s="392"/>
      <c r="F3" s="392"/>
      <c r="G3" s="392"/>
    </row>
    <row r="4" spans="2:7" ht="15.75" x14ac:dyDescent="0.2">
      <c r="B4" s="392" t="s">
        <v>697</v>
      </c>
      <c r="C4" s="392"/>
      <c r="D4" s="392"/>
      <c r="E4" s="392"/>
      <c r="F4" s="392"/>
      <c r="G4" s="392"/>
    </row>
    <row r="5" spans="2:7" ht="53.25" customHeight="1" x14ac:dyDescent="0.25">
      <c r="B5" s="405" t="s">
        <v>681</v>
      </c>
      <c r="C5" s="405"/>
      <c r="D5" s="405"/>
      <c r="E5" s="405"/>
      <c r="F5" s="405"/>
      <c r="G5" s="405"/>
    </row>
    <row r="7" spans="2:7" ht="46.5" customHeight="1" x14ac:dyDescent="0.25">
      <c r="B7" s="462" t="s">
        <v>676</v>
      </c>
      <c r="C7" s="463"/>
      <c r="D7" s="464"/>
      <c r="E7" s="455" t="s">
        <v>679</v>
      </c>
      <c r="F7" s="455"/>
      <c r="G7" s="455"/>
    </row>
    <row r="8" spans="2:7" ht="78.75" x14ac:dyDescent="0.2">
      <c r="B8" s="456" t="s">
        <v>677</v>
      </c>
      <c r="C8" s="451" t="s">
        <v>678</v>
      </c>
      <c r="D8" s="451"/>
      <c r="E8" s="451" t="s">
        <v>680</v>
      </c>
      <c r="F8" s="451"/>
      <c r="G8" s="451"/>
    </row>
    <row r="9" spans="2:7" ht="15.75" x14ac:dyDescent="0.2">
      <c r="B9" s="448">
        <v>1</v>
      </c>
      <c r="C9" s="449">
        <v>2</v>
      </c>
      <c r="D9" s="449"/>
      <c r="E9" s="449">
        <v>3</v>
      </c>
      <c r="F9" s="449"/>
      <c r="G9" s="449"/>
    </row>
    <row r="10" spans="2:7" ht="15.75" x14ac:dyDescent="0.2">
      <c r="B10" s="450" t="s">
        <v>116</v>
      </c>
      <c r="C10" s="449"/>
      <c r="D10" s="449"/>
      <c r="E10" s="451" t="s">
        <v>468</v>
      </c>
      <c r="F10" s="451"/>
      <c r="G10" s="451"/>
    </row>
    <row r="11" spans="2:7" ht="36" customHeight="1" x14ac:dyDescent="0.25">
      <c r="B11" s="452" t="s">
        <v>116</v>
      </c>
      <c r="C11" s="454" t="s">
        <v>453</v>
      </c>
      <c r="D11" s="454"/>
      <c r="E11" s="457" t="s">
        <v>454</v>
      </c>
      <c r="F11" s="457"/>
      <c r="G11" s="457"/>
    </row>
    <row r="12" spans="2:7" ht="63" customHeight="1" x14ac:dyDescent="0.25">
      <c r="B12" s="453" t="s">
        <v>116</v>
      </c>
      <c r="C12" s="458" t="s">
        <v>446</v>
      </c>
      <c r="D12" s="458"/>
      <c r="E12" s="459" t="s">
        <v>447</v>
      </c>
      <c r="F12" s="459"/>
      <c r="G12" s="459"/>
    </row>
    <row r="13" spans="2:7" ht="68.25" customHeight="1" x14ac:dyDescent="0.25">
      <c r="B13" s="453" t="s">
        <v>116</v>
      </c>
      <c r="C13" s="460" t="s">
        <v>448</v>
      </c>
      <c r="D13" s="460"/>
      <c r="E13" s="459" t="s">
        <v>449</v>
      </c>
      <c r="F13" s="459"/>
      <c r="G13" s="459"/>
    </row>
    <row r="14" spans="2:7" ht="32.25" customHeight="1" x14ac:dyDescent="0.25">
      <c r="B14" s="453" t="s">
        <v>116</v>
      </c>
      <c r="C14" s="461" t="s">
        <v>451</v>
      </c>
      <c r="D14" s="461"/>
      <c r="E14" s="459" t="s">
        <v>450</v>
      </c>
      <c r="F14" s="459"/>
      <c r="G14" s="459"/>
    </row>
    <row r="15" spans="2:7" ht="30" customHeight="1" x14ac:dyDescent="0.25">
      <c r="B15" s="453" t="s">
        <v>116</v>
      </c>
      <c r="C15" s="461" t="s">
        <v>452</v>
      </c>
      <c r="D15" s="461"/>
      <c r="E15" s="459" t="s">
        <v>450</v>
      </c>
      <c r="F15" s="459"/>
      <c r="G15" s="459"/>
    </row>
  </sheetData>
  <mergeCells count="23">
    <mergeCell ref="B5:G5"/>
    <mergeCell ref="B1:G1"/>
    <mergeCell ref="B2:G2"/>
    <mergeCell ref="B3:G3"/>
    <mergeCell ref="B4:G4"/>
    <mergeCell ref="B7:D7"/>
    <mergeCell ref="C8:D8"/>
    <mergeCell ref="E7:G7"/>
    <mergeCell ref="E8:G8"/>
    <mergeCell ref="C10:D10"/>
    <mergeCell ref="E10:G10"/>
    <mergeCell ref="C9:D9"/>
    <mergeCell ref="E9:G9"/>
    <mergeCell ref="C14:D14"/>
    <mergeCell ref="E14:G14"/>
    <mergeCell ref="C15:D15"/>
    <mergeCell ref="E15:G15"/>
    <mergeCell ref="C11:D11"/>
    <mergeCell ref="E11:G11"/>
    <mergeCell ref="C12:D12"/>
    <mergeCell ref="E12:G12"/>
    <mergeCell ref="C13:D13"/>
    <mergeCell ref="E13:G13"/>
  </mergeCells>
  <pageMargins left="0.7" right="0.7" top="0.75" bottom="0.75" header="0.3" footer="0.3"/>
  <pageSetup paperSize="9"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5"/>
  <sheetViews>
    <sheetView topLeftCell="B1" workbookViewId="0">
      <selection activeCell="B854" sqref="B854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377" t="s">
        <v>463</v>
      </c>
      <c r="C1" s="377"/>
      <c r="D1" s="377"/>
      <c r="E1" s="377"/>
      <c r="F1" s="377"/>
      <c r="G1" s="377"/>
      <c r="H1" s="377"/>
    </row>
    <row r="2" spans="2:8" ht="15.75" x14ac:dyDescent="0.2">
      <c r="B2" s="378" t="s">
        <v>179</v>
      </c>
      <c r="C2" s="378"/>
      <c r="D2" s="378"/>
      <c r="E2" s="378"/>
      <c r="F2" s="378"/>
      <c r="G2" s="378"/>
      <c r="H2" s="378"/>
    </row>
    <row r="3" spans="2:8" ht="15.75" x14ac:dyDescent="0.2">
      <c r="B3" s="378" t="s">
        <v>180</v>
      </c>
      <c r="C3" s="378"/>
      <c r="D3" s="378"/>
      <c r="E3" s="378"/>
      <c r="F3" s="378"/>
      <c r="G3" s="378"/>
      <c r="H3" s="378"/>
    </row>
    <row r="4" spans="2:8" ht="15.75" x14ac:dyDescent="0.2">
      <c r="B4" s="378" t="s">
        <v>698</v>
      </c>
      <c r="C4" s="378"/>
      <c r="D4" s="378"/>
      <c r="E4" s="378"/>
      <c r="F4" s="378"/>
      <c r="G4" s="378"/>
      <c r="H4" s="378"/>
    </row>
    <row r="5" spans="2:8" ht="18" x14ac:dyDescent="0.2">
      <c r="B5" s="379" t="s">
        <v>181</v>
      </c>
      <c r="C5" s="379"/>
      <c r="D5" s="379"/>
      <c r="E5" s="379"/>
      <c r="F5" s="379"/>
      <c r="G5" s="379"/>
      <c r="H5" s="59"/>
    </row>
    <row r="6" spans="2:8" ht="42" customHeight="1" x14ac:dyDescent="0.2">
      <c r="B6" s="409" t="s">
        <v>601</v>
      </c>
      <c r="C6" s="409"/>
      <c r="D6" s="409"/>
      <c r="E6" s="409"/>
      <c r="F6" s="409"/>
      <c r="G6" s="409"/>
      <c r="H6" s="409"/>
    </row>
    <row r="7" spans="2:8" ht="15.75" x14ac:dyDescent="0.2">
      <c r="B7" s="59"/>
      <c r="C7" s="59"/>
      <c r="D7" s="59"/>
      <c r="E7" s="59"/>
      <c r="F7" s="59"/>
      <c r="G7" s="59"/>
      <c r="H7" s="59"/>
    </row>
    <row r="8" spans="2:8" ht="15.75" thickBot="1" x14ac:dyDescent="0.3">
      <c r="H8" s="75" t="s">
        <v>269</v>
      </c>
    </row>
    <row r="9" spans="2:8" x14ac:dyDescent="0.2">
      <c r="B9" s="406" t="s">
        <v>118</v>
      </c>
      <c r="C9" s="406" t="s">
        <v>0</v>
      </c>
      <c r="D9" s="406" t="s">
        <v>1</v>
      </c>
      <c r="E9" s="406" t="s">
        <v>2</v>
      </c>
      <c r="F9" s="406" t="s">
        <v>3</v>
      </c>
      <c r="G9" s="406" t="s">
        <v>4</v>
      </c>
      <c r="H9" s="406" t="s">
        <v>5</v>
      </c>
    </row>
    <row r="10" spans="2:8" ht="13.5" thickBot="1" x14ac:dyDescent="0.25">
      <c r="B10" s="408"/>
      <c r="C10" s="407"/>
      <c r="D10" s="407"/>
      <c r="E10" s="407"/>
      <c r="F10" s="407"/>
      <c r="G10" s="407"/>
      <c r="H10" s="407"/>
    </row>
    <row r="11" spans="2:8" ht="16.5" thickBot="1" x14ac:dyDescent="0.25">
      <c r="B11" s="145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160" t="s">
        <v>468</v>
      </c>
      <c r="C12" s="161" t="s">
        <v>116</v>
      </c>
      <c r="D12" s="162"/>
      <c r="E12" s="162"/>
      <c r="F12" s="162"/>
      <c r="G12" s="162"/>
      <c r="H12" s="163">
        <f>SUM(H13+H56+H60+H66+H72+H87+H98+H104+H107+H110)</f>
        <v>104573.47699999998</v>
      </c>
    </row>
    <row r="13" spans="2:8" ht="32.25" thickBot="1" x14ac:dyDescent="0.25">
      <c r="B13" s="164" t="s">
        <v>6</v>
      </c>
      <c r="C13" s="161" t="s">
        <v>116</v>
      </c>
      <c r="D13" s="161" t="s">
        <v>76</v>
      </c>
      <c r="E13" s="165"/>
      <c r="F13" s="162"/>
      <c r="G13" s="162"/>
      <c r="H13" s="166">
        <f>SUM(H14+H18+H32+H36+H42+H44)</f>
        <v>22463.399999999998</v>
      </c>
    </row>
    <row r="14" spans="2:8" ht="48" thickBot="1" x14ac:dyDescent="0.25">
      <c r="B14" s="167" t="s">
        <v>7</v>
      </c>
      <c r="C14" s="161" t="s">
        <v>116</v>
      </c>
      <c r="D14" s="161" t="s">
        <v>76</v>
      </c>
      <c r="E14" s="168" t="s">
        <v>117</v>
      </c>
      <c r="F14" s="169"/>
      <c r="G14" s="169"/>
      <c r="H14" s="170">
        <f>SUM(H15)</f>
        <v>1534</v>
      </c>
    </row>
    <row r="15" spans="2:8" ht="16.5" thickBot="1" x14ac:dyDescent="0.25">
      <c r="B15" s="167" t="s">
        <v>8</v>
      </c>
      <c r="C15" s="161" t="s">
        <v>116</v>
      </c>
      <c r="D15" s="161" t="s">
        <v>76</v>
      </c>
      <c r="E15" s="168" t="s">
        <v>117</v>
      </c>
      <c r="F15" s="170">
        <v>8820020000</v>
      </c>
      <c r="G15" s="170"/>
      <c r="H15" s="170">
        <f>SUM(H16:H17)</f>
        <v>1534</v>
      </c>
    </row>
    <row r="16" spans="2:8" ht="48" thickBot="1" x14ac:dyDescent="0.25">
      <c r="B16" s="146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</row>
    <row r="17" spans="2:8" ht="63.75" thickBot="1" x14ac:dyDescent="0.25">
      <c r="B17" s="39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</row>
    <row r="18" spans="2:8" ht="32.25" thickBot="1" x14ac:dyDescent="0.25">
      <c r="B18" s="164" t="s">
        <v>11</v>
      </c>
      <c r="C18" s="161" t="s">
        <v>116</v>
      </c>
      <c r="D18" s="161" t="s">
        <v>76</v>
      </c>
      <c r="E18" s="161" t="s">
        <v>73</v>
      </c>
      <c r="F18" s="162"/>
      <c r="G18" s="162"/>
      <c r="H18" s="166">
        <f>SUM(H19+H26+H29)</f>
        <v>17636</v>
      </c>
    </row>
    <row r="19" spans="2:8" ht="16.5" thickBot="1" x14ac:dyDescent="0.25">
      <c r="B19" s="164" t="s">
        <v>12</v>
      </c>
      <c r="C19" s="161" t="s">
        <v>116</v>
      </c>
      <c r="D19" s="161" t="s">
        <v>76</v>
      </c>
      <c r="E19" s="161" t="s">
        <v>73</v>
      </c>
      <c r="F19" s="166">
        <v>8830020000</v>
      </c>
      <c r="G19" s="162"/>
      <c r="H19" s="166">
        <f>SUM(H20:H25)</f>
        <v>16892</v>
      </c>
    </row>
    <row r="20" spans="2:8" ht="48" thickBot="1" x14ac:dyDescent="0.25">
      <c r="B20" s="82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9400</v>
      </c>
    </row>
    <row r="21" spans="2:8" ht="32.25" thickBot="1" x14ac:dyDescent="0.25">
      <c r="B21" s="82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360</v>
      </c>
    </row>
    <row r="22" spans="2:8" ht="63.75" thickBot="1" x14ac:dyDescent="0.25">
      <c r="B22" s="82" t="s">
        <v>10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129</v>
      </c>
      <c r="H22" s="3">
        <v>2839</v>
      </c>
    </row>
    <row r="23" spans="2:8" ht="32.25" thickBot="1" x14ac:dyDescent="0.25">
      <c r="B23" s="39" t="s">
        <v>13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244</v>
      </c>
      <c r="H23" s="3">
        <v>3335</v>
      </c>
    </row>
    <row r="24" spans="2:8" ht="16.5" thickBot="1" x14ac:dyDescent="0.25">
      <c r="B24" s="39" t="s">
        <v>640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247</v>
      </c>
      <c r="H24" s="3">
        <v>227</v>
      </c>
    </row>
    <row r="25" spans="2:8" ht="16.5" thickBot="1" x14ac:dyDescent="0.25">
      <c r="B25" s="5" t="s">
        <v>48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850</v>
      </c>
      <c r="H25" s="3">
        <v>731</v>
      </c>
    </row>
    <row r="26" spans="2:8" ht="79.5" thickBot="1" x14ac:dyDescent="0.25">
      <c r="B26" s="164" t="s">
        <v>14</v>
      </c>
      <c r="C26" s="161" t="s">
        <v>116</v>
      </c>
      <c r="D26" s="161" t="s">
        <v>76</v>
      </c>
      <c r="E26" s="161" t="s">
        <v>73</v>
      </c>
      <c r="F26" s="166">
        <v>9980077710</v>
      </c>
      <c r="G26" s="162"/>
      <c r="H26" s="166">
        <f>SUM(H27:H28)</f>
        <v>372</v>
      </c>
    </row>
    <row r="27" spans="2:8" ht="48" thickBot="1" x14ac:dyDescent="0.25">
      <c r="B27" s="39" t="s">
        <v>15</v>
      </c>
      <c r="C27" s="19" t="s">
        <v>116</v>
      </c>
      <c r="D27" s="19" t="s">
        <v>76</v>
      </c>
      <c r="E27" s="7" t="s">
        <v>73</v>
      </c>
      <c r="F27" s="3">
        <v>9980077710</v>
      </c>
      <c r="G27" s="3">
        <v>121</v>
      </c>
      <c r="H27" s="3">
        <v>286</v>
      </c>
    </row>
    <row r="28" spans="2:8" ht="63.75" thickBot="1" x14ac:dyDescent="0.25">
      <c r="B28" s="39" t="s">
        <v>10</v>
      </c>
      <c r="C28" s="19" t="s">
        <v>116</v>
      </c>
      <c r="D28" s="19" t="s">
        <v>76</v>
      </c>
      <c r="E28" s="7" t="s">
        <v>73</v>
      </c>
      <c r="F28" s="3">
        <v>9980077710</v>
      </c>
      <c r="G28" s="3">
        <v>129</v>
      </c>
      <c r="H28" s="3">
        <v>86</v>
      </c>
    </row>
    <row r="29" spans="2:8" ht="95.25" thickBot="1" x14ac:dyDescent="0.25">
      <c r="B29" s="164" t="s">
        <v>16</v>
      </c>
      <c r="C29" s="161" t="s">
        <v>116</v>
      </c>
      <c r="D29" s="161" t="s">
        <v>76</v>
      </c>
      <c r="E29" s="161" t="s">
        <v>73</v>
      </c>
      <c r="F29" s="166">
        <v>9980077720</v>
      </c>
      <c r="G29" s="162"/>
      <c r="H29" s="166">
        <f>SUM(H30:H31)</f>
        <v>372</v>
      </c>
    </row>
    <row r="30" spans="2:8" ht="48" thickBot="1" x14ac:dyDescent="0.25">
      <c r="B30" s="39" t="s">
        <v>15</v>
      </c>
      <c r="C30" s="19" t="s">
        <v>116</v>
      </c>
      <c r="D30" s="19" t="s">
        <v>76</v>
      </c>
      <c r="E30" s="7" t="s">
        <v>73</v>
      </c>
      <c r="F30" s="3">
        <v>9980077720</v>
      </c>
      <c r="G30" s="3">
        <v>121</v>
      </c>
      <c r="H30" s="3">
        <v>286</v>
      </c>
    </row>
    <row r="31" spans="2:8" ht="63.75" thickBot="1" x14ac:dyDescent="0.25">
      <c r="B31" s="39" t="s">
        <v>10</v>
      </c>
      <c r="C31" s="19" t="s">
        <v>116</v>
      </c>
      <c r="D31" s="19" t="s">
        <v>76</v>
      </c>
      <c r="E31" s="7" t="s">
        <v>73</v>
      </c>
      <c r="F31" s="3">
        <v>9980077720</v>
      </c>
      <c r="G31" s="3">
        <v>129</v>
      </c>
      <c r="H31" s="3">
        <v>86</v>
      </c>
    </row>
    <row r="32" spans="2:8" ht="16.5" thickBot="1" x14ac:dyDescent="0.3">
      <c r="B32" s="174" t="s">
        <v>392</v>
      </c>
      <c r="C32" s="161" t="s">
        <v>116</v>
      </c>
      <c r="D32" s="161" t="s">
        <v>76</v>
      </c>
      <c r="E32" s="161" t="s">
        <v>74</v>
      </c>
      <c r="F32" s="175"/>
      <c r="G32" s="175"/>
      <c r="H32" s="175">
        <v>38.1</v>
      </c>
    </row>
    <row r="33" spans="2:8" ht="48" thickBot="1" x14ac:dyDescent="0.3">
      <c r="B33" s="50" t="s">
        <v>194</v>
      </c>
      <c r="C33" s="19" t="s">
        <v>116</v>
      </c>
      <c r="D33" s="19" t="s">
        <v>76</v>
      </c>
      <c r="E33" s="7" t="s">
        <v>74</v>
      </c>
      <c r="F33" s="3">
        <v>99</v>
      </c>
      <c r="G33" s="3"/>
      <c r="H33" s="3">
        <v>38.1</v>
      </c>
    </row>
    <row r="34" spans="2:8" ht="79.5" thickBot="1" x14ac:dyDescent="0.3">
      <c r="B34" s="84" t="s">
        <v>393</v>
      </c>
      <c r="C34" s="19" t="s">
        <v>116</v>
      </c>
      <c r="D34" s="19" t="s">
        <v>76</v>
      </c>
      <c r="E34" s="7" t="s">
        <v>74</v>
      </c>
      <c r="F34" s="143" t="s">
        <v>394</v>
      </c>
      <c r="G34" s="3"/>
      <c r="H34" s="3">
        <v>38.1</v>
      </c>
    </row>
    <row r="35" spans="2:8" ht="32.25" thickBot="1" x14ac:dyDescent="0.3">
      <c r="B35" s="50" t="s">
        <v>13</v>
      </c>
      <c r="C35" s="19" t="s">
        <v>116</v>
      </c>
      <c r="D35" s="19" t="s">
        <v>76</v>
      </c>
      <c r="E35" s="7" t="s">
        <v>74</v>
      </c>
      <c r="F35" s="143" t="s">
        <v>394</v>
      </c>
      <c r="G35" s="3">
        <v>244</v>
      </c>
      <c r="H35" s="3">
        <v>38.1</v>
      </c>
    </row>
    <row r="36" spans="2:8" ht="32.25" thickBot="1" x14ac:dyDescent="0.25">
      <c r="B36" s="164" t="s">
        <v>17</v>
      </c>
      <c r="C36" s="161" t="s">
        <v>116</v>
      </c>
      <c r="D36" s="161" t="s">
        <v>76</v>
      </c>
      <c r="E36" s="161" t="s">
        <v>114</v>
      </c>
      <c r="F36" s="162"/>
      <c r="G36" s="162"/>
      <c r="H36" s="166">
        <f>SUM(H37)</f>
        <v>707</v>
      </c>
    </row>
    <row r="37" spans="2:8" ht="32.25" thickBot="1" x14ac:dyDescent="0.25">
      <c r="B37" s="149" t="s">
        <v>18</v>
      </c>
      <c r="C37" s="19" t="s">
        <v>116</v>
      </c>
      <c r="D37" s="19" t="s">
        <v>76</v>
      </c>
      <c r="E37" s="19" t="s">
        <v>114</v>
      </c>
      <c r="F37" s="3">
        <v>9370020000</v>
      </c>
      <c r="G37" s="2"/>
      <c r="H37" s="3">
        <f>SUM(H38:H41)</f>
        <v>707</v>
      </c>
    </row>
    <row r="38" spans="2:8" ht="48" thickBot="1" x14ac:dyDescent="0.25">
      <c r="B38" s="5" t="s">
        <v>9</v>
      </c>
      <c r="C38" s="19" t="s">
        <v>116</v>
      </c>
      <c r="D38" s="19" t="s">
        <v>76</v>
      </c>
      <c r="E38" s="19" t="s">
        <v>114</v>
      </c>
      <c r="F38" s="3">
        <v>9370020000</v>
      </c>
      <c r="G38" s="3">
        <v>121</v>
      </c>
      <c r="H38" s="3">
        <v>482</v>
      </c>
    </row>
    <row r="39" spans="2:8" ht="32.25" thickBot="1" x14ac:dyDescent="0.25">
      <c r="B39" s="5" t="s">
        <v>206</v>
      </c>
      <c r="C39" s="19" t="s">
        <v>116</v>
      </c>
      <c r="D39" s="19" t="s">
        <v>76</v>
      </c>
      <c r="E39" s="19" t="s">
        <v>114</v>
      </c>
      <c r="F39" s="3"/>
      <c r="G39" s="3">
        <v>122</v>
      </c>
      <c r="H39" s="3">
        <v>29</v>
      </c>
    </row>
    <row r="40" spans="2:8" ht="63.75" thickBot="1" x14ac:dyDescent="0.25">
      <c r="B40" s="39" t="s">
        <v>10</v>
      </c>
      <c r="C40" s="19" t="s">
        <v>116</v>
      </c>
      <c r="D40" s="19" t="s">
        <v>76</v>
      </c>
      <c r="E40" s="19" t="s">
        <v>114</v>
      </c>
      <c r="F40" s="3">
        <v>9370020000</v>
      </c>
      <c r="G40" s="3">
        <v>129</v>
      </c>
      <c r="H40" s="3">
        <v>146</v>
      </c>
    </row>
    <row r="41" spans="2:8" ht="32.25" thickBot="1" x14ac:dyDescent="0.3">
      <c r="B41" s="50" t="s">
        <v>13</v>
      </c>
      <c r="C41" s="19" t="s">
        <v>116</v>
      </c>
      <c r="D41" s="19" t="s">
        <v>76</v>
      </c>
      <c r="E41" s="19" t="s">
        <v>114</v>
      </c>
      <c r="F41" s="3">
        <v>9370020000</v>
      </c>
      <c r="G41" s="3">
        <v>244</v>
      </c>
      <c r="H41" s="3">
        <v>50</v>
      </c>
    </row>
    <row r="42" spans="2:8" ht="16.5" thickBot="1" x14ac:dyDescent="0.25">
      <c r="B42" s="81" t="s">
        <v>368</v>
      </c>
      <c r="C42" s="15" t="s">
        <v>116</v>
      </c>
      <c r="D42" s="15" t="s">
        <v>76</v>
      </c>
      <c r="E42" s="15" t="s">
        <v>465</v>
      </c>
      <c r="F42" s="1"/>
      <c r="G42" s="1"/>
      <c r="H42" s="1">
        <v>1000</v>
      </c>
    </row>
    <row r="43" spans="2:8" ht="16.5" thickBot="1" x14ac:dyDescent="0.25">
      <c r="B43" s="39" t="s">
        <v>467</v>
      </c>
      <c r="C43" s="19" t="s">
        <v>116</v>
      </c>
      <c r="D43" s="19" t="s">
        <v>76</v>
      </c>
      <c r="E43" s="19" t="s">
        <v>465</v>
      </c>
      <c r="F43" s="3">
        <v>9990020690</v>
      </c>
      <c r="G43" s="3">
        <v>870</v>
      </c>
      <c r="H43" s="3">
        <v>1000</v>
      </c>
    </row>
    <row r="44" spans="2:8" ht="16.5" thickBot="1" x14ac:dyDescent="0.25">
      <c r="B44" s="164" t="s">
        <v>19</v>
      </c>
      <c r="C44" s="161" t="s">
        <v>116</v>
      </c>
      <c r="D44" s="161" t="s">
        <v>76</v>
      </c>
      <c r="E44" s="161">
        <v>13</v>
      </c>
      <c r="F44" s="162"/>
      <c r="G44" s="162"/>
      <c r="H44" s="166">
        <f>SUM(H47+H51+H53+H45)</f>
        <v>1548.3</v>
      </c>
    </row>
    <row r="45" spans="2:8" ht="16.5" thickBot="1" x14ac:dyDescent="0.25">
      <c r="B45" s="164" t="s">
        <v>575</v>
      </c>
      <c r="C45" s="161" t="s">
        <v>116</v>
      </c>
      <c r="D45" s="161" t="s">
        <v>76</v>
      </c>
      <c r="E45" s="161" t="s">
        <v>471</v>
      </c>
      <c r="F45" s="227" t="s">
        <v>574</v>
      </c>
      <c r="G45" s="162"/>
      <c r="H45" s="166">
        <v>1000</v>
      </c>
    </row>
    <row r="46" spans="2:8" ht="32.25" thickBot="1" x14ac:dyDescent="0.25">
      <c r="B46" s="18" t="s">
        <v>43</v>
      </c>
      <c r="C46" s="19" t="s">
        <v>116</v>
      </c>
      <c r="D46" s="19" t="s">
        <v>76</v>
      </c>
      <c r="E46" s="19" t="s">
        <v>471</v>
      </c>
      <c r="F46" s="191" t="s">
        <v>574</v>
      </c>
      <c r="G46" s="20">
        <v>611</v>
      </c>
      <c r="H46" s="16">
        <v>1000</v>
      </c>
    </row>
    <row r="47" spans="2:8" ht="63.75" thickBot="1" x14ac:dyDescent="0.25">
      <c r="B47" s="164" t="s">
        <v>556</v>
      </c>
      <c r="C47" s="161" t="s">
        <v>116</v>
      </c>
      <c r="D47" s="161" t="s">
        <v>76</v>
      </c>
      <c r="E47" s="161" t="s">
        <v>471</v>
      </c>
      <c r="F47" s="166">
        <v>42</v>
      </c>
      <c r="G47" s="175"/>
      <c r="H47" s="166">
        <v>200</v>
      </c>
    </row>
    <row r="48" spans="2:8" ht="32.25" thickBot="1" x14ac:dyDescent="0.25">
      <c r="B48" s="52" t="s">
        <v>469</v>
      </c>
      <c r="C48" s="19" t="s">
        <v>116</v>
      </c>
      <c r="D48" s="19" t="s">
        <v>76</v>
      </c>
      <c r="E48" s="19" t="s">
        <v>471</v>
      </c>
      <c r="F48" s="20">
        <v>42001</v>
      </c>
      <c r="G48" s="20"/>
      <c r="H48" s="20">
        <v>200</v>
      </c>
    </row>
    <row r="49" spans="2:8" ht="48" thickBot="1" x14ac:dyDescent="0.25">
      <c r="B49" s="52" t="s">
        <v>470</v>
      </c>
      <c r="C49" s="19" t="s">
        <v>116</v>
      </c>
      <c r="D49" s="19" t="s">
        <v>76</v>
      </c>
      <c r="E49" s="19" t="s">
        <v>471</v>
      </c>
      <c r="F49" s="20">
        <v>4200199900</v>
      </c>
      <c r="G49" s="20"/>
      <c r="H49" s="20">
        <v>200</v>
      </c>
    </row>
    <row r="50" spans="2:8" ht="32.25" thickBot="1" x14ac:dyDescent="0.25">
      <c r="B50" s="52" t="s">
        <v>13</v>
      </c>
      <c r="C50" s="19" t="s">
        <v>116</v>
      </c>
      <c r="D50" s="19" t="s">
        <v>76</v>
      </c>
      <c r="E50" s="19" t="s">
        <v>471</v>
      </c>
      <c r="F50" s="20">
        <v>4200199900</v>
      </c>
      <c r="G50" s="20">
        <v>244</v>
      </c>
      <c r="H50" s="20">
        <v>200</v>
      </c>
    </row>
    <row r="51" spans="2:8" ht="16.5" thickBot="1" x14ac:dyDescent="0.25">
      <c r="B51" s="160" t="s">
        <v>540</v>
      </c>
      <c r="C51" s="176" t="s">
        <v>116</v>
      </c>
      <c r="D51" s="176" t="s">
        <v>76</v>
      </c>
      <c r="E51" s="176" t="s">
        <v>471</v>
      </c>
      <c r="F51" s="175">
        <v>8830020000</v>
      </c>
      <c r="G51" s="175"/>
      <c r="H51" s="175">
        <v>114</v>
      </c>
    </row>
    <row r="52" spans="2:8" ht="32.25" thickBot="1" x14ac:dyDescent="0.25">
      <c r="B52" s="39" t="s">
        <v>207</v>
      </c>
      <c r="C52" s="19" t="s">
        <v>116</v>
      </c>
      <c r="D52" s="19" t="s">
        <v>76</v>
      </c>
      <c r="E52" s="19" t="s">
        <v>471</v>
      </c>
      <c r="F52" s="3">
        <v>8830020000</v>
      </c>
      <c r="G52" s="20">
        <v>244</v>
      </c>
      <c r="H52" s="20">
        <v>114</v>
      </c>
    </row>
    <row r="53" spans="2:8" ht="16.5" thickBot="1" x14ac:dyDescent="0.25">
      <c r="B53" s="164" t="s">
        <v>20</v>
      </c>
      <c r="C53" s="161" t="s">
        <v>116</v>
      </c>
      <c r="D53" s="161" t="s">
        <v>76</v>
      </c>
      <c r="E53" s="161">
        <v>13</v>
      </c>
      <c r="F53" s="166">
        <v>99</v>
      </c>
      <c r="G53" s="162"/>
      <c r="H53" s="166">
        <v>234.3</v>
      </c>
    </row>
    <row r="54" spans="2:8" ht="142.5" thickBot="1" x14ac:dyDescent="0.25">
      <c r="B54" s="149" t="s">
        <v>21</v>
      </c>
      <c r="C54" s="19" t="s">
        <v>116</v>
      </c>
      <c r="D54" s="19" t="s">
        <v>76</v>
      </c>
      <c r="E54" s="7">
        <v>13</v>
      </c>
      <c r="F54" s="3">
        <v>9980077730</v>
      </c>
      <c r="G54" s="2"/>
      <c r="H54" s="3">
        <v>234.3</v>
      </c>
    </row>
    <row r="55" spans="2:8" ht="32.25" thickBot="1" x14ac:dyDescent="0.25">
      <c r="B55" s="39" t="s">
        <v>13</v>
      </c>
      <c r="C55" s="19" t="s">
        <v>116</v>
      </c>
      <c r="D55" s="19" t="s">
        <v>76</v>
      </c>
      <c r="E55" s="7">
        <v>13</v>
      </c>
      <c r="F55" s="3">
        <v>9980077730</v>
      </c>
      <c r="G55" s="3">
        <v>244</v>
      </c>
      <c r="H55" s="3">
        <v>234.3</v>
      </c>
    </row>
    <row r="56" spans="2:8" ht="16.5" thickBot="1" x14ac:dyDescent="0.25">
      <c r="B56" s="164" t="s">
        <v>386</v>
      </c>
      <c r="C56" s="161" t="s">
        <v>116</v>
      </c>
      <c r="D56" s="161" t="s">
        <v>117</v>
      </c>
      <c r="E56" s="176"/>
      <c r="F56" s="175"/>
      <c r="G56" s="175"/>
      <c r="H56" s="177">
        <v>1674</v>
      </c>
    </row>
    <row r="57" spans="2:8" ht="32.25" thickBot="1" x14ac:dyDescent="0.25">
      <c r="B57" s="39" t="s">
        <v>387</v>
      </c>
      <c r="C57" s="19" t="s">
        <v>116</v>
      </c>
      <c r="D57" s="19" t="s">
        <v>117</v>
      </c>
      <c r="E57" s="7" t="s">
        <v>111</v>
      </c>
      <c r="F57" s="3"/>
      <c r="G57" s="3"/>
      <c r="H57" s="3">
        <v>1674</v>
      </c>
    </row>
    <row r="58" spans="2:8" ht="48" thickBot="1" x14ac:dyDescent="0.25">
      <c r="B58" s="39" t="s">
        <v>69</v>
      </c>
      <c r="C58" s="19" t="s">
        <v>116</v>
      </c>
      <c r="D58" s="19" t="s">
        <v>117</v>
      </c>
      <c r="E58" s="7" t="s">
        <v>111</v>
      </c>
      <c r="F58" s="20">
        <v>9980051180</v>
      </c>
      <c r="G58" s="3"/>
      <c r="H58" s="3">
        <v>1674</v>
      </c>
    </row>
    <row r="59" spans="2:8" ht="16.5" thickBot="1" x14ac:dyDescent="0.25">
      <c r="B59" s="39" t="s">
        <v>384</v>
      </c>
      <c r="C59" s="19" t="s">
        <v>116</v>
      </c>
      <c r="D59" s="19" t="s">
        <v>117</v>
      </c>
      <c r="E59" s="7" t="s">
        <v>111</v>
      </c>
      <c r="F59" s="20">
        <v>9980051180</v>
      </c>
      <c r="G59" s="3">
        <v>530</v>
      </c>
      <c r="H59" s="3">
        <v>1674</v>
      </c>
    </row>
    <row r="60" spans="2:8" ht="16.5" thickBot="1" x14ac:dyDescent="0.25">
      <c r="B60" s="164" t="s">
        <v>23</v>
      </c>
      <c r="C60" s="161" t="s">
        <v>116</v>
      </c>
      <c r="D60" s="178" t="s">
        <v>73</v>
      </c>
      <c r="E60" s="161"/>
      <c r="F60" s="175"/>
      <c r="G60" s="175"/>
      <c r="H60" s="175">
        <f>SUM(H61+H64)</f>
        <v>6430.79</v>
      </c>
    </row>
    <row r="61" spans="2:8" ht="16.5" thickBot="1" x14ac:dyDescent="0.25">
      <c r="B61" s="164" t="s">
        <v>383</v>
      </c>
      <c r="C61" s="176" t="s">
        <v>116</v>
      </c>
      <c r="D61" s="183" t="s">
        <v>73</v>
      </c>
      <c r="E61" s="176" t="s">
        <v>112</v>
      </c>
      <c r="F61" s="175"/>
      <c r="G61" s="175"/>
      <c r="H61" s="175">
        <v>6230.79</v>
      </c>
    </row>
    <row r="62" spans="2:8" ht="16.5" thickBot="1" x14ac:dyDescent="0.25">
      <c r="B62" s="147" t="s">
        <v>384</v>
      </c>
      <c r="C62" s="19" t="s">
        <v>116</v>
      </c>
      <c r="D62" s="83" t="s">
        <v>73</v>
      </c>
      <c r="E62" s="19" t="s">
        <v>112</v>
      </c>
      <c r="F62" s="143">
        <v>1530022260</v>
      </c>
      <c r="G62" s="3"/>
      <c r="H62" s="3">
        <v>6230.79</v>
      </c>
    </row>
    <row r="63" spans="2:8" ht="16.5" thickBot="1" x14ac:dyDescent="0.25">
      <c r="B63" s="147" t="s">
        <v>385</v>
      </c>
      <c r="C63" s="19" t="s">
        <v>116</v>
      </c>
      <c r="D63" s="83" t="s">
        <v>73</v>
      </c>
      <c r="E63" s="19" t="s">
        <v>112</v>
      </c>
      <c r="F63" s="143">
        <v>1530022260</v>
      </c>
      <c r="G63" s="3">
        <v>540</v>
      </c>
      <c r="H63" s="3">
        <v>6230.79</v>
      </c>
    </row>
    <row r="64" spans="2:8" ht="32.25" thickBot="1" x14ac:dyDescent="0.25">
      <c r="B64" s="160" t="s">
        <v>542</v>
      </c>
      <c r="C64" s="176" t="s">
        <v>116</v>
      </c>
      <c r="D64" s="183" t="s">
        <v>73</v>
      </c>
      <c r="E64" s="176" t="s">
        <v>543</v>
      </c>
      <c r="F64" s="187"/>
      <c r="G64" s="175"/>
      <c r="H64" s="175">
        <v>200</v>
      </c>
    </row>
    <row r="65" spans="2:8" ht="79.5" thickBot="1" x14ac:dyDescent="0.25">
      <c r="B65" s="147" t="s">
        <v>544</v>
      </c>
      <c r="C65" s="19" t="s">
        <v>116</v>
      </c>
      <c r="D65" s="83" t="s">
        <v>73</v>
      </c>
      <c r="E65" s="19" t="s">
        <v>543</v>
      </c>
      <c r="F65" s="143">
        <v>9980040002</v>
      </c>
      <c r="G65" s="3">
        <v>245</v>
      </c>
      <c r="H65" s="3">
        <v>200</v>
      </c>
    </row>
    <row r="66" spans="2:8" ht="32.25" thickBot="1" x14ac:dyDescent="0.25">
      <c r="B66" s="164" t="s">
        <v>24</v>
      </c>
      <c r="C66" s="161" t="s">
        <v>116</v>
      </c>
      <c r="D66" s="161" t="s">
        <v>74</v>
      </c>
      <c r="E66" s="161"/>
      <c r="F66" s="162"/>
      <c r="G66" s="162"/>
      <c r="H66" s="166">
        <f>SUM(H67+H69)</f>
        <v>6614.2860000000001</v>
      </c>
    </row>
    <row r="67" spans="2:8" ht="32.25" thickBot="1" x14ac:dyDescent="0.25">
      <c r="B67" s="184" t="s">
        <v>545</v>
      </c>
      <c r="C67" s="180" t="s">
        <v>116</v>
      </c>
      <c r="D67" s="180" t="s">
        <v>74</v>
      </c>
      <c r="E67" s="180" t="s">
        <v>111</v>
      </c>
      <c r="F67" s="188" t="s">
        <v>546</v>
      </c>
      <c r="G67" s="189"/>
      <c r="H67" s="188">
        <v>1604.2860000000001</v>
      </c>
    </row>
    <row r="68" spans="2:8" ht="48" thickBot="1" x14ac:dyDescent="0.25">
      <c r="B68" s="147" t="s">
        <v>494</v>
      </c>
      <c r="C68" s="15" t="s">
        <v>116</v>
      </c>
      <c r="D68" s="15" t="s">
        <v>74</v>
      </c>
      <c r="E68" s="15" t="s">
        <v>111</v>
      </c>
      <c r="F68" s="20" t="s">
        <v>546</v>
      </c>
      <c r="G68" s="20">
        <v>244</v>
      </c>
      <c r="H68" s="20">
        <v>1604.2860000000001</v>
      </c>
    </row>
    <row r="69" spans="2:8" ht="16.5" thickBot="1" x14ac:dyDescent="0.25">
      <c r="B69" s="148" t="s">
        <v>388</v>
      </c>
      <c r="C69" s="15" t="s">
        <v>116</v>
      </c>
      <c r="D69" s="8" t="s">
        <v>74</v>
      </c>
      <c r="E69" s="8" t="s">
        <v>111</v>
      </c>
      <c r="F69" s="1"/>
      <c r="G69" s="1"/>
      <c r="H69" s="1">
        <v>5010</v>
      </c>
    </row>
    <row r="70" spans="2:8" ht="16.5" thickBot="1" x14ac:dyDescent="0.25">
      <c r="B70" s="147" t="s">
        <v>384</v>
      </c>
      <c r="C70" s="19" t="s">
        <v>116</v>
      </c>
      <c r="D70" s="7" t="s">
        <v>74</v>
      </c>
      <c r="E70" s="7" t="s">
        <v>111</v>
      </c>
      <c r="F70" s="3">
        <v>1640115200</v>
      </c>
      <c r="G70" s="3"/>
      <c r="H70" s="3">
        <v>5010</v>
      </c>
    </row>
    <row r="71" spans="2:8" ht="16.5" thickBot="1" x14ac:dyDescent="0.25">
      <c r="B71" s="147" t="s">
        <v>385</v>
      </c>
      <c r="C71" s="19" t="s">
        <v>116</v>
      </c>
      <c r="D71" s="7" t="s">
        <v>74</v>
      </c>
      <c r="E71" s="7" t="s">
        <v>111</v>
      </c>
      <c r="F71" s="3">
        <v>1640115200</v>
      </c>
      <c r="G71" s="3">
        <v>540</v>
      </c>
      <c r="H71" s="3">
        <v>5010</v>
      </c>
    </row>
    <row r="72" spans="2:8" ht="16.5" thickBot="1" x14ac:dyDescent="0.25">
      <c r="B72" s="164" t="s">
        <v>25</v>
      </c>
      <c r="C72" s="161" t="s">
        <v>116</v>
      </c>
      <c r="D72" s="178" t="s">
        <v>75</v>
      </c>
      <c r="E72" s="165"/>
      <c r="F72" s="162"/>
      <c r="G72" s="162"/>
      <c r="H72" s="177">
        <f>SUM(H80+H83+H73)</f>
        <v>6879.9520000000002</v>
      </c>
    </row>
    <row r="73" spans="2:8" ht="32.25" thickBot="1" x14ac:dyDescent="0.25">
      <c r="B73" s="164" t="s">
        <v>66</v>
      </c>
      <c r="C73" s="161" t="s">
        <v>116</v>
      </c>
      <c r="D73" s="178" t="s">
        <v>75</v>
      </c>
      <c r="E73" s="176" t="s">
        <v>111</v>
      </c>
      <c r="F73" s="162"/>
      <c r="G73" s="162"/>
      <c r="H73" s="177">
        <f>SUM(H74:H79)</f>
        <v>6457.9520000000002</v>
      </c>
    </row>
    <row r="74" spans="2:8" ht="16.5" thickBot="1" x14ac:dyDescent="0.25">
      <c r="B74" s="52" t="s">
        <v>596</v>
      </c>
      <c r="C74" s="19" t="s">
        <v>116</v>
      </c>
      <c r="D74" s="19" t="s">
        <v>75</v>
      </c>
      <c r="E74" s="19" t="s">
        <v>111</v>
      </c>
      <c r="F74" s="292" t="s">
        <v>228</v>
      </c>
      <c r="G74" s="292">
        <v>611</v>
      </c>
      <c r="H74" s="3">
        <v>2908.9520000000002</v>
      </c>
    </row>
    <row r="75" spans="2:8" ht="32.25" thickBot="1" x14ac:dyDescent="0.25">
      <c r="B75" s="52" t="s">
        <v>594</v>
      </c>
      <c r="C75" s="19" t="s">
        <v>116</v>
      </c>
      <c r="D75" s="19" t="s">
        <v>75</v>
      </c>
      <c r="E75" s="19" t="s">
        <v>111</v>
      </c>
      <c r="F75" s="292" t="s">
        <v>592</v>
      </c>
      <c r="G75" s="292">
        <v>611</v>
      </c>
      <c r="H75" s="3">
        <v>3474.0479999999998</v>
      </c>
    </row>
    <row r="76" spans="2:8" ht="32.25" thickBot="1" x14ac:dyDescent="0.25">
      <c r="B76" s="52" t="s">
        <v>594</v>
      </c>
      <c r="C76" s="19" t="s">
        <v>116</v>
      </c>
      <c r="D76" s="19" t="s">
        <v>75</v>
      </c>
      <c r="E76" s="19" t="s">
        <v>111</v>
      </c>
      <c r="F76" s="292" t="s">
        <v>592</v>
      </c>
      <c r="G76" s="292">
        <v>613</v>
      </c>
      <c r="H76" s="3">
        <v>21</v>
      </c>
    </row>
    <row r="77" spans="2:8" ht="32.25" thickBot="1" x14ac:dyDescent="0.25">
      <c r="B77" s="52" t="s">
        <v>594</v>
      </c>
      <c r="C77" s="19" t="s">
        <v>116</v>
      </c>
      <c r="D77" s="19" t="s">
        <v>75</v>
      </c>
      <c r="E77" s="19" t="s">
        <v>111</v>
      </c>
      <c r="F77" s="292" t="s">
        <v>592</v>
      </c>
      <c r="G77" s="292">
        <v>623</v>
      </c>
      <c r="H77" s="3">
        <v>21</v>
      </c>
    </row>
    <row r="78" spans="2:8" ht="32.25" thickBot="1" x14ac:dyDescent="0.25">
      <c r="B78" s="52" t="s">
        <v>594</v>
      </c>
      <c r="C78" s="19" t="s">
        <v>116</v>
      </c>
      <c r="D78" s="19" t="s">
        <v>75</v>
      </c>
      <c r="E78" s="19" t="s">
        <v>111</v>
      </c>
      <c r="F78" s="292" t="s">
        <v>592</v>
      </c>
      <c r="G78" s="292">
        <v>633</v>
      </c>
      <c r="H78" s="3">
        <v>21</v>
      </c>
    </row>
    <row r="79" spans="2:8" ht="32.25" thickBot="1" x14ac:dyDescent="0.25">
      <c r="B79" s="52" t="s">
        <v>594</v>
      </c>
      <c r="C79" s="19" t="s">
        <v>116</v>
      </c>
      <c r="D79" s="19" t="s">
        <v>75</v>
      </c>
      <c r="E79" s="19" t="s">
        <v>111</v>
      </c>
      <c r="F79" s="292" t="s">
        <v>592</v>
      </c>
      <c r="G79" s="292">
        <v>813</v>
      </c>
      <c r="H79" s="3">
        <v>11.952</v>
      </c>
    </row>
    <row r="80" spans="2:8" ht="32.25" thickBot="1" x14ac:dyDescent="0.25">
      <c r="B80" s="164" t="s">
        <v>26</v>
      </c>
      <c r="C80" s="161" t="s">
        <v>116</v>
      </c>
      <c r="D80" s="161" t="s">
        <v>75</v>
      </c>
      <c r="E80" s="161" t="s">
        <v>75</v>
      </c>
      <c r="F80" s="162"/>
      <c r="G80" s="162"/>
      <c r="H80" s="166">
        <v>50</v>
      </c>
    </row>
    <row r="81" spans="2:8" ht="32.25" thickBot="1" x14ac:dyDescent="0.25">
      <c r="B81" s="5" t="s">
        <v>27</v>
      </c>
      <c r="C81" s="19" t="s">
        <v>116</v>
      </c>
      <c r="D81" s="7" t="s">
        <v>75</v>
      </c>
      <c r="E81" s="7" t="s">
        <v>75</v>
      </c>
      <c r="F81" s="3">
        <v>3310199000</v>
      </c>
      <c r="G81" s="2"/>
      <c r="H81" s="3">
        <v>50</v>
      </c>
    </row>
    <row r="82" spans="2:8" ht="32.25" thickBot="1" x14ac:dyDescent="0.25">
      <c r="B82" s="39" t="s">
        <v>13</v>
      </c>
      <c r="C82" s="19" t="s">
        <v>116</v>
      </c>
      <c r="D82" s="7" t="s">
        <v>75</v>
      </c>
      <c r="E82" s="7" t="s">
        <v>75</v>
      </c>
      <c r="F82" s="3">
        <v>3310199000</v>
      </c>
      <c r="G82" s="3">
        <v>244</v>
      </c>
      <c r="H82" s="3">
        <v>50</v>
      </c>
    </row>
    <row r="83" spans="2:8" ht="16.5" thickBot="1" x14ac:dyDescent="0.25">
      <c r="B83" s="164" t="s">
        <v>28</v>
      </c>
      <c r="C83" s="161" t="s">
        <v>116</v>
      </c>
      <c r="D83" s="161" t="s">
        <v>75</v>
      </c>
      <c r="E83" s="161" t="s">
        <v>112</v>
      </c>
      <c r="F83" s="162"/>
      <c r="G83" s="162"/>
      <c r="H83" s="166">
        <f>SUM(H84:H84)</f>
        <v>372</v>
      </c>
    </row>
    <row r="84" spans="2:8" ht="79.5" thickBot="1" x14ac:dyDescent="0.25">
      <c r="B84" s="149" t="s">
        <v>29</v>
      </c>
      <c r="C84" s="15" t="s">
        <v>116</v>
      </c>
      <c r="D84" s="8" t="s">
        <v>75</v>
      </c>
      <c r="E84" s="8" t="s">
        <v>112</v>
      </c>
      <c r="F84" s="1">
        <v>9980077740</v>
      </c>
      <c r="G84" s="2"/>
      <c r="H84" s="1">
        <f>SUM(H85:H86)</f>
        <v>372</v>
      </c>
    </row>
    <row r="85" spans="2:8" ht="48" thickBot="1" x14ac:dyDescent="0.25">
      <c r="B85" s="5" t="s">
        <v>9</v>
      </c>
      <c r="C85" s="19" t="s">
        <v>116</v>
      </c>
      <c r="D85" s="7" t="s">
        <v>75</v>
      </c>
      <c r="E85" s="7" t="s">
        <v>112</v>
      </c>
      <c r="F85" s="3">
        <v>9980077740</v>
      </c>
      <c r="G85" s="3">
        <v>121</v>
      </c>
      <c r="H85" s="3">
        <v>286</v>
      </c>
    </row>
    <row r="86" spans="2:8" ht="63.75" thickBot="1" x14ac:dyDescent="0.25">
      <c r="B86" s="39" t="s">
        <v>10</v>
      </c>
      <c r="C86" s="19" t="s">
        <v>116</v>
      </c>
      <c r="D86" s="7" t="s">
        <v>75</v>
      </c>
      <c r="E86" s="7" t="s">
        <v>112</v>
      </c>
      <c r="F86" s="3">
        <v>9980077740</v>
      </c>
      <c r="G86" s="3">
        <v>129</v>
      </c>
      <c r="H86" s="3">
        <v>86</v>
      </c>
    </row>
    <row r="87" spans="2:8" ht="16.5" thickBot="1" x14ac:dyDescent="0.25">
      <c r="B87" s="164" t="s">
        <v>31</v>
      </c>
      <c r="C87" s="161" t="s">
        <v>116</v>
      </c>
      <c r="D87" s="161">
        <v>10</v>
      </c>
      <c r="E87" s="165"/>
      <c r="F87" s="162"/>
      <c r="G87" s="162"/>
      <c r="H87" s="192">
        <f>SUM(H88+H91)</f>
        <v>9097.0490000000009</v>
      </c>
    </row>
    <row r="88" spans="2:8" ht="16.5" thickBot="1" x14ac:dyDescent="0.25">
      <c r="B88" s="164" t="s">
        <v>32</v>
      </c>
      <c r="C88" s="161" t="s">
        <v>116</v>
      </c>
      <c r="D88" s="161">
        <v>10</v>
      </c>
      <c r="E88" s="161" t="s">
        <v>76</v>
      </c>
      <c r="F88" s="162"/>
      <c r="G88" s="162"/>
      <c r="H88" s="166">
        <v>700</v>
      </c>
    </row>
    <row r="89" spans="2:8" ht="32.25" thickBot="1" x14ac:dyDescent="0.25">
      <c r="B89" s="149" t="s">
        <v>33</v>
      </c>
      <c r="C89" s="15" t="s">
        <v>116</v>
      </c>
      <c r="D89" s="8">
        <v>10</v>
      </c>
      <c r="E89" s="8" t="s">
        <v>76</v>
      </c>
      <c r="F89" s="1">
        <v>2210728960</v>
      </c>
      <c r="G89" s="2"/>
      <c r="H89" s="1">
        <v>700</v>
      </c>
    </row>
    <row r="90" spans="2:8" ht="32.25" thickBot="1" x14ac:dyDescent="0.25">
      <c r="B90" s="5" t="s">
        <v>34</v>
      </c>
      <c r="C90" s="19" t="s">
        <v>116</v>
      </c>
      <c r="D90" s="7">
        <v>10</v>
      </c>
      <c r="E90" s="7" t="s">
        <v>76</v>
      </c>
      <c r="F90" s="3">
        <v>2210728960</v>
      </c>
      <c r="G90" s="3">
        <v>312</v>
      </c>
      <c r="H90" s="3">
        <v>700</v>
      </c>
    </row>
    <row r="91" spans="2:8" ht="16.5" thickBot="1" x14ac:dyDescent="0.25">
      <c r="B91" s="164" t="s">
        <v>35</v>
      </c>
      <c r="C91" s="161" t="s">
        <v>116</v>
      </c>
      <c r="D91" s="161">
        <v>10</v>
      </c>
      <c r="E91" s="161" t="s">
        <v>73</v>
      </c>
      <c r="F91" s="162"/>
      <c r="G91" s="162"/>
      <c r="H91" s="166">
        <f>SUM(H93+H95+H97)</f>
        <v>8397.0490000000009</v>
      </c>
    </row>
    <row r="92" spans="2:8" ht="63.75" thickBot="1" x14ac:dyDescent="0.25">
      <c r="B92" s="164" t="s">
        <v>259</v>
      </c>
      <c r="C92" s="161" t="s">
        <v>116</v>
      </c>
      <c r="D92" s="161" t="s">
        <v>260</v>
      </c>
      <c r="E92" s="161" t="s">
        <v>73</v>
      </c>
      <c r="F92" s="166">
        <v>2230752600</v>
      </c>
      <c r="G92" s="162"/>
      <c r="H92" s="166">
        <v>150.82300000000001</v>
      </c>
    </row>
    <row r="93" spans="2:8" ht="32.25" thickBot="1" x14ac:dyDescent="0.25">
      <c r="B93" s="5" t="s">
        <v>34</v>
      </c>
      <c r="C93" s="19" t="s">
        <v>116</v>
      </c>
      <c r="D93" s="7" t="s">
        <v>260</v>
      </c>
      <c r="E93" s="7" t="s">
        <v>73</v>
      </c>
      <c r="F93" s="3">
        <v>2230752600</v>
      </c>
      <c r="G93" s="3">
        <v>313</v>
      </c>
      <c r="H93" s="3">
        <v>150.82300000000001</v>
      </c>
    </row>
    <row r="94" spans="2:8" ht="48" thickBot="1" x14ac:dyDescent="0.25">
      <c r="B94" s="164" t="s">
        <v>36</v>
      </c>
      <c r="C94" s="161" t="s">
        <v>116</v>
      </c>
      <c r="D94" s="161">
        <v>10</v>
      </c>
      <c r="E94" s="161" t="s">
        <v>73</v>
      </c>
      <c r="F94" s="166">
        <v>2230781510</v>
      </c>
      <c r="G94" s="162"/>
      <c r="H94" s="166">
        <v>6051</v>
      </c>
    </row>
    <row r="95" spans="2:8" ht="32.25" thickBot="1" x14ac:dyDescent="0.25">
      <c r="B95" s="5" t="s">
        <v>34</v>
      </c>
      <c r="C95" s="19" t="s">
        <v>116</v>
      </c>
      <c r="D95" s="7">
        <v>10</v>
      </c>
      <c r="E95" s="7" t="s">
        <v>73</v>
      </c>
      <c r="F95" s="3">
        <v>2230781510</v>
      </c>
      <c r="G95" s="3">
        <v>313</v>
      </c>
      <c r="H95" s="3">
        <v>6051</v>
      </c>
    </row>
    <row r="96" spans="2:8" ht="79.5" thickBot="1" x14ac:dyDescent="0.25">
      <c r="B96" s="164" t="s">
        <v>37</v>
      </c>
      <c r="C96" s="161" t="s">
        <v>116</v>
      </c>
      <c r="D96" s="161">
        <v>10</v>
      </c>
      <c r="E96" s="161" t="s">
        <v>73</v>
      </c>
      <c r="F96" s="166" t="s">
        <v>536</v>
      </c>
      <c r="G96" s="162"/>
      <c r="H96" s="166">
        <v>2195.2260000000001</v>
      </c>
    </row>
    <row r="97" spans="2:8" ht="32.25" thickBot="1" x14ac:dyDescent="0.25">
      <c r="B97" s="5" t="s">
        <v>34</v>
      </c>
      <c r="C97" s="19" t="s">
        <v>116</v>
      </c>
      <c r="D97" s="7">
        <v>10</v>
      </c>
      <c r="E97" s="7" t="s">
        <v>73</v>
      </c>
      <c r="F97" s="3" t="s">
        <v>536</v>
      </c>
      <c r="G97" s="3">
        <v>412</v>
      </c>
      <c r="H97" s="3">
        <v>2195.2260000000001</v>
      </c>
    </row>
    <row r="98" spans="2:8" ht="16.5" thickBot="1" x14ac:dyDescent="0.25">
      <c r="B98" s="164" t="s">
        <v>38</v>
      </c>
      <c r="C98" s="161" t="s">
        <v>116</v>
      </c>
      <c r="D98" s="161">
        <v>11</v>
      </c>
      <c r="E98" s="165"/>
      <c r="F98" s="162"/>
      <c r="G98" s="162"/>
      <c r="H98" s="166">
        <v>500</v>
      </c>
    </row>
    <row r="99" spans="2:8" ht="16.5" thickBot="1" x14ac:dyDescent="0.25">
      <c r="B99" s="14" t="s">
        <v>39</v>
      </c>
      <c r="C99" s="19" t="s">
        <v>116</v>
      </c>
      <c r="D99" s="19">
        <v>11</v>
      </c>
      <c r="E99" s="19" t="s">
        <v>74</v>
      </c>
      <c r="F99" s="17"/>
      <c r="G99" s="17"/>
      <c r="H99" s="20">
        <v>500</v>
      </c>
    </row>
    <row r="100" spans="2:8" ht="32.25" thickBot="1" x14ac:dyDescent="0.25">
      <c r="B100" s="14" t="s">
        <v>40</v>
      </c>
      <c r="C100" s="19" t="s">
        <v>116</v>
      </c>
      <c r="D100" s="19">
        <v>11</v>
      </c>
      <c r="E100" s="19" t="s">
        <v>74</v>
      </c>
      <c r="F100" s="20">
        <v>2460120000</v>
      </c>
      <c r="G100" s="17"/>
      <c r="H100" s="20">
        <v>500</v>
      </c>
    </row>
    <row r="101" spans="2:8" ht="63.75" thickBot="1" x14ac:dyDescent="0.25">
      <c r="B101" s="5" t="s">
        <v>538</v>
      </c>
      <c r="C101" s="19" t="s">
        <v>116</v>
      </c>
      <c r="D101" s="19">
        <v>11</v>
      </c>
      <c r="E101" s="19" t="s">
        <v>74</v>
      </c>
      <c r="F101" s="20">
        <v>2460120000</v>
      </c>
      <c r="G101" s="20">
        <v>123</v>
      </c>
      <c r="H101" s="20"/>
    </row>
    <row r="102" spans="2:8" ht="32.25" thickBot="1" x14ac:dyDescent="0.25">
      <c r="B102" s="21" t="s">
        <v>13</v>
      </c>
      <c r="C102" s="19" t="s">
        <v>116</v>
      </c>
      <c r="D102" s="19">
        <v>11</v>
      </c>
      <c r="E102" s="19" t="s">
        <v>74</v>
      </c>
      <c r="F102" s="20">
        <v>2460120000</v>
      </c>
      <c r="G102" s="20">
        <v>244</v>
      </c>
      <c r="H102" s="20">
        <v>500</v>
      </c>
    </row>
    <row r="103" spans="2:8" ht="16.5" thickBot="1" x14ac:dyDescent="0.25">
      <c r="B103" s="39" t="s">
        <v>539</v>
      </c>
      <c r="C103" s="19" t="s">
        <v>116</v>
      </c>
      <c r="D103" s="19">
        <v>11</v>
      </c>
      <c r="E103" s="19" t="s">
        <v>74</v>
      </c>
      <c r="F103" s="20">
        <v>2460120000</v>
      </c>
      <c r="G103" s="20">
        <v>350</v>
      </c>
      <c r="H103" s="20"/>
    </row>
    <row r="104" spans="2:8" ht="32.25" thickBot="1" x14ac:dyDescent="0.25">
      <c r="B104" s="164" t="s">
        <v>41</v>
      </c>
      <c r="C104" s="161" t="s">
        <v>116</v>
      </c>
      <c r="D104" s="178">
        <v>12</v>
      </c>
      <c r="E104" s="165"/>
      <c r="F104" s="162"/>
      <c r="G104" s="162"/>
      <c r="H104" s="177">
        <v>3548</v>
      </c>
    </row>
    <row r="105" spans="2:8" ht="16.5" thickBot="1" x14ac:dyDescent="0.25">
      <c r="B105" s="14" t="s">
        <v>42</v>
      </c>
      <c r="C105" s="15" t="s">
        <v>116</v>
      </c>
      <c r="D105" s="15">
        <v>12</v>
      </c>
      <c r="E105" s="15" t="s">
        <v>117</v>
      </c>
      <c r="F105" s="16">
        <v>2520200190</v>
      </c>
      <c r="G105" s="193"/>
      <c r="H105" s="16">
        <v>3548</v>
      </c>
    </row>
    <row r="106" spans="2:8" ht="32.25" thickBot="1" x14ac:dyDescent="0.25">
      <c r="B106" s="18" t="s">
        <v>43</v>
      </c>
      <c r="C106" s="19" t="s">
        <v>116</v>
      </c>
      <c r="D106" s="19">
        <v>12</v>
      </c>
      <c r="E106" s="19" t="s">
        <v>117</v>
      </c>
      <c r="F106" s="20">
        <v>2520200190</v>
      </c>
      <c r="G106" s="20">
        <v>611</v>
      </c>
      <c r="H106" s="20">
        <v>3548</v>
      </c>
    </row>
    <row r="107" spans="2:8" ht="48" thickBot="1" x14ac:dyDescent="0.25">
      <c r="B107" s="164" t="s">
        <v>44</v>
      </c>
      <c r="C107" s="161" t="s">
        <v>116</v>
      </c>
      <c r="D107" s="161">
        <v>13</v>
      </c>
      <c r="E107" s="165"/>
      <c r="F107" s="162"/>
      <c r="G107" s="162"/>
      <c r="H107" s="166">
        <v>53</v>
      </c>
    </row>
    <row r="108" spans="2:8" ht="16.5" thickBot="1" x14ac:dyDescent="0.25">
      <c r="B108" s="14" t="s">
        <v>45</v>
      </c>
      <c r="C108" s="15" t="s">
        <v>116</v>
      </c>
      <c r="D108" s="15">
        <v>13</v>
      </c>
      <c r="E108" s="15" t="s">
        <v>76</v>
      </c>
      <c r="F108" s="16">
        <v>2610227880</v>
      </c>
      <c r="G108" s="17"/>
      <c r="H108" s="16">
        <v>53</v>
      </c>
    </row>
    <row r="109" spans="2:8" ht="32.25" thickBot="1" x14ac:dyDescent="0.25">
      <c r="B109" s="18" t="s">
        <v>46</v>
      </c>
      <c r="C109" s="19" t="s">
        <v>116</v>
      </c>
      <c r="D109" s="19">
        <v>13</v>
      </c>
      <c r="E109" s="19" t="s">
        <v>76</v>
      </c>
      <c r="F109" s="20">
        <v>2610227880</v>
      </c>
      <c r="G109" s="20">
        <v>730</v>
      </c>
      <c r="H109" s="20">
        <v>53</v>
      </c>
    </row>
    <row r="110" spans="2:8" ht="26.25" customHeight="1" thickBot="1" x14ac:dyDescent="0.25">
      <c r="B110" s="18" t="s">
        <v>637</v>
      </c>
      <c r="C110" s="19" t="s">
        <v>116</v>
      </c>
      <c r="D110" s="19" t="s">
        <v>395</v>
      </c>
      <c r="E110" s="19"/>
      <c r="F110" s="20"/>
      <c r="G110" s="20"/>
      <c r="H110" s="20">
        <v>47313</v>
      </c>
    </row>
    <row r="111" spans="2:8" ht="33" customHeight="1" thickBot="1" x14ac:dyDescent="0.25">
      <c r="B111" s="158" t="s">
        <v>638</v>
      </c>
      <c r="C111" s="8" t="s">
        <v>116</v>
      </c>
      <c r="D111" s="8">
        <v>14</v>
      </c>
      <c r="E111" s="8" t="s">
        <v>76</v>
      </c>
      <c r="F111" s="1">
        <v>2610160020</v>
      </c>
      <c r="G111" s="1">
        <v>511</v>
      </c>
      <c r="H111" s="1">
        <v>47313</v>
      </c>
    </row>
    <row r="112" spans="2:8" ht="48" thickBot="1" x14ac:dyDescent="0.25">
      <c r="B112" s="164" t="s">
        <v>115</v>
      </c>
      <c r="C112" s="178" t="s">
        <v>113</v>
      </c>
      <c r="D112" s="178" t="s">
        <v>76</v>
      </c>
      <c r="E112" s="178" t="s">
        <v>114</v>
      </c>
      <c r="F112" s="177">
        <v>9980020000</v>
      </c>
      <c r="G112" s="162"/>
      <c r="H112" s="177">
        <f>SUM(H113:H118)</f>
        <v>4847</v>
      </c>
    </row>
    <row r="113" spans="2:8" ht="48" thickBot="1" x14ac:dyDescent="0.25">
      <c r="B113" s="5" t="s">
        <v>9</v>
      </c>
      <c r="C113" s="19" t="s">
        <v>113</v>
      </c>
      <c r="D113" s="19" t="s">
        <v>76</v>
      </c>
      <c r="E113" s="19" t="s">
        <v>114</v>
      </c>
      <c r="F113" s="3">
        <v>9980020000</v>
      </c>
      <c r="G113" s="3">
        <v>121</v>
      </c>
      <c r="H113" s="3">
        <v>3200</v>
      </c>
    </row>
    <row r="114" spans="2:8" ht="32.25" thickBot="1" x14ac:dyDescent="0.25">
      <c r="B114" s="39" t="s">
        <v>47</v>
      </c>
      <c r="C114" s="19" t="s">
        <v>113</v>
      </c>
      <c r="D114" s="19" t="s">
        <v>76</v>
      </c>
      <c r="E114" s="19" t="s">
        <v>114</v>
      </c>
      <c r="F114" s="3">
        <v>9980020000</v>
      </c>
      <c r="G114" s="3">
        <v>122</v>
      </c>
      <c r="H114" s="3">
        <v>30</v>
      </c>
    </row>
    <row r="115" spans="2:8" ht="63.75" thickBot="1" x14ac:dyDescent="0.25">
      <c r="B115" s="39" t="s">
        <v>10</v>
      </c>
      <c r="C115" s="19" t="s">
        <v>113</v>
      </c>
      <c r="D115" s="19" t="s">
        <v>76</v>
      </c>
      <c r="E115" s="19" t="s">
        <v>114</v>
      </c>
      <c r="F115" s="3">
        <v>9980020000</v>
      </c>
      <c r="G115" s="3">
        <v>129</v>
      </c>
      <c r="H115" s="3">
        <v>966</v>
      </c>
    </row>
    <row r="116" spans="2:8" ht="32.25" thickBot="1" x14ac:dyDescent="0.25">
      <c r="B116" s="39" t="s">
        <v>13</v>
      </c>
      <c r="C116" s="19" t="s">
        <v>113</v>
      </c>
      <c r="D116" s="19" t="s">
        <v>76</v>
      </c>
      <c r="E116" s="19" t="s">
        <v>114</v>
      </c>
      <c r="F116" s="3">
        <v>9980020000</v>
      </c>
      <c r="G116" s="3">
        <v>244</v>
      </c>
      <c r="H116" s="3">
        <v>513</v>
      </c>
    </row>
    <row r="117" spans="2:8" ht="16.5" thickBot="1" x14ac:dyDescent="0.25">
      <c r="B117" s="39" t="s">
        <v>640</v>
      </c>
      <c r="C117" s="19" t="s">
        <v>113</v>
      </c>
      <c r="D117" s="19" t="s">
        <v>76</v>
      </c>
      <c r="E117" s="19" t="s">
        <v>114</v>
      </c>
      <c r="F117" s="3">
        <v>9980020000</v>
      </c>
      <c r="G117" s="3">
        <v>247</v>
      </c>
      <c r="H117" s="3">
        <v>128</v>
      </c>
    </row>
    <row r="118" spans="2:8" ht="16.5" thickBot="1" x14ac:dyDescent="0.25">
      <c r="B118" s="5" t="s">
        <v>48</v>
      </c>
      <c r="C118" s="19" t="s">
        <v>113</v>
      </c>
      <c r="D118" s="19" t="s">
        <v>76</v>
      </c>
      <c r="E118" s="19" t="s">
        <v>114</v>
      </c>
      <c r="F118" s="3">
        <v>9980020000</v>
      </c>
      <c r="G118" s="3">
        <v>850</v>
      </c>
      <c r="H118" s="3">
        <v>10</v>
      </c>
    </row>
    <row r="119" spans="2:8" ht="48" thickBot="1" x14ac:dyDescent="0.25">
      <c r="B119" s="164" t="s">
        <v>22</v>
      </c>
      <c r="C119" s="161" t="s">
        <v>71</v>
      </c>
      <c r="D119" s="161" t="s">
        <v>111</v>
      </c>
      <c r="E119" s="161"/>
      <c r="F119" s="175"/>
      <c r="G119" s="166"/>
      <c r="H119" s="194">
        <f>SUM(H120)</f>
        <v>6777</v>
      </c>
    </row>
    <row r="120" spans="2:8" ht="63.75" thickBot="1" x14ac:dyDescent="0.25">
      <c r="B120" s="9" t="s">
        <v>49</v>
      </c>
      <c r="C120" s="8" t="s">
        <v>71</v>
      </c>
      <c r="D120" s="8" t="s">
        <v>111</v>
      </c>
      <c r="E120" s="8" t="s">
        <v>260</v>
      </c>
      <c r="F120" s="8">
        <v>740120000</v>
      </c>
      <c r="G120" s="8"/>
      <c r="H120" s="34">
        <f>SUM(H121:H125)</f>
        <v>6777</v>
      </c>
    </row>
    <row r="121" spans="2:8" ht="48" thickBot="1" x14ac:dyDescent="0.25">
      <c r="B121" s="10" t="s">
        <v>30</v>
      </c>
      <c r="C121" s="7" t="s">
        <v>71</v>
      </c>
      <c r="D121" s="7" t="s">
        <v>111</v>
      </c>
      <c r="E121" s="7" t="s">
        <v>260</v>
      </c>
      <c r="F121" s="7">
        <v>740120000</v>
      </c>
      <c r="G121" s="7">
        <v>111</v>
      </c>
      <c r="H121" s="132">
        <v>3500</v>
      </c>
    </row>
    <row r="122" spans="2:8" ht="16.5" thickBot="1" x14ac:dyDescent="0.25">
      <c r="B122" s="39" t="s">
        <v>391</v>
      </c>
      <c r="C122" s="7" t="s">
        <v>71</v>
      </c>
      <c r="D122" s="7" t="s">
        <v>111</v>
      </c>
      <c r="E122" s="7" t="s">
        <v>260</v>
      </c>
      <c r="F122" s="7">
        <v>740120000</v>
      </c>
      <c r="G122" s="7" t="s">
        <v>122</v>
      </c>
      <c r="H122" s="132">
        <v>30</v>
      </c>
    </row>
    <row r="123" spans="2:8" ht="63.75" thickBot="1" x14ac:dyDescent="0.25">
      <c r="B123" s="146" t="s">
        <v>10</v>
      </c>
      <c r="C123" s="7" t="s">
        <v>71</v>
      </c>
      <c r="D123" s="7" t="s">
        <v>111</v>
      </c>
      <c r="E123" s="7" t="s">
        <v>260</v>
      </c>
      <c r="F123" s="3">
        <v>740120000</v>
      </c>
      <c r="G123" s="3">
        <v>119</v>
      </c>
      <c r="H123" s="3">
        <v>1057</v>
      </c>
    </row>
    <row r="124" spans="2:8" ht="32.25" thickBot="1" x14ac:dyDescent="0.25">
      <c r="B124" s="39" t="s">
        <v>13</v>
      </c>
      <c r="C124" s="7" t="s">
        <v>71</v>
      </c>
      <c r="D124" s="7" t="s">
        <v>111</v>
      </c>
      <c r="E124" s="7" t="s">
        <v>260</v>
      </c>
      <c r="F124" s="3">
        <v>740120000</v>
      </c>
      <c r="G124" s="3">
        <v>244</v>
      </c>
      <c r="H124" s="3">
        <v>2180</v>
      </c>
    </row>
    <row r="125" spans="2:8" ht="16.5" thickBot="1" x14ac:dyDescent="0.25">
      <c r="B125" s="5" t="s">
        <v>48</v>
      </c>
      <c r="C125" s="7" t="s">
        <v>71</v>
      </c>
      <c r="D125" s="7" t="s">
        <v>111</v>
      </c>
      <c r="E125" s="7" t="s">
        <v>260</v>
      </c>
      <c r="F125" s="3">
        <v>740120000</v>
      </c>
      <c r="G125" s="3">
        <v>850</v>
      </c>
      <c r="H125" s="3">
        <v>10</v>
      </c>
    </row>
    <row r="126" spans="2:8" ht="16.5" thickBot="1" x14ac:dyDescent="0.25">
      <c r="B126" s="164" t="s">
        <v>23</v>
      </c>
      <c r="C126" s="161" t="s">
        <v>72</v>
      </c>
      <c r="D126" s="161" t="s">
        <v>73</v>
      </c>
      <c r="E126" s="161"/>
      <c r="F126" s="161"/>
      <c r="G126" s="161"/>
      <c r="H126" s="194">
        <f>SUM(H128)</f>
        <v>2013</v>
      </c>
    </row>
    <row r="127" spans="2:8" ht="16.5" thickBot="1" x14ac:dyDescent="0.25">
      <c r="B127" s="149" t="s">
        <v>50</v>
      </c>
      <c r="C127" s="8" t="s">
        <v>72</v>
      </c>
      <c r="D127" s="8" t="s">
        <v>73</v>
      </c>
      <c r="E127" s="8" t="s">
        <v>74</v>
      </c>
      <c r="F127" s="8"/>
      <c r="G127" s="8"/>
      <c r="H127" s="34">
        <f>SUM(H128)</f>
        <v>2013</v>
      </c>
    </row>
    <row r="128" spans="2:8" ht="16.5" thickBot="1" x14ac:dyDescent="0.25">
      <c r="B128" s="149" t="s">
        <v>51</v>
      </c>
      <c r="C128" s="8" t="s">
        <v>72</v>
      </c>
      <c r="D128" s="8" t="s">
        <v>73</v>
      </c>
      <c r="E128" s="8" t="s">
        <v>74</v>
      </c>
      <c r="F128" s="8">
        <v>1410211000</v>
      </c>
      <c r="G128" s="8"/>
      <c r="H128" s="34">
        <f>SUM(H129+H130+H131+H132)</f>
        <v>2013</v>
      </c>
    </row>
    <row r="129" spans="2:8" ht="48" thickBot="1" x14ac:dyDescent="0.25">
      <c r="B129" s="39" t="s">
        <v>9</v>
      </c>
      <c r="C129" s="7" t="s">
        <v>72</v>
      </c>
      <c r="D129" s="7" t="s">
        <v>73</v>
      </c>
      <c r="E129" s="7" t="s">
        <v>74</v>
      </c>
      <c r="F129" s="7">
        <v>1410211000</v>
      </c>
      <c r="G129" s="7">
        <v>121</v>
      </c>
      <c r="H129" s="132">
        <v>1200</v>
      </c>
    </row>
    <row r="130" spans="2:8" ht="63.75" thickBot="1" x14ac:dyDescent="0.25">
      <c r="B130" s="39" t="s">
        <v>10</v>
      </c>
      <c r="C130" s="7" t="s">
        <v>72</v>
      </c>
      <c r="D130" s="7" t="s">
        <v>73</v>
      </c>
      <c r="E130" s="7" t="s">
        <v>74</v>
      </c>
      <c r="F130" s="7">
        <v>1410211000</v>
      </c>
      <c r="G130" s="7">
        <v>129</v>
      </c>
      <c r="H130" s="132">
        <v>363</v>
      </c>
    </row>
    <row r="131" spans="2:8" ht="32.25" thickBot="1" x14ac:dyDescent="0.25">
      <c r="B131" s="39" t="s">
        <v>13</v>
      </c>
      <c r="C131" s="7" t="s">
        <v>72</v>
      </c>
      <c r="D131" s="7" t="s">
        <v>73</v>
      </c>
      <c r="E131" s="7" t="s">
        <v>74</v>
      </c>
      <c r="F131" s="7">
        <v>1410211000</v>
      </c>
      <c r="G131" s="7">
        <v>244</v>
      </c>
      <c r="H131" s="132">
        <v>447</v>
      </c>
    </row>
    <row r="132" spans="2:8" ht="16.5" thickBot="1" x14ac:dyDescent="0.25">
      <c r="B132" s="5" t="s">
        <v>48</v>
      </c>
      <c r="C132" s="7" t="s">
        <v>72</v>
      </c>
      <c r="D132" s="7" t="s">
        <v>73</v>
      </c>
      <c r="E132" s="7" t="s">
        <v>74</v>
      </c>
      <c r="F132" s="7">
        <v>1410211000</v>
      </c>
      <c r="G132" s="7">
        <v>850</v>
      </c>
      <c r="H132" s="132">
        <v>3</v>
      </c>
    </row>
    <row r="133" spans="2:8" ht="16.5" thickBot="1" x14ac:dyDescent="0.25">
      <c r="B133" s="164" t="s">
        <v>25</v>
      </c>
      <c r="C133" s="161" t="s">
        <v>178</v>
      </c>
      <c r="D133" s="161" t="s">
        <v>75</v>
      </c>
      <c r="E133" s="161"/>
      <c r="F133" s="161"/>
      <c r="G133" s="161"/>
      <c r="H133" s="163">
        <f>SUM(H134+H441+H814+H827)</f>
        <v>605817.83000000007</v>
      </c>
    </row>
    <row r="134" spans="2:8" ht="16.5" thickBot="1" x14ac:dyDescent="0.25">
      <c r="B134" s="164" t="s">
        <v>52</v>
      </c>
      <c r="C134" s="161" t="s">
        <v>178</v>
      </c>
      <c r="D134" s="161" t="s">
        <v>75</v>
      </c>
      <c r="E134" s="161"/>
      <c r="F134" s="161"/>
      <c r="G134" s="161"/>
      <c r="H134" s="163">
        <f>SUM(H135+H152+H169+H185+H201+H217+H233+H249+H265+H281+H297+H313+H329+H345+H361+H377+H393+H409+H425)</f>
        <v>144585.40000000002</v>
      </c>
    </row>
    <row r="135" spans="2:8" ht="16.5" thickBot="1" x14ac:dyDescent="0.25">
      <c r="B135" s="195" t="s">
        <v>53</v>
      </c>
      <c r="C135" s="196" t="s">
        <v>77</v>
      </c>
      <c r="D135" s="196"/>
      <c r="E135" s="196"/>
      <c r="F135" s="196"/>
      <c r="G135" s="196"/>
      <c r="H135" s="215">
        <f>SUM(H136+H148)</f>
        <v>15500.1</v>
      </c>
    </row>
    <row r="136" spans="2:8" ht="16.5" thickBot="1" x14ac:dyDescent="0.25">
      <c r="B136" s="149" t="s">
        <v>52</v>
      </c>
      <c r="C136" s="15" t="s">
        <v>77</v>
      </c>
      <c r="D136" s="15" t="s">
        <v>75</v>
      </c>
      <c r="E136" s="15" t="s">
        <v>76</v>
      </c>
      <c r="F136" s="15"/>
      <c r="G136" s="15"/>
      <c r="H136" s="216">
        <f>SUM(H137+H143)</f>
        <v>15220.1</v>
      </c>
    </row>
    <row r="137" spans="2:8" ht="48" thickBot="1" x14ac:dyDescent="0.25">
      <c r="B137" s="149" t="s">
        <v>54</v>
      </c>
      <c r="C137" s="8" t="s">
        <v>77</v>
      </c>
      <c r="D137" s="8" t="s">
        <v>75</v>
      </c>
      <c r="E137" s="8" t="s">
        <v>76</v>
      </c>
      <c r="F137" s="11">
        <v>1910101590</v>
      </c>
      <c r="G137" s="8"/>
      <c r="H137" s="79">
        <f>SUM(H142+H140+H141+H139+H138)</f>
        <v>6648.1</v>
      </c>
    </row>
    <row r="138" spans="2:8" ht="48" thickBot="1" x14ac:dyDescent="0.25">
      <c r="B138" s="5" t="s">
        <v>30</v>
      </c>
      <c r="C138" s="7" t="s">
        <v>77</v>
      </c>
      <c r="D138" s="7" t="s">
        <v>75</v>
      </c>
      <c r="E138" s="7" t="s">
        <v>76</v>
      </c>
      <c r="F138" s="45">
        <v>1910101590</v>
      </c>
      <c r="G138" s="7">
        <v>111</v>
      </c>
      <c r="H138" s="7" t="s">
        <v>646</v>
      </c>
    </row>
    <row r="139" spans="2:8" ht="63.75" thickBot="1" x14ac:dyDescent="0.25">
      <c r="B139" s="146" t="s">
        <v>10</v>
      </c>
      <c r="C139" s="7" t="s">
        <v>77</v>
      </c>
      <c r="D139" s="7" t="s">
        <v>75</v>
      </c>
      <c r="E139" s="7" t="s">
        <v>76</v>
      </c>
      <c r="F139" s="45">
        <v>1910101590</v>
      </c>
      <c r="G139" s="7">
        <v>119</v>
      </c>
      <c r="H139" s="7" t="s">
        <v>647</v>
      </c>
    </row>
    <row r="140" spans="2:8" ht="32.25" thickBot="1" x14ac:dyDescent="0.25">
      <c r="B140" s="39" t="s">
        <v>13</v>
      </c>
      <c r="C140" s="7" t="s">
        <v>77</v>
      </c>
      <c r="D140" s="7" t="s">
        <v>75</v>
      </c>
      <c r="E140" s="7" t="s">
        <v>76</v>
      </c>
      <c r="F140" s="45">
        <v>1910101590</v>
      </c>
      <c r="G140" s="7">
        <v>244</v>
      </c>
      <c r="H140" s="7" t="s">
        <v>693</v>
      </c>
    </row>
    <row r="141" spans="2:8" ht="16.5" thickBot="1" x14ac:dyDescent="0.25">
      <c r="B141" s="39" t="s">
        <v>640</v>
      </c>
      <c r="C141" s="7" t="s">
        <v>77</v>
      </c>
      <c r="D141" s="7" t="s">
        <v>75</v>
      </c>
      <c r="E141" s="7" t="s">
        <v>76</v>
      </c>
      <c r="F141" s="45">
        <v>1910101590</v>
      </c>
      <c r="G141" s="7" t="s">
        <v>619</v>
      </c>
      <c r="H141" s="7" t="s">
        <v>673</v>
      </c>
    </row>
    <row r="142" spans="2:8" ht="16.5" thickBot="1" x14ac:dyDescent="0.25">
      <c r="B142" s="147" t="s">
        <v>48</v>
      </c>
      <c r="C142" s="7" t="s">
        <v>77</v>
      </c>
      <c r="D142" s="7" t="s">
        <v>75</v>
      </c>
      <c r="E142" s="7" t="s">
        <v>76</v>
      </c>
      <c r="F142" s="45">
        <v>1910101590</v>
      </c>
      <c r="G142" s="7">
        <v>850</v>
      </c>
      <c r="H142" s="7" t="s">
        <v>674</v>
      </c>
    </row>
    <row r="143" spans="2:8" ht="142.5" thickBot="1" x14ac:dyDescent="0.25">
      <c r="B143" s="149" t="s">
        <v>55</v>
      </c>
      <c r="C143" s="8" t="s">
        <v>77</v>
      </c>
      <c r="D143" s="8" t="s">
        <v>75</v>
      </c>
      <c r="E143" s="8" t="s">
        <v>76</v>
      </c>
      <c r="F143" s="11">
        <v>1910106590</v>
      </c>
      <c r="G143" s="8"/>
      <c r="H143" s="34">
        <f>SUM(H144+H146+H147+H145)</f>
        <v>8572</v>
      </c>
    </row>
    <row r="144" spans="2:8" ht="46.5" customHeight="1" thickBot="1" x14ac:dyDescent="0.25">
      <c r="B144" s="147" t="s">
        <v>56</v>
      </c>
      <c r="C144" s="7" t="s">
        <v>77</v>
      </c>
      <c r="D144" s="7" t="s">
        <v>75</v>
      </c>
      <c r="E144" s="7" t="s">
        <v>76</v>
      </c>
      <c r="F144" s="45">
        <v>1910106590</v>
      </c>
      <c r="G144" s="7">
        <v>111</v>
      </c>
      <c r="H144" s="7" t="s">
        <v>651</v>
      </c>
    </row>
    <row r="145" spans="2:8" ht="32.25" hidden="1" thickBot="1" x14ac:dyDescent="0.25">
      <c r="B145" s="147" t="s">
        <v>47</v>
      </c>
      <c r="C145" s="7" t="s">
        <v>77</v>
      </c>
      <c r="D145" s="7" t="s">
        <v>75</v>
      </c>
      <c r="E145" s="7" t="s">
        <v>76</v>
      </c>
      <c r="F145" s="45" t="s">
        <v>396</v>
      </c>
      <c r="G145" s="7" t="s">
        <v>122</v>
      </c>
      <c r="H145" s="7"/>
    </row>
    <row r="146" spans="2:8" ht="63.75" thickBot="1" x14ac:dyDescent="0.25">
      <c r="B146" s="146" t="s">
        <v>10</v>
      </c>
      <c r="C146" s="7" t="s">
        <v>77</v>
      </c>
      <c r="D146" s="7" t="s">
        <v>75</v>
      </c>
      <c r="E146" s="7" t="s">
        <v>76</v>
      </c>
      <c r="F146" s="45">
        <v>1910106590</v>
      </c>
      <c r="G146" s="7">
        <v>119</v>
      </c>
      <c r="H146" s="7" t="s">
        <v>652</v>
      </c>
    </row>
    <row r="147" spans="2:8" ht="32.25" thickBot="1" x14ac:dyDescent="0.25">
      <c r="B147" s="39" t="s">
        <v>13</v>
      </c>
      <c r="C147" s="7" t="s">
        <v>77</v>
      </c>
      <c r="D147" s="7" t="s">
        <v>75</v>
      </c>
      <c r="E147" s="7" t="s">
        <v>76</v>
      </c>
      <c r="F147" s="45">
        <v>1910106590</v>
      </c>
      <c r="G147" s="7">
        <v>244</v>
      </c>
      <c r="H147" s="7" t="s">
        <v>653</v>
      </c>
    </row>
    <row r="148" spans="2:8" ht="16.5" thickBot="1" x14ac:dyDescent="0.25">
      <c r="B148" s="149" t="s">
        <v>31</v>
      </c>
      <c r="C148" s="8" t="s">
        <v>77</v>
      </c>
      <c r="D148" s="8">
        <v>10</v>
      </c>
      <c r="E148" s="8"/>
      <c r="F148" s="8"/>
      <c r="G148" s="8"/>
      <c r="H148" s="8" t="s">
        <v>654</v>
      </c>
    </row>
    <row r="149" spans="2:8" ht="16.5" thickBot="1" x14ac:dyDescent="0.25">
      <c r="B149" s="149" t="s">
        <v>35</v>
      </c>
      <c r="C149" s="8" t="s">
        <v>77</v>
      </c>
      <c r="D149" s="8">
        <v>10</v>
      </c>
      <c r="E149" s="8" t="s">
        <v>73</v>
      </c>
      <c r="F149" s="8"/>
      <c r="G149" s="8"/>
      <c r="H149" s="8" t="s">
        <v>654</v>
      </c>
    </row>
    <row r="150" spans="2:8" ht="48" thickBot="1" x14ac:dyDescent="0.25">
      <c r="B150" s="149" t="s">
        <v>57</v>
      </c>
      <c r="C150" s="8" t="s">
        <v>77</v>
      </c>
      <c r="D150" s="8">
        <v>10</v>
      </c>
      <c r="E150" s="8" t="s">
        <v>73</v>
      </c>
      <c r="F150" s="8">
        <v>2230171540</v>
      </c>
      <c r="G150" s="8"/>
      <c r="H150" s="8" t="s">
        <v>654</v>
      </c>
    </row>
    <row r="151" spans="2:8" ht="32.25" thickBot="1" x14ac:dyDescent="0.25">
      <c r="B151" s="5" t="s">
        <v>34</v>
      </c>
      <c r="C151" s="7" t="s">
        <v>77</v>
      </c>
      <c r="D151" s="7">
        <v>10</v>
      </c>
      <c r="E151" s="7" t="s">
        <v>73</v>
      </c>
      <c r="F151" s="7">
        <v>2230171540</v>
      </c>
      <c r="G151" s="7">
        <v>313</v>
      </c>
      <c r="H151" s="7" t="s">
        <v>654</v>
      </c>
    </row>
    <row r="152" spans="2:8" ht="16.5" thickBot="1" x14ac:dyDescent="0.25">
      <c r="B152" s="195" t="s">
        <v>58</v>
      </c>
      <c r="C152" s="196" t="s">
        <v>78</v>
      </c>
      <c r="D152" s="196"/>
      <c r="E152" s="196"/>
      <c r="F152" s="196"/>
      <c r="G152" s="196"/>
      <c r="H152" s="197">
        <f>SUM(H153+H165)</f>
        <v>9056.7999999999993</v>
      </c>
    </row>
    <row r="153" spans="2:8" ht="16.5" thickBot="1" x14ac:dyDescent="0.25">
      <c r="B153" s="149" t="s">
        <v>52</v>
      </c>
      <c r="C153" s="15" t="s">
        <v>78</v>
      </c>
      <c r="D153" s="15" t="s">
        <v>75</v>
      </c>
      <c r="E153" s="15" t="s">
        <v>76</v>
      </c>
      <c r="F153" s="15"/>
      <c r="G153" s="15"/>
      <c r="H153" s="35">
        <f>SUM(H154+H160)</f>
        <v>8916.7999999999993</v>
      </c>
    </row>
    <row r="154" spans="2:8" ht="48" thickBot="1" x14ac:dyDescent="0.25">
      <c r="B154" s="149" t="s">
        <v>59</v>
      </c>
      <c r="C154" s="8" t="s">
        <v>78</v>
      </c>
      <c r="D154" s="8" t="s">
        <v>75</v>
      </c>
      <c r="E154" s="8" t="s">
        <v>76</v>
      </c>
      <c r="F154" s="11">
        <v>1910101590</v>
      </c>
      <c r="G154" s="8"/>
      <c r="H154" s="34">
        <f>SUM(H159+H158+H157+H156+H155)</f>
        <v>3597.8</v>
      </c>
    </row>
    <row r="155" spans="2:8" ht="48" thickBot="1" x14ac:dyDescent="0.25">
      <c r="B155" s="147" t="s">
        <v>30</v>
      </c>
      <c r="C155" s="7" t="s">
        <v>78</v>
      </c>
      <c r="D155" s="7" t="s">
        <v>75</v>
      </c>
      <c r="E155" s="7" t="s">
        <v>76</v>
      </c>
      <c r="F155" s="45">
        <v>1910101590</v>
      </c>
      <c r="G155" s="7">
        <v>111</v>
      </c>
      <c r="H155" s="7" t="s">
        <v>655</v>
      </c>
    </row>
    <row r="156" spans="2:8" ht="63.75" thickBot="1" x14ac:dyDescent="0.25">
      <c r="B156" s="146" t="s">
        <v>10</v>
      </c>
      <c r="C156" s="7" t="s">
        <v>78</v>
      </c>
      <c r="D156" s="7" t="s">
        <v>75</v>
      </c>
      <c r="E156" s="7" t="s">
        <v>76</v>
      </c>
      <c r="F156" s="45">
        <v>1910101590</v>
      </c>
      <c r="G156" s="7">
        <v>119</v>
      </c>
      <c r="H156" s="7" t="s">
        <v>656</v>
      </c>
    </row>
    <row r="157" spans="2:8" ht="32.25" thickBot="1" x14ac:dyDescent="0.25">
      <c r="B157" s="39" t="s">
        <v>13</v>
      </c>
      <c r="C157" s="7" t="s">
        <v>78</v>
      </c>
      <c r="D157" s="7" t="s">
        <v>75</v>
      </c>
      <c r="E157" s="7" t="s">
        <v>76</v>
      </c>
      <c r="F157" s="45">
        <v>1910101590</v>
      </c>
      <c r="G157" s="7">
        <v>244</v>
      </c>
      <c r="H157" s="7" t="s">
        <v>692</v>
      </c>
    </row>
    <row r="158" spans="2:8" ht="16.5" thickBot="1" x14ac:dyDescent="0.25">
      <c r="B158" s="39" t="s">
        <v>640</v>
      </c>
      <c r="C158" s="7" t="s">
        <v>78</v>
      </c>
      <c r="D158" s="7" t="s">
        <v>75</v>
      </c>
      <c r="E158" s="7" t="s">
        <v>76</v>
      </c>
      <c r="F158" s="45">
        <v>1910101590</v>
      </c>
      <c r="G158" s="7" t="s">
        <v>619</v>
      </c>
      <c r="H158" s="7" t="s">
        <v>591</v>
      </c>
    </row>
    <row r="159" spans="2:8" ht="16.5" thickBot="1" x14ac:dyDescent="0.25">
      <c r="B159" s="147" t="s">
        <v>48</v>
      </c>
      <c r="C159" s="7" t="s">
        <v>78</v>
      </c>
      <c r="D159" s="7" t="s">
        <v>75</v>
      </c>
      <c r="E159" s="7" t="s">
        <v>76</v>
      </c>
      <c r="F159" s="45">
        <v>1910101590</v>
      </c>
      <c r="G159" s="7">
        <v>850</v>
      </c>
      <c r="H159" s="7" t="s">
        <v>675</v>
      </c>
    </row>
    <row r="160" spans="2:8" ht="142.5" thickBot="1" x14ac:dyDescent="0.25">
      <c r="B160" s="149" t="s">
        <v>55</v>
      </c>
      <c r="C160" s="8" t="s">
        <v>78</v>
      </c>
      <c r="D160" s="8" t="s">
        <v>75</v>
      </c>
      <c r="E160" s="8" t="s">
        <v>76</v>
      </c>
      <c r="F160" s="11">
        <v>1910106590</v>
      </c>
      <c r="G160" s="8"/>
      <c r="H160" s="34">
        <f>SUM(H161+H163+H164+H162)</f>
        <v>5319</v>
      </c>
    </row>
    <row r="161" spans="2:8" ht="47.25" customHeight="1" thickBot="1" x14ac:dyDescent="0.25">
      <c r="B161" s="147" t="s">
        <v>56</v>
      </c>
      <c r="C161" s="7" t="s">
        <v>78</v>
      </c>
      <c r="D161" s="7" t="s">
        <v>75</v>
      </c>
      <c r="E161" s="7" t="s">
        <v>76</v>
      </c>
      <c r="F161" s="45">
        <v>1910106590</v>
      </c>
      <c r="G161" s="7">
        <v>111</v>
      </c>
      <c r="H161" s="7" t="s">
        <v>659</v>
      </c>
    </row>
    <row r="162" spans="2:8" ht="32.25" hidden="1" thickBot="1" x14ac:dyDescent="0.25">
      <c r="B162" s="147" t="s">
        <v>47</v>
      </c>
      <c r="C162" s="7" t="s">
        <v>78</v>
      </c>
      <c r="D162" s="7" t="s">
        <v>75</v>
      </c>
      <c r="E162" s="7" t="s">
        <v>76</v>
      </c>
      <c r="F162" s="45">
        <v>1910106590</v>
      </c>
      <c r="G162" s="7" t="s">
        <v>122</v>
      </c>
      <c r="H162" s="7"/>
    </row>
    <row r="163" spans="2:8" ht="63.75" thickBot="1" x14ac:dyDescent="0.25">
      <c r="B163" s="146" t="s">
        <v>10</v>
      </c>
      <c r="C163" s="7" t="s">
        <v>78</v>
      </c>
      <c r="D163" s="7" t="s">
        <v>75</v>
      </c>
      <c r="E163" s="7" t="s">
        <v>76</v>
      </c>
      <c r="F163" s="45">
        <v>1910106590</v>
      </c>
      <c r="G163" s="7">
        <v>119</v>
      </c>
      <c r="H163" s="7" t="s">
        <v>660</v>
      </c>
    </row>
    <row r="164" spans="2:8" ht="32.25" thickBot="1" x14ac:dyDescent="0.25">
      <c r="B164" s="39" t="s">
        <v>13</v>
      </c>
      <c r="C164" s="7" t="s">
        <v>78</v>
      </c>
      <c r="D164" s="7" t="s">
        <v>75</v>
      </c>
      <c r="E164" s="7" t="s">
        <v>76</v>
      </c>
      <c r="F164" s="45">
        <v>1910106590</v>
      </c>
      <c r="G164" s="7">
        <v>244</v>
      </c>
      <c r="H164" s="7" t="s">
        <v>122</v>
      </c>
    </row>
    <row r="165" spans="2:8" ht="16.5" thickBot="1" x14ac:dyDescent="0.25">
      <c r="B165" s="149" t="s">
        <v>31</v>
      </c>
      <c r="C165" s="8" t="s">
        <v>78</v>
      </c>
      <c r="D165" s="8">
        <v>10</v>
      </c>
      <c r="E165" s="8" t="s">
        <v>73</v>
      </c>
      <c r="F165" s="8"/>
      <c r="G165" s="8"/>
      <c r="H165" s="8" t="s">
        <v>661</v>
      </c>
    </row>
    <row r="166" spans="2:8" ht="16.5" thickBot="1" x14ac:dyDescent="0.25">
      <c r="B166" s="149" t="s">
        <v>35</v>
      </c>
      <c r="C166" s="8" t="s">
        <v>78</v>
      </c>
      <c r="D166" s="8">
        <v>10</v>
      </c>
      <c r="E166" s="8" t="s">
        <v>73</v>
      </c>
      <c r="F166" s="8"/>
      <c r="G166" s="8"/>
      <c r="H166" s="8" t="s">
        <v>661</v>
      </c>
    </row>
    <row r="167" spans="2:8" ht="48" thickBot="1" x14ac:dyDescent="0.25">
      <c r="B167" s="149" t="s">
        <v>57</v>
      </c>
      <c r="C167" s="8" t="s">
        <v>78</v>
      </c>
      <c r="D167" s="8">
        <v>10</v>
      </c>
      <c r="E167" s="8" t="s">
        <v>73</v>
      </c>
      <c r="F167" s="8">
        <v>2230171540</v>
      </c>
      <c r="G167" s="8"/>
      <c r="H167" s="8" t="s">
        <v>661</v>
      </c>
    </row>
    <row r="168" spans="2:8" ht="32.25" thickBot="1" x14ac:dyDescent="0.25">
      <c r="B168" s="5" t="s">
        <v>34</v>
      </c>
      <c r="C168" s="7" t="s">
        <v>78</v>
      </c>
      <c r="D168" s="7">
        <v>10</v>
      </c>
      <c r="E168" s="7" t="s">
        <v>73</v>
      </c>
      <c r="F168" s="7">
        <v>2230171540</v>
      </c>
      <c r="G168" s="7">
        <v>313</v>
      </c>
      <c r="H168" s="7" t="s">
        <v>661</v>
      </c>
    </row>
    <row r="169" spans="2:8" ht="16.5" thickBot="1" x14ac:dyDescent="0.25">
      <c r="B169" s="195" t="s">
        <v>60</v>
      </c>
      <c r="C169" s="196" t="s">
        <v>79</v>
      </c>
      <c r="D169" s="196"/>
      <c r="E169" s="196"/>
      <c r="F169" s="196"/>
      <c r="G169" s="196"/>
      <c r="H169" s="197">
        <f>SUM(H170+H181)</f>
        <v>13125.8</v>
      </c>
    </row>
    <row r="170" spans="2:8" ht="16.5" thickBot="1" x14ac:dyDescent="0.25">
      <c r="B170" s="149" t="s">
        <v>52</v>
      </c>
      <c r="C170" s="15" t="s">
        <v>79</v>
      </c>
      <c r="D170" s="15" t="s">
        <v>75</v>
      </c>
      <c r="E170" s="15" t="s">
        <v>76</v>
      </c>
      <c r="F170" s="15"/>
      <c r="G170" s="15"/>
      <c r="H170" s="35">
        <f>SUM(H171+H177)</f>
        <v>12895.8</v>
      </c>
    </row>
    <row r="171" spans="2:8" ht="48" thickBot="1" x14ac:dyDescent="0.25">
      <c r="B171" s="149" t="s">
        <v>59</v>
      </c>
      <c r="C171" s="8" t="s">
        <v>79</v>
      </c>
      <c r="D171" s="8" t="s">
        <v>75</v>
      </c>
      <c r="E171" s="8" t="s">
        <v>76</v>
      </c>
      <c r="F171" s="11">
        <v>1910101590</v>
      </c>
      <c r="G171" s="8"/>
      <c r="H171" s="34">
        <f>SUM(H172+H173+H174+H175+H176)</f>
        <v>4749.8</v>
      </c>
    </row>
    <row r="172" spans="2:8" ht="48" thickBot="1" x14ac:dyDescent="0.25">
      <c r="B172" s="147" t="s">
        <v>30</v>
      </c>
      <c r="C172" s="7" t="s">
        <v>79</v>
      </c>
      <c r="D172" s="7" t="s">
        <v>75</v>
      </c>
      <c r="E172" s="7" t="s">
        <v>76</v>
      </c>
      <c r="F172" s="45">
        <v>1910101590</v>
      </c>
      <c r="G172" s="7" t="s">
        <v>80</v>
      </c>
      <c r="H172" s="7" t="s">
        <v>655</v>
      </c>
    </row>
    <row r="173" spans="2:8" ht="63.75" thickBot="1" x14ac:dyDescent="0.25">
      <c r="B173" s="146" t="s">
        <v>10</v>
      </c>
      <c r="C173" s="7" t="s">
        <v>79</v>
      </c>
      <c r="D173" s="7" t="s">
        <v>75</v>
      </c>
      <c r="E173" s="7" t="s">
        <v>76</v>
      </c>
      <c r="F173" s="45">
        <v>1910101590</v>
      </c>
      <c r="G173" s="7">
        <v>119</v>
      </c>
      <c r="H173" s="3">
        <v>402.3</v>
      </c>
    </row>
    <row r="174" spans="2:8" ht="32.25" thickBot="1" x14ac:dyDescent="0.25">
      <c r="B174" s="39" t="s">
        <v>13</v>
      </c>
      <c r="C174" s="7" t="s">
        <v>79</v>
      </c>
      <c r="D174" s="7" t="s">
        <v>75</v>
      </c>
      <c r="E174" s="7" t="s">
        <v>76</v>
      </c>
      <c r="F174" s="45">
        <v>1910101590</v>
      </c>
      <c r="G174" s="7">
        <v>244</v>
      </c>
      <c r="H174" s="3">
        <v>2549</v>
      </c>
    </row>
    <row r="175" spans="2:8" ht="16.5" thickBot="1" x14ac:dyDescent="0.25">
      <c r="B175" s="39" t="s">
        <v>640</v>
      </c>
      <c r="C175" s="7" t="s">
        <v>79</v>
      </c>
      <c r="D175" s="7" t="s">
        <v>75</v>
      </c>
      <c r="E175" s="7" t="s">
        <v>76</v>
      </c>
      <c r="F175" s="45">
        <v>1910101590</v>
      </c>
      <c r="G175" s="7" t="s">
        <v>619</v>
      </c>
      <c r="H175" s="3">
        <v>427</v>
      </c>
    </row>
    <row r="176" spans="2:8" ht="16.5" thickBot="1" x14ac:dyDescent="0.25">
      <c r="B176" s="147" t="s">
        <v>48</v>
      </c>
      <c r="C176" s="7" t="s">
        <v>79</v>
      </c>
      <c r="D176" s="7" t="s">
        <v>75</v>
      </c>
      <c r="E176" s="7" t="s">
        <v>76</v>
      </c>
      <c r="F176" s="45">
        <v>1910101590</v>
      </c>
      <c r="G176" s="7">
        <v>850</v>
      </c>
      <c r="H176" s="3">
        <v>39.5</v>
      </c>
    </row>
    <row r="177" spans="2:8" ht="142.5" thickBot="1" x14ac:dyDescent="0.25">
      <c r="B177" s="149" t="s">
        <v>55</v>
      </c>
      <c r="C177" s="8" t="s">
        <v>79</v>
      </c>
      <c r="D177" s="8" t="s">
        <v>75</v>
      </c>
      <c r="E177" s="8" t="s">
        <v>76</v>
      </c>
      <c r="F177" s="11">
        <v>1910106590</v>
      </c>
      <c r="G177" s="8"/>
      <c r="H177" s="34">
        <f>SUM(H178+H179+H180)</f>
        <v>8146</v>
      </c>
    </row>
    <row r="178" spans="2:8" ht="48" thickBot="1" x14ac:dyDescent="0.25">
      <c r="B178" s="147" t="s">
        <v>56</v>
      </c>
      <c r="C178" s="7" t="s">
        <v>79</v>
      </c>
      <c r="D178" s="7" t="s">
        <v>75</v>
      </c>
      <c r="E178" s="7" t="s">
        <v>76</v>
      </c>
      <c r="F178" s="45">
        <v>1910106590</v>
      </c>
      <c r="G178" s="7">
        <v>111</v>
      </c>
      <c r="H178" s="3">
        <v>6108</v>
      </c>
    </row>
    <row r="179" spans="2:8" ht="63.75" thickBot="1" x14ac:dyDescent="0.25">
      <c r="B179" s="146" t="s">
        <v>10</v>
      </c>
      <c r="C179" s="7" t="s">
        <v>79</v>
      </c>
      <c r="D179" s="7" t="s">
        <v>75</v>
      </c>
      <c r="E179" s="7" t="s">
        <v>76</v>
      </c>
      <c r="F179" s="45">
        <v>1910106590</v>
      </c>
      <c r="G179" s="7">
        <v>119</v>
      </c>
      <c r="H179" s="3">
        <v>1845</v>
      </c>
    </row>
    <row r="180" spans="2:8" ht="32.25" thickBot="1" x14ac:dyDescent="0.25">
      <c r="B180" s="39" t="s">
        <v>13</v>
      </c>
      <c r="C180" s="7" t="s">
        <v>79</v>
      </c>
      <c r="D180" s="7" t="s">
        <v>75</v>
      </c>
      <c r="E180" s="7" t="s">
        <v>76</v>
      </c>
      <c r="F180" s="45">
        <v>1910106590</v>
      </c>
      <c r="G180" s="7">
        <v>244</v>
      </c>
      <c r="H180" s="3">
        <v>193</v>
      </c>
    </row>
    <row r="181" spans="2:8" ht="16.5" thickBot="1" x14ac:dyDescent="0.25">
      <c r="B181" s="149" t="s">
        <v>31</v>
      </c>
      <c r="C181" s="8" t="s">
        <v>79</v>
      </c>
      <c r="D181" s="8">
        <v>10</v>
      </c>
      <c r="E181" s="8" t="s">
        <v>73</v>
      </c>
      <c r="F181" s="8"/>
      <c r="G181" s="8"/>
      <c r="H181" s="1">
        <v>230</v>
      </c>
    </row>
    <row r="182" spans="2:8" ht="16.5" thickBot="1" x14ac:dyDescent="0.25">
      <c r="B182" s="149" t="s">
        <v>35</v>
      </c>
      <c r="C182" s="8" t="s">
        <v>79</v>
      </c>
      <c r="D182" s="8">
        <v>10</v>
      </c>
      <c r="E182" s="8" t="s">
        <v>73</v>
      </c>
      <c r="F182" s="8"/>
      <c r="G182" s="8"/>
      <c r="H182" s="1">
        <v>230</v>
      </c>
    </row>
    <row r="183" spans="2:8" ht="48" thickBot="1" x14ac:dyDescent="0.25">
      <c r="B183" s="149" t="s">
        <v>57</v>
      </c>
      <c r="C183" s="7" t="s">
        <v>79</v>
      </c>
      <c r="D183" s="7">
        <v>10</v>
      </c>
      <c r="E183" s="7" t="s">
        <v>73</v>
      </c>
      <c r="F183" s="7">
        <v>2230171540</v>
      </c>
      <c r="G183" s="7"/>
      <c r="H183" s="1">
        <v>230</v>
      </c>
    </row>
    <row r="184" spans="2:8" ht="32.25" thickBot="1" x14ac:dyDescent="0.25">
      <c r="B184" s="5" t="s">
        <v>34</v>
      </c>
      <c r="C184" s="7" t="s">
        <v>79</v>
      </c>
      <c r="D184" s="7">
        <v>10</v>
      </c>
      <c r="E184" s="7" t="s">
        <v>73</v>
      </c>
      <c r="F184" s="7">
        <v>2230171540</v>
      </c>
      <c r="G184" s="7">
        <v>313</v>
      </c>
      <c r="H184" s="3">
        <v>230</v>
      </c>
    </row>
    <row r="185" spans="2:8" ht="16.5" thickBot="1" x14ac:dyDescent="0.25">
      <c r="B185" s="195" t="s">
        <v>81</v>
      </c>
      <c r="C185" s="196" t="s">
        <v>82</v>
      </c>
      <c r="D185" s="196"/>
      <c r="E185" s="196"/>
      <c r="F185" s="196"/>
      <c r="G185" s="196"/>
      <c r="H185" s="198">
        <f>SUM(H186+H197)</f>
        <v>10021.200000000001</v>
      </c>
    </row>
    <row r="186" spans="2:8" ht="16.5" thickBot="1" x14ac:dyDescent="0.25">
      <c r="B186" s="149" t="s">
        <v>52</v>
      </c>
      <c r="C186" s="8" t="s">
        <v>82</v>
      </c>
      <c r="D186" s="8" t="s">
        <v>75</v>
      </c>
      <c r="E186" s="8" t="s">
        <v>76</v>
      </c>
      <c r="F186" s="8"/>
      <c r="G186" s="8"/>
      <c r="H186" s="199">
        <f>SUM(H187+H193)</f>
        <v>9831.2000000000007</v>
      </c>
    </row>
    <row r="187" spans="2:8" ht="48" thickBot="1" x14ac:dyDescent="0.25">
      <c r="B187" s="149" t="s">
        <v>59</v>
      </c>
      <c r="C187" s="8" t="s">
        <v>82</v>
      </c>
      <c r="D187" s="8" t="s">
        <v>75</v>
      </c>
      <c r="E187" s="8" t="s">
        <v>76</v>
      </c>
      <c r="F187" s="11">
        <v>1910101590</v>
      </c>
      <c r="G187" s="8"/>
      <c r="H187" s="79">
        <f>SUM(H188:H192)</f>
        <v>4243.2</v>
      </c>
    </row>
    <row r="188" spans="2:8" ht="48" thickBot="1" x14ac:dyDescent="0.25">
      <c r="B188" s="147" t="s">
        <v>30</v>
      </c>
      <c r="C188" s="7" t="s">
        <v>82</v>
      </c>
      <c r="D188" s="7" t="s">
        <v>75</v>
      </c>
      <c r="E188" s="7" t="s">
        <v>76</v>
      </c>
      <c r="F188" s="45">
        <v>1910101590</v>
      </c>
      <c r="G188" s="7" t="s">
        <v>80</v>
      </c>
      <c r="H188" s="3">
        <v>1128</v>
      </c>
    </row>
    <row r="189" spans="2:8" ht="63.75" thickBot="1" x14ac:dyDescent="0.25">
      <c r="B189" s="146" t="s">
        <v>10</v>
      </c>
      <c r="C189" s="7" t="s">
        <v>82</v>
      </c>
      <c r="D189" s="7" t="s">
        <v>75</v>
      </c>
      <c r="E189" s="7" t="s">
        <v>76</v>
      </c>
      <c r="F189" s="45">
        <v>1910101590</v>
      </c>
      <c r="G189" s="7">
        <v>119</v>
      </c>
      <c r="H189" s="3">
        <v>340.7</v>
      </c>
    </row>
    <row r="190" spans="2:8" ht="32.25" thickBot="1" x14ac:dyDescent="0.25">
      <c r="B190" s="39" t="s">
        <v>13</v>
      </c>
      <c r="C190" s="7" t="s">
        <v>82</v>
      </c>
      <c r="D190" s="7" t="s">
        <v>75</v>
      </c>
      <c r="E190" s="7" t="s">
        <v>76</v>
      </c>
      <c r="F190" s="45">
        <v>1910101590</v>
      </c>
      <c r="G190" s="7">
        <v>244</v>
      </c>
      <c r="H190" s="3">
        <v>2469</v>
      </c>
    </row>
    <row r="191" spans="2:8" ht="16.5" thickBot="1" x14ac:dyDescent="0.25">
      <c r="B191" s="39" t="s">
        <v>640</v>
      </c>
      <c r="C191" s="7" t="s">
        <v>82</v>
      </c>
      <c r="D191" s="7" t="s">
        <v>75</v>
      </c>
      <c r="E191" s="7" t="s">
        <v>76</v>
      </c>
      <c r="F191" s="45">
        <v>1910101590</v>
      </c>
      <c r="G191" s="7" t="s">
        <v>619</v>
      </c>
      <c r="H191" s="3">
        <v>268</v>
      </c>
    </row>
    <row r="192" spans="2:8" ht="16.5" thickBot="1" x14ac:dyDescent="0.25">
      <c r="B192" s="147" t="s">
        <v>48</v>
      </c>
      <c r="C192" s="7" t="s">
        <v>82</v>
      </c>
      <c r="D192" s="7" t="s">
        <v>75</v>
      </c>
      <c r="E192" s="7" t="s">
        <v>76</v>
      </c>
      <c r="F192" s="45">
        <v>1910101590</v>
      </c>
      <c r="G192" s="7">
        <v>850</v>
      </c>
      <c r="H192" s="3">
        <v>37.5</v>
      </c>
    </row>
    <row r="193" spans="2:8" ht="142.5" thickBot="1" x14ac:dyDescent="0.25">
      <c r="B193" s="149" t="s">
        <v>55</v>
      </c>
      <c r="C193" s="8" t="s">
        <v>82</v>
      </c>
      <c r="D193" s="8" t="s">
        <v>75</v>
      </c>
      <c r="E193" s="8" t="s">
        <v>76</v>
      </c>
      <c r="F193" s="11">
        <v>1910106590</v>
      </c>
      <c r="G193" s="8"/>
      <c r="H193" s="34">
        <f>SUM(H194+H195+H196)</f>
        <v>5588</v>
      </c>
    </row>
    <row r="194" spans="2:8" ht="48" thickBot="1" x14ac:dyDescent="0.25">
      <c r="B194" s="147" t="s">
        <v>56</v>
      </c>
      <c r="C194" s="7" t="s">
        <v>82</v>
      </c>
      <c r="D194" s="7" t="s">
        <v>75</v>
      </c>
      <c r="E194" s="7" t="s">
        <v>76</v>
      </c>
      <c r="F194" s="45">
        <v>1910106590</v>
      </c>
      <c r="G194" s="7">
        <v>111</v>
      </c>
      <c r="H194" s="3">
        <v>4150</v>
      </c>
    </row>
    <row r="195" spans="2:8" ht="63.75" thickBot="1" x14ac:dyDescent="0.25">
      <c r="B195" s="146" t="s">
        <v>10</v>
      </c>
      <c r="C195" s="7" t="s">
        <v>82</v>
      </c>
      <c r="D195" s="7" t="s">
        <v>75</v>
      </c>
      <c r="E195" s="7" t="s">
        <v>76</v>
      </c>
      <c r="F195" s="45">
        <v>1910106590</v>
      </c>
      <c r="G195" s="7">
        <v>119</v>
      </c>
      <c r="H195" s="3">
        <v>1253</v>
      </c>
    </row>
    <row r="196" spans="2:8" ht="32.25" thickBot="1" x14ac:dyDescent="0.25">
      <c r="B196" s="39" t="s">
        <v>13</v>
      </c>
      <c r="C196" s="7" t="s">
        <v>82</v>
      </c>
      <c r="D196" s="7" t="s">
        <v>75</v>
      </c>
      <c r="E196" s="7" t="s">
        <v>76</v>
      </c>
      <c r="F196" s="45">
        <v>1910106590</v>
      </c>
      <c r="G196" s="7">
        <v>244</v>
      </c>
      <c r="H196" s="3">
        <v>185</v>
      </c>
    </row>
    <row r="197" spans="2:8" ht="16.5" thickBot="1" x14ac:dyDescent="0.25">
      <c r="B197" s="149" t="s">
        <v>31</v>
      </c>
      <c r="C197" s="8" t="s">
        <v>82</v>
      </c>
      <c r="D197" s="8">
        <v>10</v>
      </c>
      <c r="E197" s="8" t="s">
        <v>73</v>
      </c>
      <c r="F197" s="8"/>
      <c r="G197" s="8"/>
      <c r="H197" s="1">
        <v>190</v>
      </c>
    </row>
    <row r="198" spans="2:8" ht="16.5" thickBot="1" x14ac:dyDescent="0.25">
      <c r="B198" s="149" t="s">
        <v>35</v>
      </c>
      <c r="C198" s="8" t="s">
        <v>82</v>
      </c>
      <c r="D198" s="8">
        <v>10</v>
      </c>
      <c r="E198" s="8" t="s">
        <v>73</v>
      </c>
      <c r="F198" s="8"/>
      <c r="G198" s="8"/>
      <c r="H198" s="1">
        <v>190</v>
      </c>
    </row>
    <row r="199" spans="2:8" ht="48" thickBot="1" x14ac:dyDescent="0.25">
      <c r="B199" s="149" t="s">
        <v>57</v>
      </c>
      <c r="C199" s="8" t="s">
        <v>82</v>
      </c>
      <c r="D199" s="8">
        <v>10</v>
      </c>
      <c r="E199" s="8" t="s">
        <v>73</v>
      </c>
      <c r="F199" s="8">
        <v>2230171540</v>
      </c>
      <c r="G199" s="8"/>
      <c r="H199" s="1">
        <v>190</v>
      </c>
    </row>
    <row r="200" spans="2:8" ht="32.25" thickBot="1" x14ac:dyDescent="0.25">
      <c r="B200" s="5" t="s">
        <v>34</v>
      </c>
      <c r="C200" s="7" t="s">
        <v>82</v>
      </c>
      <c r="D200" s="7">
        <v>10</v>
      </c>
      <c r="E200" s="7" t="s">
        <v>73</v>
      </c>
      <c r="F200" s="7">
        <v>2230171540</v>
      </c>
      <c r="G200" s="7">
        <v>313</v>
      </c>
      <c r="H200" s="3">
        <v>190</v>
      </c>
    </row>
    <row r="201" spans="2:8" ht="16.5" thickBot="1" x14ac:dyDescent="0.25">
      <c r="B201" s="195" t="s">
        <v>83</v>
      </c>
      <c r="C201" s="196" t="s">
        <v>84</v>
      </c>
      <c r="D201" s="196"/>
      <c r="E201" s="196"/>
      <c r="F201" s="196"/>
      <c r="G201" s="196"/>
      <c r="H201" s="197">
        <f>SUM(H202+H213)</f>
        <v>3725</v>
      </c>
    </row>
    <row r="202" spans="2:8" ht="16.5" thickBot="1" x14ac:dyDescent="0.25">
      <c r="B202" s="149" t="s">
        <v>52</v>
      </c>
      <c r="C202" s="26" t="s">
        <v>84</v>
      </c>
      <c r="D202" s="26" t="s">
        <v>75</v>
      </c>
      <c r="E202" s="26" t="s">
        <v>76</v>
      </c>
      <c r="F202" s="12"/>
      <c r="G202" s="12"/>
      <c r="H202" s="35">
        <f>SUM(H203+H209)</f>
        <v>3680</v>
      </c>
    </row>
    <row r="203" spans="2:8" ht="48" thickBot="1" x14ac:dyDescent="0.25">
      <c r="B203" s="149" t="s">
        <v>59</v>
      </c>
      <c r="C203" s="26" t="s">
        <v>84</v>
      </c>
      <c r="D203" s="8" t="s">
        <v>75</v>
      </c>
      <c r="E203" s="8" t="s">
        <v>76</v>
      </c>
      <c r="F203" s="11">
        <v>1910101590</v>
      </c>
      <c r="G203" s="8"/>
      <c r="H203" s="34">
        <f>SUM(H208+H207+H206+H205+H204)</f>
        <v>2265</v>
      </c>
    </row>
    <row r="204" spans="2:8" ht="48" thickBot="1" x14ac:dyDescent="0.25">
      <c r="B204" s="147" t="s">
        <v>30</v>
      </c>
      <c r="C204" s="28" t="s">
        <v>84</v>
      </c>
      <c r="D204" s="7" t="s">
        <v>75</v>
      </c>
      <c r="E204" s="7" t="s">
        <v>76</v>
      </c>
      <c r="F204" s="45">
        <v>1910101590</v>
      </c>
      <c r="G204" s="7" t="s">
        <v>80</v>
      </c>
      <c r="H204" s="3">
        <v>759</v>
      </c>
    </row>
    <row r="205" spans="2:8" ht="63.75" thickBot="1" x14ac:dyDescent="0.25">
      <c r="B205" s="146" t="s">
        <v>10</v>
      </c>
      <c r="C205" s="28" t="s">
        <v>84</v>
      </c>
      <c r="D205" s="7" t="s">
        <v>75</v>
      </c>
      <c r="E205" s="7" t="s">
        <v>76</v>
      </c>
      <c r="F205" s="45">
        <v>1910101590</v>
      </c>
      <c r="G205" s="7">
        <v>119</v>
      </c>
      <c r="H205" s="3">
        <v>229</v>
      </c>
    </row>
    <row r="206" spans="2:8" ht="32.25" thickBot="1" x14ac:dyDescent="0.25">
      <c r="B206" s="39" t="s">
        <v>13</v>
      </c>
      <c r="C206" s="28" t="s">
        <v>84</v>
      </c>
      <c r="D206" s="7" t="s">
        <v>75</v>
      </c>
      <c r="E206" s="7" t="s">
        <v>76</v>
      </c>
      <c r="F206" s="45">
        <v>1910101590</v>
      </c>
      <c r="G206" s="7">
        <v>244</v>
      </c>
      <c r="H206" s="3">
        <v>1094</v>
      </c>
    </row>
    <row r="207" spans="2:8" ht="16.5" thickBot="1" x14ac:dyDescent="0.25">
      <c r="B207" s="39" t="s">
        <v>640</v>
      </c>
      <c r="C207" s="28" t="s">
        <v>84</v>
      </c>
      <c r="D207" s="7" t="s">
        <v>75</v>
      </c>
      <c r="E207" s="7" t="s">
        <v>76</v>
      </c>
      <c r="F207" s="45">
        <v>1910101590</v>
      </c>
      <c r="G207" s="7" t="s">
        <v>619</v>
      </c>
      <c r="H207" s="3">
        <v>177</v>
      </c>
    </row>
    <row r="208" spans="2:8" ht="16.5" thickBot="1" x14ac:dyDescent="0.25">
      <c r="B208" s="147" t="s">
        <v>48</v>
      </c>
      <c r="C208" s="28" t="s">
        <v>84</v>
      </c>
      <c r="D208" s="7" t="s">
        <v>75</v>
      </c>
      <c r="E208" s="7" t="s">
        <v>76</v>
      </c>
      <c r="F208" s="45">
        <v>1910101590</v>
      </c>
      <c r="G208" s="7">
        <v>850</v>
      </c>
      <c r="H208" s="3">
        <v>6</v>
      </c>
    </row>
    <row r="209" spans="2:8" ht="142.5" thickBot="1" x14ac:dyDescent="0.25">
      <c r="B209" s="149" t="s">
        <v>55</v>
      </c>
      <c r="C209" s="26" t="s">
        <v>84</v>
      </c>
      <c r="D209" s="8" t="s">
        <v>75</v>
      </c>
      <c r="E209" s="8" t="s">
        <v>76</v>
      </c>
      <c r="F209" s="11">
        <v>1910106590</v>
      </c>
      <c r="G209" s="8"/>
      <c r="H209" s="1">
        <f>SUM(H210:H212)</f>
        <v>1415</v>
      </c>
    </row>
    <row r="210" spans="2:8" ht="48" thickBot="1" x14ac:dyDescent="0.25">
      <c r="B210" s="147" t="s">
        <v>56</v>
      </c>
      <c r="C210" s="28" t="s">
        <v>84</v>
      </c>
      <c r="D210" s="7" t="s">
        <v>75</v>
      </c>
      <c r="E210" s="7" t="s">
        <v>76</v>
      </c>
      <c r="F210" s="45">
        <v>1910106590</v>
      </c>
      <c r="G210" s="7">
        <v>111</v>
      </c>
      <c r="H210" s="3">
        <v>1028</v>
      </c>
    </row>
    <row r="211" spans="2:8" ht="63.75" thickBot="1" x14ac:dyDescent="0.25">
      <c r="B211" s="146" t="s">
        <v>10</v>
      </c>
      <c r="C211" s="28" t="s">
        <v>84</v>
      </c>
      <c r="D211" s="7" t="s">
        <v>75</v>
      </c>
      <c r="E211" s="7" t="s">
        <v>76</v>
      </c>
      <c r="F211" s="45">
        <v>1910106590</v>
      </c>
      <c r="G211" s="7">
        <v>119</v>
      </c>
      <c r="H211" s="3">
        <v>310</v>
      </c>
    </row>
    <row r="212" spans="2:8" ht="32.25" thickBot="1" x14ac:dyDescent="0.25">
      <c r="B212" s="39" t="s">
        <v>13</v>
      </c>
      <c r="C212" s="28" t="s">
        <v>84</v>
      </c>
      <c r="D212" s="7" t="s">
        <v>75</v>
      </c>
      <c r="E212" s="7" t="s">
        <v>76</v>
      </c>
      <c r="F212" s="45">
        <v>1910106590</v>
      </c>
      <c r="G212" s="7">
        <v>244</v>
      </c>
      <c r="H212" s="3">
        <v>77</v>
      </c>
    </row>
    <row r="213" spans="2:8" ht="16.5" thickBot="1" x14ac:dyDescent="0.25">
      <c r="B213" s="149" t="s">
        <v>31</v>
      </c>
      <c r="C213" s="26" t="s">
        <v>84</v>
      </c>
      <c r="D213" s="8">
        <v>10</v>
      </c>
      <c r="E213" s="8"/>
      <c r="F213" s="8"/>
      <c r="G213" s="8"/>
      <c r="H213" s="1">
        <v>45</v>
      </c>
    </row>
    <row r="214" spans="2:8" ht="16.5" thickBot="1" x14ac:dyDescent="0.25">
      <c r="B214" s="149" t="s">
        <v>35</v>
      </c>
      <c r="C214" s="26" t="s">
        <v>84</v>
      </c>
      <c r="D214" s="8">
        <v>10</v>
      </c>
      <c r="E214" s="8" t="s">
        <v>73</v>
      </c>
      <c r="F214" s="8"/>
      <c r="G214" s="8"/>
      <c r="H214" s="1">
        <v>45</v>
      </c>
    </row>
    <row r="215" spans="2:8" ht="48" thickBot="1" x14ac:dyDescent="0.25">
      <c r="B215" s="149" t="s">
        <v>57</v>
      </c>
      <c r="C215" s="26" t="s">
        <v>84</v>
      </c>
      <c r="D215" s="8">
        <v>10</v>
      </c>
      <c r="E215" s="8" t="s">
        <v>73</v>
      </c>
      <c r="F215" s="8">
        <v>2230171540</v>
      </c>
      <c r="G215" s="8"/>
      <c r="H215" s="1">
        <v>45</v>
      </c>
    </row>
    <row r="216" spans="2:8" ht="32.25" thickBot="1" x14ac:dyDescent="0.25">
      <c r="B216" s="5" t="s">
        <v>34</v>
      </c>
      <c r="C216" s="28" t="s">
        <v>84</v>
      </c>
      <c r="D216" s="7">
        <v>10</v>
      </c>
      <c r="E216" s="7" t="s">
        <v>73</v>
      </c>
      <c r="F216" s="7">
        <v>2230171540</v>
      </c>
      <c r="G216" s="7">
        <v>313</v>
      </c>
      <c r="H216" s="3">
        <v>45</v>
      </c>
    </row>
    <row r="217" spans="2:8" ht="16.5" thickBot="1" x14ac:dyDescent="0.25">
      <c r="B217" s="195" t="s">
        <v>85</v>
      </c>
      <c r="C217" s="196" t="s">
        <v>86</v>
      </c>
      <c r="D217" s="196"/>
      <c r="E217" s="196"/>
      <c r="F217" s="196"/>
      <c r="G217" s="196"/>
      <c r="H217" s="197">
        <f>SUM(H218+H229)</f>
        <v>12504.8</v>
      </c>
    </row>
    <row r="218" spans="2:8" ht="16.5" thickBot="1" x14ac:dyDescent="0.25">
      <c r="B218" s="149" t="s">
        <v>52</v>
      </c>
      <c r="C218" s="26" t="s">
        <v>86</v>
      </c>
      <c r="D218" s="8" t="s">
        <v>75</v>
      </c>
      <c r="E218" s="8" t="s">
        <v>76</v>
      </c>
      <c r="F218" s="12"/>
      <c r="G218" s="12"/>
      <c r="H218" s="35">
        <f>SUM(H219+H225)</f>
        <v>12269.8</v>
      </c>
    </row>
    <row r="219" spans="2:8" ht="48" thickBot="1" x14ac:dyDescent="0.25">
      <c r="B219" s="149" t="s">
        <v>59</v>
      </c>
      <c r="C219" s="26" t="s">
        <v>86</v>
      </c>
      <c r="D219" s="8" t="s">
        <v>75</v>
      </c>
      <c r="E219" s="8" t="s">
        <v>76</v>
      </c>
      <c r="F219" s="11">
        <v>1910101590</v>
      </c>
      <c r="G219" s="8"/>
      <c r="H219" s="34">
        <f>SUM(H220+H221+H222+H223+H224)</f>
        <v>5247.8</v>
      </c>
    </row>
    <row r="220" spans="2:8" ht="48" thickBot="1" x14ac:dyDescent="0.25">
      <c r="B220" s="147" t="s">
        <v>30</v>
      </c>
      <c r="C220" s="28" t="s">
        <v>86</v>
      </c>
      <c r="D220" s="7" t="s">
        <v>75</v>
      </c>
      <c r="E220" s="7" t="s">
        <v>76</v>
      </c>
      <c r="F220" s="45">
        <v>1910101590</v>
      </c>
      <c r="G220" s="7" t="s">
        <v>80</v>
      </c>
      <c r="H220" s="3">
        <v>1332</v>
      </c>
    </row>
    <row r="221" spans="2:8" ht="63.75" thickBot="1" x14ac:dyDescent="0.25">
      <c r="B221" s="146" t="s">
        <v>10</v>
      </c>
      <c r="C221" s="28" t="s">
        <v>86</v>
      </c>
      <c r="D221" s="7" t="s">
        <v>75</v>
      </c>
      <c r="E221" s="7" t="s">
        <v>76</v>
      </c>
      <c r="F221" s="45">
        <v>1910101590</v>
      </c>
      <c r="G221" s="7">
        <v>119</v>
      </c>
      <c r="H221" s="3">
        <v>402.3</v>
      </c>
    </row>
    <row r="222" spans="2:8" ht="32.25" thickBot="1" x14ac:dyDescent="0.25">
      <c r="B222" s="39" t="s">
        <v>13</v>
      </c>
      <c r="C222" s="28" t="s">
        <v>86</v>
      </c>
      <c r="D222" s="7" t="s">
        <v>75</v>
      </c>
      <c r="E222" s="7" t="s">
        <v>76</v>
      </c>
      <c r="F222" s="45">
        <v>1910101590</v>
      </c>
      <c r="G222" s="7">
        <v>244</v>
      </c>
      <c r="H222" s="3">
        <v>3190</v>
      </c>
    </row>
    <row r="223" spans="2:8" ht="16.5" thickBot="1" x14ac:dyDescent="0.25">
      <c r="B223" s="39" t="s">
        <v>640</v>
      </c>
      <c r="C223" s="28" t="s">
        <v>86</v>
      </c>
      <c r="D223" s="7" t="s">
        <v>75</v>
      </c>
      <c r="E223" s="7" t="s">
        <v>76</v>
      </c>
      <c r="F223" s="45">
        <v>1910101590</v>
      </c>
      <c r="G223" s="7" t="s">
        <v>619</v>
      </c>
      <c r="H223" s="3">
        <v>304</v>
      </c>
    </row>
    <row r="224" spans="2:8" ht="16.5" thickBot="1" x14ac:dyDescent="0.25">
      <c r="B224" s="147" t="s">
        <v>48</v>
      </c>
      <c r="C224" s="28" t="s">
        <v>86</v>
      </c>
      <c r="D224" s="7" t="s">
        <v>75</v>
      </c>
      <c r="E224" s="7" t="s">
        <v>76</v>
      </c>
      <c r="F224" s="45">
        <v>1910101590</v>
      </c>
      <c r="G224" s="7">
        <v>850</v>
      </c>
      <c r="H224" s="3">
        <v>19.5</v>
      </c>
    </row>
    <row r="225" spans="2:8" ht="142.5" thickBot="1" x14ac:dyDescent="0.25">
      <c r="B225" s="149" t="s">
        <v>55</v>
      </c>
      <c r="C225" s="26" t="s">
        <v>86</v>
      </c>
      <c r="D225" s="8" t="s">
        <v>75</v>
      </c>
      <c r="E225" s="8" t="s">
        <v>76</v>
      </c>
      <c r="F225" s="11">
        <v>1910106590</v>
      </c>
      <c r="G225" s="8"/>
      <c r="H225" s="1">
        <f>SUM(H226:H228)</f>
        <v>7022</v>
      </c>
    </row>
    <row r="226" spans="2:8" ht="48" thickBot="1" x14ac:dyDescent="0.25">
      <c r="B226" s="147" t="s">
        <v>56</v>
      </c>
      <c r="C226" s="28" t="s">
        <v>86</v>
      </c>
      <c r="D226" s="7" t="s">
        <v>75</v>
      </c>
      <c r="E226" s="7" t="s">
        <v>76</v>
      </c>
      <c r="F226" s="45">
        <v>1910106590</v>
      </c>
      <c r="G226" s="7">
        <v>111</v>
      </c>
      <c r="H226" s="3">
        <v>5203</v>
      </c>
    </row>
    <row r="227" spans="2:8" ht="63.75" thickBot="1" x14ac:dyDescent="0.25">
      <c r="B227" s="146" t="s">
        <v>10</v>
      </c>
      <c r="C227" s="28" t="s">
        <v>86</v>
      </c>
      <c r="D227" s="7" t="s">
        <v>75</v>
      </c>
      <c r="E227" s="7" t="s">
        <v>76</v>
      </c>
      <c r="F227" s="45">
        <v>1910106590</v>
      </c>
      <c r="G227" s="7">
        <v>119</v>
      </c>
      <c r="H227" s="3">
        <v>1571</v>
      </c>
    </row>
    <row r="228" spans="2:8" ht="32.25" thickBot="1" x14ac:dyDescent="0.25">
      <c r="B228" s="39" t="s">
        <v>13</v>
      </c>
      <c r="C228" s="28" t="s">
        <v>86</v>
      </c>
      <c r="D228" s="7" t="s">
        <v>75</v>
      </c>
      <c r="E228" s="7" t="s">
        <v>76</v>
      </c>
      <c r="F228" s="45">
        <v>1910106590</v>
      </c>
      <c r="G228" s="7">
        <v>244</v>
      </c>
      <c r="H228" s="3">
        <v>248</v>
      </c>
    </row>
    <row r="229" spans="2:8" ht="16.5" thickBot="1" x14ac:dyDescent="0.25">
      <c r="B229" s="149" t="s">
        <v>31</v>
      </c>
      <c r="C229" s="26" t="s">
        <v>86</v>
      </c>
      <c r="D229" s="8">
        <v>10</v>
      </c>
      <c r="E229" s="8"/>
      <c r="F229" s="8"/>
      <c r="G229" s="8"/>
      <c r="H229" s="1">
        <v>235</v>
      </c>
    </row>
    <row r="230" spans="2:8" ht="16.5" thickBot="1" x14ac:dyDescent="0.25">
      <c r="B230" s="149" t="s">
        <v>35</v>
      </c>
      <c r="C230" s="26" t="s">
        <v>86</v>
      </c>
      <c r="D230" s="8">
        <v>10</v>
      </c>
      <c r="E230" s="8" t="s">
        <v>73</v>
      </c>
      <c r="F230" s="8"/>
      <c r="G230" s="8"/>
      <c r="H230" s="1">
        <v>235</v>
      </c>
    </row>
    <row r="231" spans="2:8" ht="48" thickBot="1" x14ac:dyDescent="0.25">
      <c r="B231" s="149" t="s">
        <v>57</v>
      </c>
      <c r="C231" s="26" t="s">
        <v>86</v>
      </c>
      <c r="D231" s="8">
        <v>10</v>
      </c>
      <c r="E231" s="8" t="s">
        <v>73</v>
      </c>
      <c r="F231" s="8">
        <v>2230171540</v>
      </c>
      <c r="G231" s="8"/>
      <c r="H231" s="1">
        <v>235</v>
      </c>
    </row>
    <row r="232" spans="2:8" ht="32.25" thickBot="1" x14ac:dyDescent="0.25">
      <c r="B232" s="5" t="s">
        <v>34</v>
      </c>
      <c r="C232" s="28" t="s">
        <v>86</v>
      </c>
      <c r="D232" s="7">
        <v>10</v>
      </c>
      <c r="E232" s="7" t="s">
        <v>73</v>
      </c>
      <c r="F232" s="7">
        <v>2230171540</v>
      </c>
      <c r="G232" s="7">
        <v>313</v>
      </c>
      <c r="H232" s="3">
        <v>235</v>
      </c>
    </row>
    <row r="233" spans="2:8" ht="32.25" thickBot="1" x14ac:dyDescent="0.25">
      <c r="B233" s="195" t="s">
        <v>87</v>
      </c>
      <c r="C233" s="196" t="s">
        <v>88</v>
      </c>
      <c r="D233" s="196"/>
      <c r="E233" s="196"/>
      <c r="F233" s="196"/>
      <c r="G233" s="196"/>
      <c r="H233" s="197">
        <f>SUM(H234+H245)</f>
        <v>2950.7</v>
      </c>
    </row>
    <row r="234" spans="2:8" ht="16.5" thickBot="1" x14ac:dyDescent="0.25">
      <c r="B234" s="149" t="s">
        <v>52</v>
      </c>
      <c r="C234" s="26" t="s">
        <v>88</v>
      </c>
      <c r="D234" s="8" t="s">
        <v>75</v>
      </c>
      <c r="E234" s="8" t="s">
        <v>76</v>
      </c>
      <c r="F234" s="12"/>
      <c r="G234" s="12"/>
      <c r="H234" s="35">
        <f>SUM(H235+H241)</f>
        <v>2911.7</v>
      </c>
    </row>
    <row r="235" spans="2:8" ht="48" thickBot="1" x14ac:dyDescent="0.25">
      <c r="B235" s="149" t="s">
        <v>59</v>
      </c>
      <c r="C235" s="26" t="s">
        <v>88</v>
      </c>
      <c r="D235" s="8" t="s">
        <v>75</v>
      </c>
      <c r="E235" s="8" t="s">
        <v>76</v>
      </c>
      <c r="F235" s="11">
        <v>1910101590</v>
      </c>
      <c r="G235" s="8"/>
      <c r="H235" s="34">
        <f>SUM(H236+H237+H238+H239+H240)</f>
        <v>1628.3</v>
      </c>
    </row>
    <row r="236" spans="2:8" ht="48" thickBot="1" x14ac:dyDescent="0.25">
      <c r="B236" s="147" t="s">
        <v>30</v>
      </c>
      <c r="C236" s="28" t="s">
        <v>88</v>
      </c>
      <c r="D236" s="7" t="s">
        <v>75</v>
      </c>
      <c r="E236" s="7" t="s">
        <v>76</v>
      </c>
      <c r="F236" s="45">
        <v>1910101590</v>
      </c>
      <c r="G236" s="7" t="s">
        <v>80</v>
      </c>
      <c r="H236" s="3">
        <v>723</v>
      </c>
    </row>
    <row r="237" spans="2:8" ht="63.75" thickBot="1" x14ac:dyDescent="0.25">
      <c r="B237" s="146" t="s">
        <v>10</v>
      </c>
      <c r="C237" s="28" t="s">
        <v>88</v>
      </c>
      <c r="D237" s="7" t="s">
        <v>75</v>
      </c>
      <c r="E237" s="7" t="s">
        <v>76</v>
      </c>
      <c r="F237" s="45">
        <v>1910101590</v>
      </c>
      <c r="G237" s="7">
        <v>119</v>
      </c>
      <c r="H237" s="3">
        <v>218.3</v>
      </c>
    </row>
    <row r="238" spans="2:8" ht="32.25" thickBot="1" x14ac:dyDescent="0.25">
      <c r="B238" s="39" t="s">
        <v>13</v>
      </c>
      <c r="C238" s="28" t="s">
        <v>88</v>
      </c>
      <c r="D238" s="7" t="s">
        <v>75</v>
      </c>
      <c r="E238" s="7" t="s">
        <v>76</v>
      </c>
      <c r="F238" s="45">
        <v>1910101590</v>
      </c>
      <c r="G238" s="7">
        <v>244</v>
      </c>
      <c r="H238" s="3">
        <v>586</v>
      </c>
    </row>
    <row r="239" spans="2:8" ht="16.5" thickBot="1" x14ac:dyDescent="0.25">
      <c r="B239" s="39" t="s">
        <v>640</v>
      </c>
      <c r="C239" s="28" t="s">
        <v>88</v>
      </c>
      <c r="D239" s="7" t="s">
        <v>75</v>
      </c>
      <c r="E239" s="7" t="s">
        <v>76</v>
      </c>
      <c r="F239" s="45">
        <v>1910101590</v>
      </c>
      <c r="G239" s="7" t="s">
        <v>619</v>
      </c>
      <c r="H239" s="3">
        <v>83</v>
      </c>
    </row>
    <row r="240" spans="2:8" ht="16.5" thickBot="1" x14ac:dyDescent="0.25">
      <c r="B240" s="147" t="s">
        <v>48</v>
      </c>
      <c r="C240" s="28" t="s">
        <v>88</v>
      </c>
      <c r="D240" s="7" t="s">
        <v>75</v>
      </c>
      <c r="E240" s="7" t="s">
        <v>76</v>
      </c>
      <c r="F240" s="45">
        <v>1910101590</v>
      </c>
      <c r="G240" s="7">
        <v>850</v>
      </c>
      <c r="H240" s="3">
        <v>18</v>
      </c>
    </row>
    <row r="241" spans="2:8" ht="142.5" thickBot="1" x14ac:dyDescent="0.25">
      <c r="B241" s="149" t="s">
        <v>55</v>
      </c>
      <c r="C241" s="26" t="s">
        <v>88</v>
      </c>
      <c r="D241" s="8" t="s">
        <v>75</v>
      </c>
      <c r="E241" s="8" t="s">
        <v>76</v>
      </c>
      <c r="F241" s="11">
        <v>1910106590</v>
      </c>
      <c r="G241" s="8"/>
      <c r="H241" s="1">
        <f>SUM(H242:H244)</f>
        <v>1283.4000000000001</v>
      </c>
    </row>
    <row r="242" spans="2:8" ht="48" thickBot="1" x14ac:dyDescent="0.25">
      <c r="B242" s="147" t="s">
        <v>56</v>
      </c>
      <c r="C242" s="28" t="s">
        <v>88</v>
      </c>
      <c r="D242" s="7" t="s">
        <v>75</v>
      </c>
      <c r="E242" s="7" t="s">
        <v>76</v>
      </c>
      <c r="F242" s="45">
        <v>1910106590</v>
      </c>
      <c r="G242" s="7">
        <v>111</v>
      </c>
      <c r="H242" s="3">
        <v>956</v>
      </c>
    </row>
    <row r="243" spans="2:8" ht="63.75" thickBot="1" x14ac:dyDescent="0.25">
      <c r="B243" s="146" t="s">
        <v>10</v>
      </c>
      <c r="C243" s="28" t="s">
        <v>88</v>
      </c>
      <c r="D243" s="7" t="s">
        <v>75</v>
      </c>
      <c r="E243" s="7" t="s">
        <v>76</v>
      </c>
      <c r="F243" s="45">
        <v>1910106590</v>
      </c>
      <c r="G243" s="7">
        <v>119</v>
      </c>
      <c r="H243" s="3">
        <v>289</v>
      </c>
    </row>
    <row r="244" spans="2:8" ht="32.25" thickBot="1" x14ac:dyDescent="0.25">
      <c r="B244" s="39" t="s">
        <v>13</v>
      </c>
      <c r="C244" s="28" t="s">
        <v>88</v>
      </c>
      <c r="D244" s="7" t="s">
        <v>75</v>
      </c>
      <c r="E244" s="7" t="s">
        <v>76</v>
      </c>
      <c r="F244" s="45">
        <v>1910106590</v>
      </c>
      <c r="G244" s="7">
        <v>244</v>
      </c>
      <c r="H244" s="3">
        <v>38.4</v>
      </c>
    </row>
    <row r="245" spans="2:8" ht="16.5" thickBot="1" x14ac:dyDescent="0.25">
      <c r="B245" s="149" t="s">
        <v>31</v>
      </c>
      <c r="C245" s="26" t="s">
        <v>88</v>
      </c>
      <c r="D245" s="8">
        <v>10</v>
      </c>
      <c r="E245" s="8" t="s">
        <v>73</v>
      </c>
      <c r="F245" s="8"/>
      <c r="G245" s="8"/>
      <c r="H245" s="1">
        <v>39</v>
      </c>
    </row>
    <row r="246" spans="2:8" ht="16.5" thickBot="1" x14ac:dyDescent="0.25">
      <c r="B246" s="149" t="s">
        <v>35</v>
      </c>
      <c r="C246" s="26" t="s">
        <v>88</v>
      </c>
      <c r="D246" s="8">
        <v>10</v>
      </c>
      <c r="E246" s="8" t="s">
        <v>73</v>
      </c>
      <c r="F246" s="8"/>
      <c r="G246" s="8"/>
      <c r="H246" s="1">
        <v>39</v>
      </c>
    </row>
    <row r="247" spans="2:8" ht="48" thickBot="1" x14ac:dyDescent="0.25">
      <c r="B247" s="149" t="s">
        <v>57</v>
      </c>
      <c r="C247" s="26" t="s">
        <v>88</v>
      </c>
      <c r="D247" s="8">
        <v>10</v>
      </c>
      <c r="E247" s="8" t="s">
        <v>73</v>
      </c>
      <c r="F247" s="8">
        <v>2230171540</v>
      </c>
      <c r="G247" s="8"/>
      <c r="H247" s="1">
        <v>39</v>
      </c>
    </row>
    <row r="248" spans="2:8" ht="32.25" thickBot="1" x14ac:dyDescent="0.25">
      <c r="B248" s="5" t="s">
        <v>34</v>
      </c>
      <c r="C248" s="28" t="s">
        <v>88</v>
      </c>
      <c r="D248" s="7">
        <v>10</v>
      </c>
      <c r="E248" s="7" t="s">
        <v>73</v>
      </c>
      <c r="F248" s="7">
        <v>2230171540</v>
      </c>
      <c r="G248" s="7">
        <v>313</v>
      </c>
      <c r="H248" s="3">
        <v>39</v>
      </c>
    </row>
    <row r="249" spans="2:8" ht="16.5" thickBot="1" x14ac:dyDescent="0.25">
      <c r="B249" s="195" t="s">
        <v>89</v>
      </c>
      <c r="C249" s="196" t="s">
        <v>90</v>
      </c>
      <c r="D249" s="196"/>
      <c r="E249" s="196"/>
      <c r="F249" s="196"/>
      <c r="G249" s="196"/>
      <c r="H249" s="197">
        <f>SUM(H250+H261)</f>
        <v>3535.3</v>
      </c>
    </row>
    <row r="250" spans="2:8" ht="16.5" thickBot="1" x14ac:dyDescent="0.25">
      <c r="B250" s="149" t="s">
        <v>52</v>
      </c>
      <c r="C250" s="26" t="s">
        <v>90</v>
      </c>
      <c r="D250" s="8" t="s">
        <v>75</v>
      </c>
      <c r="E250" s="8" t="s">
        <v>76</v>
      </c>
      <c r="F250" s="12"/>
      <c r="G250" s="12"/>
      <c r="H250" s="35">
        <f>SUM(H251+H257)</f>
        <v>3497.3</v>
      </c>
    </row>
    <row r="251" spans="2:8" ht="48" thickBot="1" x14ac:dyDescent="0.25">
      <c r="B251" s="149" t="s">
        <v>59</v>
      </c>
      <c r="C251" s="26" t="s">
        <v>90</v>
      </c>
      <c r="D251" s="8" t="s">
        <v>75</v>
      </c>
      <c r="E251" s="8" t="s">
        <v>76</v>
      </c>
      <c r="F251" s="11">
        <v>1910101590</v>
      </c>
      <c r="G251" s="8"/>
      <c r="H251" s="34">
        <f>SUM(H252+H253+H254+H255+H256)</f>
        <v>2198.9</v>
      </c>
    </row>
    <row r="252" spans="2:8" ht="48" thickBot="1" x14ac:dyDescent="0.25">
      <c r="B252" s="147" t="s">
        <v>30</v>
      </c>
      <c r="C252" s="28" t="s">
        <v>90</v>
      </c>
      <c r="D252" s="7" t="s">
        <v>75</v>
      </c>
      <c r="E252" s="7" t="s">
        <v>76</v>
      </c>
      <c r="F252" s="45">
        <v>1910101590</v>
      </c>
      <c r="G252" s="7" t="s">
        <v>80</v>
      </c>
      <c r="H252" s="3">
        <v>780</v>
      </c>
    </row>
    <row r="253" spans="2:8" ht="63.75" thickBot="1" x14ac:dyDescent="0.25">
      <c r="B253" s="146" t="s">
        <v>10</v>
      </c>
      <c r="C253" s="28" t="s">
        <v>90</v>
      </c>
      <c r="D253" s="7" t="s">
        <v>75</v>
      </c>
      <c r="E253" s="7" t="s">
        <v>76</v>
      </c>
      <c r="F253" s="45">
        <v>1910101590</v>
      </c>
      <c r="G253" s="7">
        <v>119</v>
      </c>
      <c r="H253" s="3">
        <v>235.9</v>
      </c>
    </row>
    <row r="254" spans="2:8" ht="32.25" thickBot="1" x14ac:dyDescent="0.25">
      <c r="B254" s="39" t="s">
        <v>13</v>
      </c>
      <c r="C254" s="28" t="s">
        <v>90</v>
      </c>
      <c r="D254" s="7" t="s">
        <v>75</v>
      </c>
      <c r="E254" s="7" t="s">
        <v>76</v>
      </c>
      <c r="F254" s="45">
        <v>1910101590</v>
      </c>
      <c r="G254" s="7">
        <v>244</v>
      </c>
      <c r="H254" s="3">
        <v>1045</v>
      </c>
    </row>
    <row r="255" spans="2:8" ht="16.5" thickBot="1" x14ac:dyDescent="0.25">
      <c r="B255" s="39" t="s">
        <v>640</v>
      </c>
      <c r="C255" s="28" t="s">
        <v>90</v>
      </c>
      <c r="D255" s="7" t="s">
        <v>75</v>
      </c>
      <c r="E255" s="7" t="s">
        <v>76</v>
      </c>
      <c r="F255" s="45">
        <v>1910101590</v>
      </c>
      <c r="G255" s="7" t="s">
        <v>619</v>
      </c>
      <c r="H255" s="3">
        <v>125</v>
      </c>
    </row>
    <row r="256" spans="2:8" ht="16.5" thickBot="1" x14ac:dyDescent="0.25">
      <c r="B256" s="147" t="s">
        <v>48</v>
      </c>
      <c r="C256" s="28" t="s">
        <v>90</v>
      </c>
      <c r="D256" s="7" t="s">
        <v>75</v>
      </c>
      <c r="E256" s="7" t="s">
        <v>76</v>
      </c>
      <c r="F256" s="45">
        <v>1910101590</v>
      </c>
      <c r="G256" s="7">
        <v>850</v>
      </c>
      <c r="H256" s="3">
        <v>13</v>
      </c>
    </row>
    <row r="257" spans="2:8" ht="142.5" thickBot="1" x14ac:dyDescent="0.25">
      <c r="B257" s="149" t="s">
        <v>55</v>
      </c>
      <c r="C257" s="26" t="s">
        <v>90</v>
      </c>
      <c r="D257" s="8" t="s">
        <v>75</v>
      </c>
      <c r="E257" s="8" t="s">
        <v>76</v>
      </c>
      <c r="F257" s="11">
        <v>1910106590</v>
      </c>
      <c r="G257" s="8"/>
      <c r="H257" s="1">
        <f>SUM(H258:H260)</f>
        <v>1298.4000000000001</v>
      </c>
    </row>
    <row r="258" spans="2:8" ht="48" thickBot="1" x14ac:dyDescent="0.25">
      <c r="B258" s="147" t="s">
        <v>56</v>
      </c>
      <c r="C258" s="28" t="s">
        <v>90</v>
      </c>
      <c r="D258" s="7" t="s">
        <v>75</v>
      </c>
      <c r="E258" s="7" t="s">
        <v>76</v>
      </c>
      <c r="F258" s="45">
        <v>1910106590</v>
      </c>
      <c r="G258" s="7">
        <v>111</v>
      </c>
      <c r="H258" s="3">
        <v>968</v>
      </c>
    </row>
    <row r="259" spans="2:8" ht="63.75" thickBot="1" x14ac:dyDescent="0.25">
      <c r="B259" s="146" t="s">
        <v>10</v>
      </c>
      <c r="C259" s="28" t="s">
        <v>90</v>
      </c>
      <c r="D259" s="7" t="s">
        <v>75</v>
      </c>
      <c r="E259" s="7" t="s">
        <v>76</v>
      </c>
      <c r="F259" s="45">
        <v>1910106590</v>
      </c>
      <c r="G259" s="7">
        <v>119</v>
      </c>
      <c r="H259" s="3">
        <v>292</v>
      </c>
    </row>
    <row r="260" spans="2:8" ht="32.25" thickBot="1" x14ac:dyDescent="0.25">
      <c r="B260" s="39" t="s">
        <v>13</v>
      </c>
      <c r="C260" s="28" t="s">
        <v>90</v>
      </c>
      <c r="D260" s="7" t="s">
        <v>75</v>
      </c>
      <c r="E260" s="7" t="s">
        <v>76</v>
      </c>
      <c r="F260" s="45">
        <v>1910106590</v>
      </c>
      <c r="G260" s="7">
        <v>244</v>
      </c>
      <c r="H260" s="3">
        <v>38.4</v>
      </c>
    </row>
    <row r="261" spans="2:8" ht="16.5" thickBot="1" x14ac:dyDescent="0.25">
      <c r="B261" s="149" t="s">
        <v>31</v>
      </c>
      <c r="C261" s="26" t="s">
        <v>90</v>
      </c>
      <c r="D261" s="8">
        <v>10</v>
      </c>
      <c r="E261" s="8" t="s">
        <v>73</v>
      </c>
      <c r="F261" s="8"/>
      <c r="G261" s="8"/>
      <c r="H261" s="1">
        <v>38</v>
      </c>
    </row>
    <row r="262" spans="2:8" ht="16.5" thickBot="1" x14ac:dyDescent="0.25">
      <c r="B262" s="149" t="s">
        <v>35</v>
      </c>
      <c r="C262" s="26" t="s">
        <v>90</v>
      </c>
      <c r="D262" s="8">
        <v>10</v>
      </c>
      <c r="E262" s="8" t="s">
        <v>73</v>
      </c>
      <c r="F262" s="8"/>
      <c r="G262" s="8"/>
      <c r="H262" s="1">
        <v>38</v>
      </c>
    </row>
    <row r="263" spans="2:8" ht="48" thickBot="1" x14ac:dyDescent="0.25">
      <c r="B263" s="149" t="s">
        <v>57</v>
      </c>
      <c r="C263" s="26" t="s">
        <v>90</v>
      </c>
      <c r="D263" s="8">
        <v>10</v>
      </c>
      <c r="E263" s="8" t="s">
        <v>73</v>
      </c>
      <c r="F263" s="8">
        <v>2230171540</v>
      </c>
      <c r="G263" s="8"/>
      <c r="H263" s="1">
        <v>38</v>
      </c>
    </row>
    <row r="264" spans="2:8" ht="32.25" thickBot="1" x14ac:dyDescent="0.25">
      <c r="B264" s="5" t="s">
        <v>34</v>
      </c>
      <c r="C264" s="28" t="s">
        <v>90</v>
      </c>
      <c r="D264" s="7">
        <v>10</v>
      </c>
      <c r="E264" s="7" t="s">
        <v>73</v>
      </c>
      <c r="F264" s="7">
        <v>2230171540</v>
      </c>
      <c r="G264" s="7">
        <v>313</v>
      </c>
      <c r="H264" s="3">
        <v>38</v>
      </c>
    </row>
    <row r="265" spans="2:8" ht="16.5" thickBot="1" x14ac:dyDescent="0.25">
      <c r="B265" s="195" t="s">
        <v>91</v>
      </c>
      <c r="C265" s="196" t="s">
        <v>92</v>
      </c>
      <c r="D265" s="196"/>
      <c r="E265" s="196"/>
      <c r="F265" s="196"/>
      <c r="G265" s="196"/>
      <c r="H265" s="197">
        <f>SUM(H266+H277)</f>
        <v>3149.8</v>
      </c>
    </row>
    <row r="266" spans="2:8" ht="16.5" thickBot="1" x14ac:dyDescent="0.25">
      <c r="B266" s="149" t="s">
        <v>52</v>
      </c>
      <c r="C266" s="26" t="s">
        <v>92</v>
      </c>
      <c r="D266" s="8" t="s">
        <v>75</v>
      </c>
      <c r="E266" s="8" t="s">
        <v>76</v>
      </c>
      <c r="F266" s="12"/>
      <c r="G266" s="12"/>
      <c r="H266" s="35">
        <f>SUM(H267+H273)</f>
        <v>3116.8</v>
      </c>
    </row>
    <row r="267" spans="2:8" ht="48" thickBot="1" x14ac:dyDescent="0.25">
      <c r="B267" s="149" t="s">
        <v>59</v>
      </c>
      <c r="C267" s="26" t="s">
        <v>92</v>
      </c>
      <c r="D267" s="8" t="s">
        <v>75</v>
      </c>
      <c r="E267" s="8" t="s">
        <v>76</v>
      </c>
      <c r="F267" s="11">
        <v>1910101590</v>
      </c>
      <c r="G267" s="8"/>
      <c r="H267" s="34">
        <f>SUM(H268+H269+H270+H271+H272)</f>
        <v>1728.8</v>
      </c>
    </row>
    <row r="268" spans="2:8" ht="48" thickBot="1" x14ac:dyDescent="0.25">
      <c r="B268" s="147" t="s">
        <v>30</v>
      </c>
      <c r="C268" s="28" t="s">
        <v>92</v>
      </c>
      <c r="D268" s="7" t="s">
        <v>75</v>
      </c>
      <c r="E268" s="7" t="s">
        <v>76</v>
      </c>
      <c r="F268" s="45">
        <v>1910101590</v>
      </c>
      <c r="G268" s="7" t="s">
        <v>80</v>
      </c>
      <c r="H268" s="3">
        <v>771</v>
      </c>
    </row>
    <row r="269" spans="2:8" ht="63.75" thickBot="1" x14ac:dyDescent="0.25">
      <c r="B269" s="146" t="s">
        <v>10</v>
      </c>
      <c r="C269" s="28" t="s">
        <v>92</v>
      </c>
      <c r="D269" s="7" t="s">
        <v>75</v>
      </c>
      <c r="E269" s="7" t="s">
        <v>76</v>
      </c>
      <c r="F269" s="45">
        <v>1910101590</v>
      </c>
      <c r="G269" s="7">
        <v>119</v>
      </c>
      <c r="H269" s="3">
        <v>232.8</v>
      </c>
    </row>
    <row r="270" spans="2:8" ht="32.25" thickBot="1" x14ac:dyDescent="0.25">
      <c r="B270" s="39" t="s">
        <v>13</v>
      </c>
      <c r="C270" s="28" t="s">
        <v>92</v>
      </c>
      <c r="D270" s="7" t="s">
        <v>75</v>
      </c>
      <c r="E270" s="7" t="s">
        <v>76</v>
      </c>
      <c r="F270" s="45">
        <v>1910101590</v>
      </c>
      <c r="G270" s="7">
        <v>244</v>
      </c>
      <c r="H270" s="3">
        <v>547</v>
      </c>
    </row>
    <row r="271" spans="2:8" ht="16.5" thickBot="1" x14ac:dyDescent="0.25">
      <c r="B271" s="39" t="s">
        <v>640</v>
      </c>
      <c r="C271" s="28" t="s">
        <v>92</v>
      </c>
      <c r="D271" s="7" t="s">
        <v>75</v>
      </c>
      <c r="E271" s="7" t="s">
        <v>76</v>
      </c>
      <c r="F271" s="45">
        <v>1910101590</v>
      </c>
      <c r="G271" s="7" t="s">
        <v>619</v>
      </c>
      <c r="H271" s="3">
        <v>144</v>
      </c>
    </row>
    <row r="272" spans="2:8" ht="16.5" thickBot="1" x14ac:dyDescent="0.25">
      <c r="B272" s="147" t="s">
        <v>48</v>
      </c>
      <c r="C272" s="28" t="s">
        <v>92</v>
      </c>
      <c r="D272" s="7" t="s">
        <v>75</v>
      </c>
      <c r="E272" s="7" t="s">
        <v>76</v>
      </c>
      <c r="F272" s="45">
        <v>1910101590</v>
      </c>
      <c r="G272" s="7">
        <v>850</v>
      </c>
      <c r="H272" s="3">
        <v>34</v>
      </c>
    </row>
    <row r="273" spans="2:8" ht="142.5" thickBot="1" x14ac:dyDescent="0.25">
      <c r="B273" s="149" t="s">
        <v>55</v>
      </c>
      <c r="C273" s="26" t="s">
        <v>92</v>
      </c>
      <c r="D273" s="8" t="s">
        <v>75</v>
      </c>
      <c r="E273" s="8" t="s">
        <v>76</v>
      </c>
      <c r="F273" s="11">
        <v>1910106590</v>
      </c>
      <c r="G273" s="8"/>
      <c r="H273" s="1">
        <f>SUM(H274:H276)</f>
        <v>1388</v>
      </c>
    </row>
    <row r="274" spans="2:8" ht="48" thickBot="1" x14ac:dyDescent="0.25">
      <c r="B274" s="147" t="s">
        <v>56</v>
      </c>
      <c r="C274" s="28" t="s">
        <v>92</v>
      </c>
      <c r="D274" s="7" t="s">
        <v>75</v>
      </c>
      <c r="E274" s="7" t="s">
        <v>76</v>
      </c>
      <c r="F274" s="45">
        <v>1910106590</v>
      </c>
      <c r="G274" s="7">
        <v>111</v>
      </c>
      <c r="H274" s="3">
        <v>1039</v>
      </c>
    </row>
    <row r="275" spans="2:8" ht="63.75" thickBot="1" x14ac:dyDescent="0.25">
      <c r="B275" s="146" t="s">
        <v>10</v>
      </c>
      <c r="C275" s="28" t="s">
        <v>92</v>
      </c>
      <c r="D275" s="7" t="s">
        <v>75</v>
      </c>
      <c r="E275" s="7" t="s">
        <v>76</v>
      </c>
      <c r="F275" s="45">
        <v>1910106590</v>
      </c>
      <c r="G275" s="7">
        <v>119</v>
      </c>
      <c r="H275" s="3">
        <v>314</v>
      </c>
    </row>
    <row r="276" spans="2:8" ht="32.25" thickBot="1" x14ac:dyDescent="0.25">
      <c r="B276" s="39" t="s">
        <v>13</v>
      </c>
      <c r="C276" s="28" t="s">
        <v>92</v>
      </c>
      <c r="D276" s="7" t="s">
        <v>75</v>
      </c>
      <c r="E276" s="7" t="s">
        <v>76</v>
      </c>
      <c r="F276" s="45">
        <v>1910106590</v>
      </c>
      <c r="G276" s="7">
        <v>244</v>
      </c>
      <c r="H276" s="3">
        <v>35</v>
      </c>
    </row>
    <row r="277" spans="2:8" ht="16.5" thickBot="1" x14ac:dyDescent="0.25">
      <c r="B277" s="149" t="s">
        <v>31</v>
      </c>
      <c r="C277" s="26" t="s">
        <v>92</v>
      </c>
      <c r="D277" s="8">
        <v>10</v>
      </c>
      <c r="E277" s="8" t="s">
        <v>73</v>
      </c>
      <c r="F277" s="8"/>
      <c r="G277" s="8"/>
      <c r="H277" s="1">
        <v>33</v>
      </c>
    </row>
    <row r="278" spans="2:8" ht="16.5" thickBot="1" x14ac:dyDescent="0.25">
      <c r="B278" s="149" t="s">
        <v>35</v>
      </c>
      <c r="C278" s="26" t="s">
        <v>92</v>
      </c>
      <c r="D278" s="8">
        <v>10</v>
      </c>
      <c r="E278" s="8" t="s">
        <v>73</v>
      </c>
      <c r="F278" s="8"/>
      <c r="G278" s="8"/>
      <c r="H278" s="1">
        <v>33</v>
      </c>
    </row>
    <row r="279" spans="2:8" ht="48" thickBot="1" x14ac:dyDescent="0.25">
      <c r="B279" s="149" t="s">
        <v>57</v>
      </c>
      <c r="C279" s="26" t="s">
        <v>92</v>
      </c>
      <c r="D279" s="8">
        <v>10</v>
      </c>
      <c r="E279" s="8" t="s">
        <v>73</v>
      </c>
      <c r="F279" s="8">
        <v>2230171540</v>
      </c>
      <c r="G279" s="8"/>
      <c r="H279" s="1">
        <v>33</v>
      </c>
    </row>
    <row r="280" spans="2:8" ht="32.25" thickBot="1" x14ac:dyDescent="0.25">
      <c r="B280" s="5" t="s">
        <v>34</v>
      </c>
      <c r="C280" s="28" t="s">
        <v>92</v>
      </c>
      <c r="D280" s="7">
        <v>10</v>
      </c>
      <c r="E280" s="7" t="s">
        <v>73</v>
      </c>
      <c r="F280" s="7">
        <v>2230171540</v>
      </c>
      <c r="G280" s="7">
        <v>313</v>
      </c>
      <c r="H280" s="3">
        <v>33</v>
      </c>
    </row>
    <row r="281" spans="2:8" ht="32.25" thickBot="1" x14ac:dyDescent="0.25">
      <c r="B281" s="195" t="s">
        <v>93</v>
      </c>
      <c r="C281" s="196" t="s">
        <v>94</v>
      </c>
      <c r="D281" s="196"/>
      <c r="E281" s="196"/>
      <c r="F281" s="196"/>
      <c r="G281" s="196"/>
      <c r="H281" s="197">
        <f>SUM(H282+H293)</f>
        <v>4410.5</v>
      </c>
    </row>
    <row r="282" spans="2:8" ht="16.5" thickBot="1" x14ac:dyDescent="0.25">
      <c r="B282" s="149" t="s">
        <v>52</v>
      </c>
      <c r="C282" s="26" t="s">
        <v>94</v>
      </c>
      <c r="D282" s="8" t="s">
        <v>75</v>
      </c>
      <c r="E282" s="8" t="s">
        <v>76</v>
      </c>
      <c r="F282" s="12"/>
      <c r="G282" s="12"/>
      <c r="H282" s="35">
        <f>SUM(H283+H289)</f>
        <v>4360.5</v>
      </c>
    </row>
    <row r="283" spans="2:8" ht="48" thickBot="1" x14ac:dyDescent="0.25">
      <c r="B283" s="149" t="s">
        <v>59</v>
      </c>
      <c r="C283" s="26" t="s">
        <v>94</v>
      </c>
      <c r="D283" s="8" t="s">
        <v>75</v>
      </c>
      <c r="E283" s="8" t="s">
        <v>76</v>
      </c>
      <c r="F283" s="11">
        <v>1910101590</v>
      </c>
      <c r="G283" s="8"/>
      <c r="H283" s="34">
        <f>SUM(H284+H285+H286+H287+H288)</f>
        <v>1985.5</v>
      </c>
    </row>
    <row r="284" spans="2:8" ht="48" thickBot="1" x14ac:dyDescent="0.25">
      <c r="B284" s="147" t="s">
        <v>30</v>
      </c>
      <c r="C284" s="28" t="s">
        <v>94</v>
      </c>
      <c r="D284" s="7" t="s">
        <v>75</v>
      </c>
      <c r="E284" s="7" t="s">
        <v>76</v>
      </c>
      <c r="F284" s="45">
        <v>1910101590</v>
      </c>
      <c r="G284" s="7" t="s">
        <v>80</v>
      </c>
      <c r="H284" s="3">
        <v>975</v>
      </c>
    </row>
    <row r="285" spans="2:8" ht="63.75" thickBot="1" x14ac:dyDescent="0.25">
      <c r="B285" s="146" t="s">
        <v>10</v>
      </c>
      <c r="C285" s="28" t="s">
        <v>94</v>
      </c>
      <c r="D285" s="7" t="s">
        <v>75</v>
      </c>
      <c r="E285" s="7" t="s">
        <v>76</v>
      </c>
      <c r="F285" s="45">
        <v>1910101590</v>
      </c>
      <c r="G285" s="7">
        <v>119</v>
      </c>
      <c r="H285" s="3">
        <v>294.5</v>
      </c>
    </row>
    <row r="286" spans="2:8" ht="32.25" thickBot="1" x14ac:dyDescent="0.25">
      <c r="B286" s="39" t="s">
        <v>13</v>
      </c>
      <c r="C286" s="28" t="s">
        <v>94</v>
      </c>
      <c r="D286" s="7" t="s">
        <v>75</v>
      </c>
      <c r="E286" s="7" t="s">
        <v>76</v>
      </c>
      <c r="F286" s="45">
        <v>1910101590</v>
      </c>
      <c r="G286" s="7">
        <v>244</v>
      </c>
      <c r="H286" s="3">
        <v>566</v>
      </c>
    </row>
    <row r="287" spans="2:8" ht="16.5" thickBot="1" x14ac:dyDescent="0.25">
      <c r="B287" s="39" t="s">
        <v>640</v>
      </c>
      <c r="C287" s="28" t="s">
        <v>94</v>
      </c>
      <c r="D287" s="7" t="s">
        <v>75</v>
      </c>
      <c r="E287" s="7" t="s">
        <v>76</v>
      </c>
      <c r="F287" s="45">
        <v>1910101590</v>
      </c>
      <c r="G287" s="7" t="s">
        <v>619</v>
      </c>
      <c r="H287" s="3">
        <v>143</v>
      </c>
    </row>
    <row r="288" spans="2:8" ht="16.5" thickBot="1" x14ac:dyDescent="0.25">
      <c r="B288" s="147" t="s">
        <v>48</v>
      </c>
      <c r="C288" s="28" t="s">
        <v>94</v>
      </c>
      <c r="D288" s="7" t="s">
        <v>75</v>
      </c>
      <c r="E288" s="7" t="s">
        <v>76</v>
      </c>
      <c r="F288" s="45">
        <v>1910101590</v>
      </c>
      <c r="G288" s="7">
        <v>850</v>
      </c>
      <c r="H288" s="3">
        <v>7</v>
      </c>
    </row>
    <row r="289" spans="2:8" ht="142.5" thickBot="1" x14ac:dyDescent="0.25">
      <c r="B289" s="149" t="s">
        <v>55</v>
      </c>
      <c r="C289" s="26" t="s">
        <v>94</v>
      </c>
      <c r="D289" s="8" t="s">
        <v>75</v>
      </c>
      <c r="E289" s="8" t="s">
        <v>76</v>
      </c>
      <c r="F289" s="11">
        <v>1910106590</v>
      </c>
      <c r="G289" s="8"/>
      <c r="H289" s="1">
        <f>SUM(H290:H292)</f>
        <v>2375</v>
      </c>
    </row>
    <row r="290" spans="2:8" ht="48" thickBot="1" x14ac:dyDescent="0.25">
      <c r="B290" s="147" t="s">
        <v>56</v>
      </c>
      <c r="C290" s="28" t="s">
        <v>94</v>
      </c>
      <c r="D290" s="7" t="s">
        <v>75</v>
      </c>
      <c r="E290" s="7" t="s">
        <v>76</v>
      </c>
      <c r="F290" s="45">
        <v>1910106590</v>
      </c>
      <c r="G290" s="7">
        <v>111</v>
      </c>
      <c r="H290" s="3">
        <v>1796</v>
      </c>
    </row>
    <row r="291" spans="2:8" ht="63.75" thickBot="1" x14ac:dyDescent="0.25">
      <c r="B291" s="146" t="s">
        <v>10</v>
      </c>
      <c r="C291" s="28" t="s">
        <v>94</v>
      </c>
      <c r="D291" s="7" t="s">
        <v>75</v>
      </c>
      <c r="E291" s="7" t="s">
        <v>76</v>
      </c>
      <c r="F291" s="45">
        <v>1910106590</v>
      </c>
      <c r="G291" s="7">
        <v>119</v>
      </c>
      <c r="H291" s="3">
        <v>542</v>
      </c>
    </row>
    <row r="292" spans="2:8" ht="32.25" thickBot="1" x14ac:dyDescent="0.25">
      <c r="B292" s="39" t="s">
        <v>13</v>
      </c>
      <c r="C292" s="28" t="s">
        <v>94</v>
      </c>
      <c r="D292" s="7" t="s">
        <v>75</v>
      </c>
      <c r="E292" s="7" t="s">
        <v>76</v>
      </c>
      <c r="F292" s="45">
        <v>1910106590</v>
      </c>
      <c r="G292" s="7">
        <v>244</v>
      </c>
      <c r="H292" s="3">
        <v>37</v>
      </c>
    </row>
    <row r="293" spans="2:8" ht="16.5" thickBot="1" x14ac:dyDescent="0.25">
      <c r="B293" s="149" t="s">
        <v>31</v>
      </c>
      <c r="C293" s="26" t="s">
        <v>94</v>
      </c>
      <c r="D293" s="8">
        <v>10</v>
      </c>
      <c r="E293" s="8" t="s">
        <v>73</v>
      </c>
      <c r="F293" s="8"/>
      <c r="G293" s="8"/>
      <c r="H293" s="1">
        <v>50</v>
      </c>
    </row>
    <row r="294" spans="2:8" ht="16.5" thickBot="1" x14ac:dyDescent="0.25">
      <c r="B294" s="149" t="s">
        <v>35</v>
      </c>
      <c r="C294" s="26" t="s">
        <v>94</v>
      </c>
      <c r="D294" s="8">
        <v>10</v>
      </c>
      <c r="E294" s="8" t="s">
        <v>73</v>
      </c>
      <c r="F294" s="8"/>
      <c r="G294" s="8"/>
      <c r="H294" s="1">
        <v>50</v>
      </c>
    </row>
    <row r="295" spans="2:8" ht="48" thickBot="1" x14ac:dyDescent="0.25">
      <c r="B295" s="149" t="s">
        <v>57</v>
      </c>
      <c r="C295" s="26" t="s">
        <v>94</v>
      </c>
      <c r="D295" s="8">
        <v>10</v>
      </c>
      <c r="E295" s="8" t="s">
        <v>73</v>
      </c>
      <c r="F295" s="8">
        <v>2230171540</v>
      </c>
      <c r="G295" s="8"/>
      <c r="H295" s="1">
        <v>50</v>
      </c>
    </row>
    <row r="296" spans="2:8" ht="32.25" thickBot="1" x14ac:dyDescent="0.25">
      <c r="B296" s="5" t="s">
        <v>34</v>
      </c>
      <c r="C296" s="28" t="s">
        <v>94</v>
      </c>
      <c r="D296" s="7">
        <v>10</v>
      </c>
      <c r="E296" s="7" t="s">
        <v>73</v>
      </c>
      <c r="F296" s="7">
        <v>2230171540</v>
      </c>
      <c r="G296" s="7">
        <v>313</v>
      </c>
      <c r="H296" s="3">
        <v>50</v>
      </c>
    </row>
    <row r="297" spans="2:8" ht="16.5" thickBot="1" x14ac:dyDescent="0.25">
      <c r="B297" s="195" t="s">
        <v>96</v>
      </c>
      <c r="C297" s="196" t="s">
        <v>95</v>
      </c>
      <c r="D297" s="196"/>
      <c r="E297" s="196"/>
      <c r="F297" s="196"/>
      <c r="G297" s="196"/>
      <c r="H297" s="197">
        <f>SUM(H298+H309)</f>
        <v>4693</v>
      </c>
    </row>
    <row r="298" spans="2:8" ht="16.5" thickBot="1" x14ac:dyDescent="0.25">
      <c r="B298" s="149" t="s">
        <v>52</v>
      </c>
      <c r="C298" s="26" t="s">
        <v>95</v>
      </c>
      <c r="D298" s="8" t="s">
        <v>75</v>
      </c>
      <c r="E298" s="8" t="s">
        <v>76</v>
      </c>
      <c r="F298" s="12"/>
      <c r="G298" s="12"/>
      <c r="H298" s="35">
        <f>SUM(H299+H305)</f>
        <v>4628</v>
      </c>
    </row>
    <row r="299" spans="2:8" ht="48" thickBot="1" x14ac:dyDescent="0.25">
      <c r="B299" s="149" t="s">
        <v>59</v>
      </c>
      <c r="C299" s="26" t="s">
        <v>95</v>
      </c>
      <c r="D299" s="8" t="s">
        <v>75</v>
      </c>
      <c r="E299" s="8" t="s">
        <v>76</v>
      </c>
      <c r="F299" s="11">
        <v>1910101590</v>
      </c>
      <c r="G299" s="8"/>
      <c r="H299" s="34">
        <f>SUM(H304+H303+H302+H301+H300)</f>
        <v>2232</v>
      </c>
    </row>
    <row r="300" spans="2:8" ht="48" thickBot="1" x14ac:dyDescent="0.25">
      <c r="B300" s="147" t="s">
        <v>30</v>
      </c>
      <c r="C300" s="28" t="s">
        <v>95</v>
      </c>
      <c r="D300" s="7" t="s">
        <v>75</v>
      </c>
      <c r="E300" s="7" t="s">
        <v>76</v>
      </c>
      <c r="F300" s="45">
        <v>1910101590</v>
      </c>
      <c r="G300" s="7" t="s">
        <v>80</v>
      </c>
      <c r="H300" s="3">
        <v>927</v>
      </c>
    </row>
    <row r="301" spans="2:8" ht="63.75" thickBot="1" x14ac:dyDescent="0.25">
      <c r="B301" s="146" t="s">
        <v>10</v>
      </c>
      <c r="C301" s="28" t="s">
        <v>95</v>
      </c>
      <c r="D301" s="7" t="s">
        <v>75</v>
      </c>
      <c r="E301" s="7" t="s">
        <v>76</v>
      </c>
      <c r="F301" s="45">
        <v>1910101590</v>
      </c>
      <c r="G301" s="7">
        <v>119</v>
      </c>
      <c r="H301" s="3">
        <v>280</v>
      </c>
    </row>
    <row r="302" spans="2:8" ht="32.25" thickBot="1" x14ac:dyDescent="0.25">
      <c r="B302" s="39" t="s">
        <v>13</v>
      </c>
      <c r="C302" s="28" t="s">
        <v>95</v>
      </c>
      <c r="D302" s="7" t="s">
        <v>75</v>
      </c>
      <c r="E302" s="7" t="s">
        <v>76</v>
      </c>
      <c r="F302" s="45">
        <v>1910101590</v>
      </c>
      <c r="G302" s="7">
        <v>244</v>
      </c>
      <c r="H302" s="3">
        <v>846</v>
      </c>
    </row>
    <row r="303" spans="2:8" ht="16.5" thickBot="1" x14ac:dyDescent="0.25">
      <c r="B303" s="39" t="s">
        <v>640</v>
      </c>
      <c r="C303" s="28" t="s">
        <v>95</v>
      </c>
      <c r="D303" s="7" t="s">
        <v>75</v>
      </c>
      <c r="E303" s="7" t="s">
        <v>76</v>
      </c>
      <c r="F303" s="45">
        <v>1910101590</v>
      </c>
      <c r="G303" s="7" t="s">
        <v>619</v>
      </c>
      <c r="H303" s="3">
        <v>164</v>
      </c>
    </row>
    <row r="304" spans="2:8" ht="16.5" thickBot="1" x14ac:dyDescent="0.25">
      <c r="B304" s="147" t="s">
        <v>48</v>
      </c>
      <c r="C304" s="28" t="s">
        <v>95</v>
      </c>
      <c r="D304" s="7" t="s">
        <v>75</v>
      </c>
      <c r="E304" s="7" t="s">
        <v>76</v>
      </c>
      <c r="F304" s="45">
        <v>1910101590</v>
      </c>
      <c r="G304" s="7">
        <v>850</v>
      </c>
      <c r="H304" s="3">
        <v>15</v>
      </c>
    </row>
    <row r="305" spans="2:8" ht="142.5" thickBot="1" x14ac:dyDescent="0.25">
      <c r="B305" s="149" t="s">
        <v>55</v>
      </c>
      <c r="C305" s="26" t="s">
        <v>95</v>
      </c>
      <c r="D305" s="8" t="s">
        <v>75</v>
      </c>
      <c r="E305" s="8" t="s">
        <v>76</v>
      </c>
      <c r="F305" s="11">
        <v>1910106590</v>
      </c>
      <c r="G305" s="8"/>
      <c r="H305" s="1">
        <f>SUM(H306:H308)</f>
        <v>2396</v>
      </c>
    </row>
    <row r="306" spans="2:8" ht="48" thickBot="1" x14ac:dyDescent="0.25">
      <c r="B306" s="147" t="s">
        <v>56</v>
      </c>
      <c r="C306" s="28" t="s">
        <v>95</v>
      </c>
      <c r="D306" s="7" t="s">
        <v>75</v>
      </c>
      <c r="E306" s="7" t="s">
        <v>76</v>
      </c>
      <c r="F306" s="45">
        <v>1910106590</v>
      </c>
      <c r="G306" s="7">
        <v>111</v>
      </c>
      <c r="H306" s="3">
        <v>1794</v>
      </c>
    </row>
    <row r="307" spans="2:8" ht="63.75" thickBot="1" x14ac:dyDescent="0.25">
      <c r="B307" s="146" t="s">
        <v>10</v>
      </c>
      <c r="C307" s="28" t="s">
        <v>95</v>
      </c>
      <c r="D307" s="7" t="s">
        <v>75</v>
      </c>
      <c r="E307" s="7" t="s">
        <v>76</v>
      </c>
      <c r="F307" s="45">
        <v>1910106590</v>
      </c>
      <c r="G307" s="7">
        <v>119</v>
      </c>
      <c r="H307" s="3">
        <v>542</v>
      </c>
    </row>
    <row r="308" spans="2:8" ht="32.25" thickBot="1" x14ac:dyDescent="0.25">
      <c r="B308" s="39" t="s">
        <v>13</v>
      </c>
      <c r="C308" s="28" t="s">
        <v>95</v>
      </c>
      <c r="D308" s="7" t="s">
        <v>75</v>
      </c>
      <c r="E308" s="7" t="s">
        <v>76</v>
      </c>
      <c r="F308" s="45">
        <v>1910106590</v>
      </c>
      <c r="G308" s="7">
        <v>244</v>
      </c>
      <c r="H308" s="3">
        <v>60</v>
      </c>
    </row>
    <row r="309" spans="2:8" ht="16.5" thickBot="1" x14ac:dyDescent="0.25">
      <c r="B309" s="149" t="s">
        <v>31</v>
      </c>
      <c r="C309" s="26" t="s">
        <v>95</v>
      </c>
      <c r="D309" s="8">
        <v>10</v>
      </c>
      <c r="E309" s="8" t="s">
        <v>73</v>
      </c>
      <c r="F309" s="8"/>
      <c r="G309" s="8"/>
      <c r="H309" s="1">
        <v>65</v>
      </c>
    </row>
    <row r="310" spans="2:8" ht="16.5" thickBot="1" x14ac:dyDescent="0.25">
      <c r="B310" s="149" t="s">
        <v>35</v>
      </c>
      <c r="C310" s="26" t="s">
        <v>95</v>
      </c>
      <c r="D310" s="8">
        <v>10</v>
      </c>
      <c r="E310" s="8" t="s">
        <v>73</v>
      </c>
      <c r="F310" s="8"/>
      <c r="G310" s="8"/>
      <c r="H310" s="1">
        <v>65</v>
      </c>
    </row>
    <row r="311" spans="2:8" ht="48" thickBot="1" x14ac:dyDescent="0.25">
      <c r="B311" s="149" t="s">
        <v>57</v>
      </c>
      <c r="C311" s="26" t="s">
        <v>95</v>
      </c>
      <c r="D311" s="8">
        <v>10</v>
      </c>
      <c r="E311" s="8" t="s">
        <v>73</v>
      </c>
      <c r="F311" s="8">
        <v>2230171540</v>
      </c>
      <c r="G311" s="8"/>
      <c r="H311" s="1">
        <v>65</v>
      </c>
    </row>
    <row r="312" spans="2:8" ht="32.25" thickBot="1" x14ac:dyDescent="0.25">
      <c r="B312" s="5" t="s">
        <v>34</v>
      </c>
      <c r="C312" s="28" t="s">
        <v>95</v>
      </c>
      <c r="D312" s="7">
        <v>10</v>
      </c>
      <c r="E312" s="7" t="s">
        <v>73</v>
      </c>
      <c r="F312" s="7">
        <v>2230171540</v>
      </c>
      <c r="G312" s="7">
        <v>313</v>
      </c>
      <c r="H312" s="3">
        <v>65</v>
      </c>
    </row>
    <row r="313" spans="2:8" ht="16.5" thickBot="1" x14ac:dyDescent="0.25">
      <c r="B313" s="195" t="s">
        <v>97</v>
      </c>
      <c r="C313" s="196" t="s">
        <v>98</v>
      </c>
      <c r="D313" s="196"/>
      <c r="E313" s="196"/>
      <c r="F313" s="196"/>
      <c r="G313" s="196"/>
      <c r="H313" s="197">
        <f>SUM(H314+H325)</f>
        <v>2916.5</v>
      </c>
    </row>
    <row r="314" spans="2:8" ht="16.5" thickBot="1" x14ac:dyDescent="0.25">
      <c r="B314" s="149" t="s">
        <v>52</v>
      </c>
      <c r="C314" s="26" t="s">
        <v>98</v>
      </c>
      <c r="D314" s="8" t="s">
        <v>75</v>
      </c>
      <c r="E314" s="8" t="s">
        <v>76</v>
      </c>
      <c r="F314" s="12"/>
      <c r="G314" s="12"/>
      <c r="H314" s="35">
        <f>SUM(H315+H321)</f>
        <v>2876.5</v>
      </c>
    </row>
    <row r="315" spans="2:8" ht="48" thickBot="1" x14ac:dyDescent="0.25">
      <c r="B315" s="149" t="s">
        <v>59</v>
      </c>
      <c r="C315" s="26" t="s">
        <v>98</v>
      </c>
      <c r="D315" s="8" t="s">
        <v>75</v>
      </c>
      <c r="E315" s="8" t="s">
        <v>76</v>
      </c>
      <c r="F315" s="11">
        <v>1910101590</v>
      </c>
      <c r="G315" s="8"/>
      <c r="H315" s="34">
        <f>SUM(H316+H317+H318+H319+H320)</f>
        <v>1621.5</v>
      </c>
    </row>
    <row r="316" spans="2:8" ht="48" thickBot="1" x14ac:dyDescent="0.25">
      <c r="B316" s="147" t="s">
        <v>30</v>
      </c>
      <c r="C316" s="28" t="s">
        <v>98</v>
      </c>
      <c r="D316" s="7" t="s">
        <v>75</v>
      </c>
      <c r="E316" s="7" t="s">
        <v>76</v>
      </c>
      <c r="F316" s="45">
        <v>1910101590</v>
      </c>
      <c r="G316" s="7" t="s">
        <v>80</v>
      </c>
      <c r="H316" s="3">
        <v>771</v>
      </c>
    </row>
    <row r="317" spans="2:8" ht="63.75" thickBot="1" x14ac:dyDescent="0.25">
      <c r="B317" s="146" t="s">
        <v>10</v>
      </c>
      <c r="C317" s="28" t="s">
        <v>98</v>
      </c>
      <c r="D317" s="7" t="s">
        <v>75</v>
      </c>
      <c r="E317" s="7" t="s">
        <v>76</v>
      </c>
      <c r="F317" s="45">
        <v>1910101590</v>
      </c>
      <c r="G317" s="7">
        <v>119</v>
      </c>
      <c r="H317" s="3">
        <v>232.8</v>
      </c>
    </row>
    <row r="318" spans="2:8" ht="32.25" thickBot="1" x14ac:dyDescent="0.25">
      <c r="B318" s="39" t="s">
        <v>13</v>
      </c>
      <c r="C318" s="28" t="s">
        <v>98</v>
      </c>
      <c r="D318" s="7" t="s">
        <v>75</v>
      </c>
      <c r="E318" s="7" t="s">
        <v>76</v>
      </c>
      <c r="F318" s="45">
        <v>1910101590</v>
      </c>
      <c r="G318" s="7">
        <v>244</v>
      </c>
      <c r="H318" s="3">
        <v>535</v>
      </c>
    </row>
    <row r="319" spans="2:8" ht="16.5" thickBot="1" x14ac:dyDescent="0.25">
      <c r="B319" s="39" t="s">
        <v>640</v>
      </c>
      <c r="C319" s="28" t="s">
        <v>98</v>
      </c>
      <c r="D319" s="7" t="s">
        <v>75</v>
      </c>
      <c r="E319" s="7" t="s">
        <v>76</v>
      </c>
      <c r="F319" s="45">
        <v>1910101590</v>
      </c>
      <c r="G319" s="7" t="s">
        <v>619</v>
      </c>
      <c r="H319" s="3">
        <v>77</v>
      </c>
    </row>
    <row r="320" spans="2:8" ht="16.5" thickBot="1" x14ac:dyDescent="0.25">
      <c r="B320" s="147" t="s">
        <v>48</v>
      </c>
      <c r="C320" s="28" t="s">
        <v>98</v>
      </c>
      <c r="D320" s="7" t="s">
        <v>75</v>
      </c>
      <c r="E320" s="7" t="s">
        <v>76</v>
      </c>
      <c r="F320" s="45">
        <v>1910101590</v>
      </c>
      <c r="G320" s="7">
        <v>850</v>
      </c>
      <c r="H320" s="3">
        <v>5.7</v>
      </c>
    </row>
    <row r="321" spans="2:8" ht="142.5" thickBot="1" x14ac:dyDescent="0.25">
      <c r="B321" s="149" t="s">
        <v>55</v>
      </c>
      <c r="C321" s="26" t="s">
        <v>98</v>
      </c>
      <c r="D321" s="8" t="s">
        <v>75</v>
      </c>
      <c r="E321" s="8" t="s">
        <v>76</v>
      </c>
      <c r="F321" s="11">
        <v>1910106590</v>
      </c>
      <c r="G321" s="8"/>
      <c r="H321" s="1">
        <f>SUM(H322:H324)</f>
        <v>1255</v>
      </c>
    </row>
    <row r="322" spans="2:8" ht="48" thickBot="1" x14ac:dyDescent="0.25">
      <c r="B322" s="147" t="s">
        <v>56</v>
      </c>
      <c r="C322" s="28" t="s">
        <v>98</v>
      </c>
      <c r="D322" s="7" t="s">
        <v>75</v>
      </c>
      <c r="E322" s="7" t="s">
        <v>76</v>
      </c>
      <c r="F322" s="45">
        <v>1910106590</v>
      </c>
      <c r="G322" s="7">
        <v>111</v>
      </c>
      <c r="H322" s="3">
        <v>937</v>
      </c>
    </row>
    <row r="323" spans="2:8" ht="63.75" thickBot="1" x14ac:dyDescent="0.25">
      <c r="B323" s="146" t="s">
        <v>10</v>
      </c>
      <c r="C323" s="28" t="s">
        <v>98</v>
      </c>
      <c r="D323" s="7" t="s">
        <v>75</v>
      </c>
      <c r="E323" s="7" t="s">
        <v>76</v>
      </c>
      <c r="F323" s="45">
        <v>1910106590</v>
      </c>
      <c r="G323" s="7">
        <v>119</v>
      </c>
      <c r="H323" s="3">
        <v>283</v>
      </c>
    </row>
    <row r="324" spans="2:8" ht="32.25" thickBot="1" x14ac:dyDescent="0.25">
      <c r="B324" s="39" t="s">
        <v>13</v>
      </c>
      <c r="C324" s="28" t="s">
        <v>98</v>
      </c>
      <c r="D324" s="7" t="s">
        <v>75</v>
      </c>
      <c r="E324" s="7" t="s">
        <v>76</v>
      </c>
      <c r="F324" s="45">
        <v>1910106590</v>
      </c>
      <c r="G324" s="7">
        <v>244</v>
      </c>
      <c r="H324" s="3">
        <v>35</v>
      </c>
    </row>
    <row r="325" spans="2:8" ht="16.5" thickBot="1" x14ac:dyDescent="0.25">
      <c r="B325" s="149" t="s">
        <v>31</v>
      </c>
      <c r="C325" s="26" t="s">
        <v>98</v>
      </c>
      <c r="D325" s="8">
        <v>10</v>
      </c>
      <c r="E325" s="8" t="s">
        <v>73</v>
      </c>
      <c r="F325" s="8"/>
      <c r="G325" s="8"/>
      <c r="H325" s="1">
        <v>40</v>
      </c>
    </row>
    <row r="326" spans="2:8" ht="16.5" thickBot="1" x14ac:dyDescent="0.25">
      <c r="B326" s="149" t="s">
        <v>35</v>
      </c>
      <c r="C326" s="26" t="s">
        <v>98</v>
      </c>
      <c r="D326" s="8">
        <v>10</v>
      </c>
      <c r="E326" s="8" t="s">
        <v>73</v>
      </c>
      <c r="F326" s="8"/>
      <c r="G326" s="8"/>
      <c r="H326" s="1">
        <v>40</v>
      </c>
    </row>
    <row r="327" spans="2:8" ht="48" thickBot="1" x14ac:dyDescent="0.25">
      <c r="B327" s="149" t="s">
        <v>57</v>
      </c>
      <c r="C327" s="26" t="s">
        <v>98</v>
      </c>
      <c r="D327" s="8">
        <v>10</v>
      </c>
      <c r="E327" s="8" t="s">
        <v>73</v>
      </c>
      <c r="F327" s="8">
        <v>2230171540</v>
      </c>
      <c r="G327" s="8"/>
      <c r="H327" s="1">
        <v>40</v>
      </c>
    </row>
    <row r="328" spans="2:8" ht="32.25" thickBot="1" x14ac:dyDescent="0.25">
      <c r="B328" s="5" t="s">
        <v>34</v>
      </c>
      <c r="C328" s="28" t="s">
        <v>98</v>
      </c>
      <c r="D328" s="7">
        <v>10</v>
      </c>
      <c r="E328" s="7" t="s">
        <v>73</v>
      </c>
      <c r="F328" s="7">
        <v>2230171540</v>
      </c>
      <c r="G328" s="7">
        <v>313</v>
      </c>
      <c r="H328" s="3">
        <v>40</v>
      </c>
    </row>
    <row r="329" spans="2:8" ht="16.5" thickBot="1" x14ac:dyDescent="0.25">
      <c r="B329" s="195" t="s">
        <v>99</v>
      </c>
      <c r="C329" s="196" t="s">
        <v>100</v>
      </c>
      <c r="D329" s="196"/>
      <c r="E329" s="196"/>
      <c r="F329" s="196"/>
      <c r="G329" s="196"/>
      <c r="H329" s="197">
        <f>SUM(H330+H341)</f>
        <v>6548.6</v>
      </c>
    </row>
    <row r="330" spans="2:8" ht="16.5" thickBot="1" x14ac:dyDescent="0.25">
      <c r="B330" s="149" t="s">
        <v>52</v>
      </c>
      <c r="C330" s="26" t="s">
        <v>100</v>
      </c>
      <c r="D330" s="8" t="s">
        <v>75</v>
      </c>
      <c r="E330" s="8" t="s">
        <v>76</v>
      </c>
      <c r="F330" s="12"/>
      <c r="G330" s="12"/>
      <c r="H330" s="35">
        <f>SUM(H331+H337)</f>
        <v>6447.6</v>
      </c>
    </row>
    <row r="331" spans="2:8" ht="48" thickBot="1" x14ac:dyDescent="0.25">
      <c r="B331" s="149" t="s">
        <v>59</v>
      </c>
      <c r="C331" s="26" t="s">
        <v>100</v>
      </c>
      <c r="D331" s="8" t="s">
        <v>75</v>
      </c>
      <c r="E331" s="8" t="s">
        <v>76</v>
      </c>
      <c r="F331" s="11">
        <v>1910101590</v>
      </c>
      <c r="G331" s="8"/>
      <c r="H331" s="34">
        <f>SUM(H332+H333+H334+H335+H336)</f>
        <v>2749.2</v>
      </c>
    </row>
    <row r="332" spans="2:8" ht="48" thickBot="1" x14ac:dyDescent="0.25">
      <c r="B332" s="147" t="s">
        <v>30</v>
      </c>
      <c r="C332" s="28" t="s">
        <v>100</v>
      </c>
      <c r="D332" s="7" t="s">
        <v>75</v>
      </c>
      <c r="E332" s="7" t="s">
        <v>76</v>
      </c>
      <c r="F332" s="45">
        <v>1910101590</v>
      </c>
      <c r="G332" s="7" t="s">
        <v>80</v>
      </c>
      <c r="H332" s="3">
        <v>855</v>
      </c>
    </row>
    <row r="333" spans="2:8" ht="63.75" thickBot="1" x14ac:dyDescent="0.25">
      <c r="B333" s="146" t="s">
        <v>10</v>
      </c>
      <c r="C333" s="28" t="s">
        <v>100</v>
      </c>
      <c r="D333" s="7" t="s">
        <v>75</v>
      </c>
      <c r="E333" s="7" t="s">
        <v>76</v>
      </c>
      <c r="F333" s="45">
        <v>1910101590</v>
      </c>
      <c r="G333" s="7">
        <v>119</v>
      </c>
      <c r="H333" s="3">
        <v>258.2</v>
      </c>
    </row>
    <row r="334" spans="2:8" ht="32.25" thickBot="1" x14ac:dyDescent="0.25">
      <c r="B334" s="39" t="s">
        <v>13</v>
      </c>
      <c r="C334" s="28" t="s">
        <v>100</v>
      </c>
      <c r="D334" s="7" t="s">
        <v>75</v>
      </c>
      <c r="E334" s="7" t="s">
        <v>76</v>
      </c>
      <c r="F334" s="45">
        <v>1910101590</v>
      </c>
      <c r="G334" s="7">
        <v>244</v>
      </c>
      <c r="H334" s="3">
        <v>1515</v>
      </c>
    </row>
    <row r="335" spans="2:8" ht="16.5" thickBot="1" x14ac:dyDescent="0.25">
      <c r="B335" s="39" t="s">
        <v>640</v>
      </c>
      <c r="C335" s="28" t="s">
        <v>100</v>
      </c>
      <c r="D335" s="7" t="s">
        <v>75</v>
      </c>
      <c r="E335" s="7" t="s">
        <v>76</v>
      </c>
      <c r="F335" s="45">
        <v>1910101590</v>
      </c>
      <c r="G335" s="7" t="s">
        <v>619</v>
      </c>
      <c r="H335" s="3">
        <v>110</v>
      </c>
    </row>
    <row r="336" spans="2:8" ht="16.5" thickBot="1" x14ac:dyDescent="0.25">
      <c r="B336" s="147" t="s">
        <v>48</v>
      </c>
      <c r="C336" s="28" t="s">
        <v>100</v>
      </c>
      <c r="D336" s="7" t="s">
        <v>75</v>
      </c>
      <c r="E336" s="7" t="s">
        <v>76</v>
      </c>
      <c r="F336" s="45">
        <v>1910101590</v>
      </c>
      <c r="G336" s="7">
        <v>850</v>
      </c>
      <c r="H336" s="3">
        <v>11</v>
      </c>
    </row>
    <row r="337" spans="2:8" ht="142.5" thickBot="1" x14ac:dyDescent="0.25">
      <c r="B337" s="149" t="s">
        <v>55</v>
      </c>
      <c r="C337" s="26" t="s">
        <v>100</v>
      </c>
      <c r="D337" s="8" t="s">
        <v>75</v>
      </c>
      <c r="E337" s="8" t="s">
        <v>76</v>
      </c>
      <c r="F337" s="11">
        <v>1910106590</v>
      </c>
      <c r="G337" s="8"/>
      <c r="H337" s="1">
        <f>SUM(H338:H340)</f>
        <v>3698.4</v>
      </c>
    </row>
    <row r="338" spans="2:8" ht="48" thickBot="1" x14ac:dyDescent="0.25">
      <c r="B338" s="147" t="s">
        <v>56</v>
      </c>
      <c r="C338" s="28" t="s">
        <v>100</v>
      </c>
      <c r="D338" s="7" t="s">
        <v>75</v>
      </c>
      <c r="E338" s="7" t="s">
        <v>76</v>
      </c>
      <c r="F338" s="45">
        <v>1910106590</v>
      </c>
      <c r="G338" s="7">
        <v>111</v>
      </c>
      <c r="H338" s="3">
        <v>2765</v>
      </c>
    </row>
    <row r="339" spans="2:8" ht="63.75" thickBot="1" x14ac:dyDescent="0.25">
      <c r="B339" s="146" t="s">
        <v>10</v>
      </c>
      <c r="C339" s="28" t="s">
        <v>100</v>
      </c>
      <c r="D339" s="7" t="s">
        <v>75</v>
      </c>
      <c r="E339" s="7" t="s">
        <v>76</v>
      </c>
      <c r="F339" s="45">
        <v>1910106590</v>
      </c>
      <c r="G339" s="7">
        <v>119</v>
      </c>
      <c r="H339" s="3">
        <v>835</v>
      </c>
    </row>
    <row r="340" spans="2:8" ht="32.25" thickBot="1" x14ac:dyDescent="0.25">
      <c r="B340" s="39" t="s">
        <v>13</v>
      </c>
      <c r="C340" s="28" t="s">
        <v>100</v>
      </c>
      <c r="D340" s="7" t="s">
        <v>75</v>
      </c>
      <c r="E340" s="7" t="s">
        <v>76</v>
      </c>
      <c r="F340" s="45">
        <v>1910106590</v>
      </c>
      <c r="G340" s="7">
        <v>244</v>
      </c>
      <c r="H340" s="3">
        <v>98.4</v>
      </c>
    </row>
    <row r="341" spans="2:8" ht="16.5" thickBot="1" x14ac:dyDescent="0.25">
      <c r="B341" s="149" t="s">
        <v>31</v>
      </c>
      <c r="C341" s="26" t="s">
        <v>100</v>
      </c>
      <c r="D341" s="8">
        <v>10</v>
      </c>
      <c r="E341" s="8" t="s">
        <v>73</v>
      </c>
      <c r="F341" s="8"/>
      <c r="G341" s="8"/>
      <c r="H341" s="1">
        <v>101</v>
      </c>
    </row>
    <row r="342" spans="2:8" ht="16.5" thickBot="1" x14ac:dyDescent="0.25">
      <c r="B342" s="149" t="s">
        <v>35</v>
      </c>
      <c r="C342" s="26" t="s">
        <v>100</v>
      </c>
      <c r="D342" s="8">
        <v>10</v>
      </c>
      <c r="E342" s="8" t="s">
        <v>73</v>
      </c>
      <c r="F342" s="8"/>
      <c r="G342" s="8"/>
      <c r="H342" s="1">
        <v>101</v>
      </c>
    </row>
    <row r="343" spans="2:8" ht="48" thickBot="1" x14ac:dyDescent="0.25">
      <c r="B343" s="149" t="s">
        <v>57</v>
      </c>
      <c r="C343" s="26" t="s">
        <v>100</v>
      </c>
      <c r="D343" s="8">
        <v>10</v>
      </c>
      <c r="E343" s="8" t="s">
        <v>73</v>
      </c>
      <c r="F343" s="8">
        <v>2230171540</v>
      </c>
      <c r="G343" s="8"/>
      <c r="H343" s="1">
        <v>101</v>
      </c>
    </row>
    <row r="344" spans="2:8" ht="32.25" thickBot="1" x14ac:dyDescent="0.25">
      <c r="B344" s="5" t="s">
        <v>34</v>
      </c>
      <c r="C344" s="28" t="s">
        <v>100</v>
      </c>
      <c r="D344" s="7">
        <v>10</v>
      </c>
      <c r="E344" s="7" t="s">
        <v>73</v>
      </c>
      <c r="F344" s="7">
        <v>2230171540</v>
      </c>
      <c r="G344" s="7">
        <v>313</v>
      </c>
      <c r="H344" s="3">
        <v>101</v>
      </c>
    </row>
    <row r="345" spans="2:8" ht="16.5" thickBot="1" x14ac:dyDescent="0.25">
      <c r="B345" s="195" t="s">
        <v>101</v>
      </c>
      <c r="C345" s="196" t="s">
        <v>102</v>
      </c>
      <c r="D345" s="196" t="s">
        <v>75</v>
      </c>
      <c r="E345" s="196"/>
      <c r="F345" s="196"/>
      <c r="G345" s="196"/>
      <c r="H345" s="197">
        <f>SUM(H346+H357)</f>
        <v>3202.1000000000004</v>
      </c>
    </row>
    <row r="346" spans="2:8" ht="16.5" thickBot="1" x14ac:dyDescent="0.25">
      <c r="B346" s="149" t="s">
        <v>52</v>
      </c>
      <c r="C346" s="26" t="s">
        <v>102</v>
      </c>
      <c r="D346" s="8" t="s">
        <v>75</v>
      </c>
      <c r="E346" s="8" t="s">
        <v>76</v>
      </c>
      <c r="F346" s="12"/>
      <c r="G346" s="12"/>
      <c r="H346" s="35">
        <f>SUM(H347+H353)</f>
        <v>3162.1000000000004</v>
      </c>
    </row>
    <row r="347" spans="2:8" ht="48" thickBot="1" x14ac:dyDescent="0.25">
      <c r="B347" s="149" t="s">
        <v>59</v>
      </c>
      <c r="C347" s="26" t="s">
        <v>102</v>
      </c>
      <c r="D347" s="8" t="s">
        <v>75</v>
      </c>
      <c r="E347" s="8" t="s">
        <v>76</v>
      </c>
      <c r="F347" s="11">
        <v>1910101590</v>
      </c>
      <c r="G347" s="8"/>
      <c r="H347" s="34">
        <f>SUM(H348+H349+H350+H351+H352)</f>
        <v>1885.7</v>
      </c>
    </row>
    <row r="348" spans="2:8" ht="48" thickBot="1" x14ac:dyDescent="0.25">
      <c r="B348" s="147" t="s">
        <v>30</v>
      </c>
      <c r="C348" s="28" t="s">
        <v>102</v>
      </c>
      <c r="D348" s="7" t="s">
        <v>75</v>
      </c>
      <c r="E348" s="7" t="s">
        <v>76</v>
      </c>
      <c r="F348" s="45">
        <v>1910101590</v>
      </c>
      <c r="G348" s="7" t="s">
        <v>80</v>
      </c>
      <c r="H348" s="3">
        <v>807</v>
      </c>
    </row>
    <row r="349" spans="2:8" ht="63.75" thickBot="1" x14ac:dyDescent="0.25">
      <c r="B349" s="146" t="s">
        <v>10</v>
      </c>
      <c r="C349" s="28" t="s">
        <v>102</v>
      </c>
      <c r="D349" s="7" t="s">
        <v>75</v>
      </c>
      <c r="E349" s="7" t="s">
        <v>76</v>
      </c>
      <c r="F349" s="45">
        <v>1910101590</v>
      </c>
      <c r="G349" s="7">
        <v>119</v>
      </c>
      <c r="H349" s="3">
        <v>243.7</v>
      </c>
    </row>
    <row r="350" spans="2:8" ht="32.25" thickBot="1" x14ac:dyDescent="0.25">
      <c r="B350" s="39" t="s">
        <v>13</v>
      </c>
      <c r="C350" s="28" t="s">
        <v>102</v>
      </c>
      <c r="D350" s="7" t="s">
        <v>75</v>
      </c>
      <c r="E350" s="7" t="s">
        <v>76</v>
      </c>
      <c r="F350" s="45">
        <v>1910101590</v>
      </c>
      <c r="G350" s="7">
        <v>244</v>
      </c>
      <c r="H350" s="3">
        <v>785</v>
      </c>
    </row>
    <row r="351" spans="2:8" ht="16.5" thickBot="1" x14ac:dyDescent="0.25">
      <c r="B351" s="39" t="s">
        <v>640</v>
      </c>
      <c r="C351" s="28" t="s">
        <v>102</v>
      </c>
      <c r="D351" s="7" t="s">
        <v>75</v>
      </c>
      <c r="E351" s="7" t="s">
        <v>76</v>
      </c>
      <c r="F351" s="45">
        <v>1910101590</v>
      </c>
      <c r="G351" s="7" t="s">
        <v>619</v>
      </c>
      <c r="H351" s="3">
        <v>41</v>
      </c>
    </row>
    <row r="352" spans="2:8" ht="16.5" thickBot="1" x14ac:dyDescent="0.25">
      <c r="B352" s="147" t="s">
        <v>48</v>
      </c>
      <c r="C352" s="28" t="s">
        <v>102</v>
      </c>
      <c r="D352" s="7" t="s">
        <v>75</v>
      </c>
      <c r="E352" s="7" t="s">
        <v>76</v>
      </c>
      <c r="F352" s="45">
        <v>1910101590</v>
      </c>
      <c r="G352" s="7">
        <v>850</v>
      </c>
      <c r="H352" s="3">
        <v>9</v>
      </c>
    </row>
    <row r="353" spans="2:8" ht="142.5" thickBot="1" x14ac:dyDescent="0.25">
      <c r="B353" s="149" t="s">
        <v>55</v>
      </c>
      <c r="C353" s="26" t="s">
        <v>102</v>
      </c>
      <c r="D353" s="8" t="s">
        <v>75</v>
      </c>
      <c r="E353" s="8" t="s">
        <v>76</v>
      </c>
      <c r="F353" s="11">
        <v>1910106590</v>
      </c>
      <c r="G353" s="8"/>
      <c r="H353" s="1">
        <f>SUM(H354:H356)</f>
        <v>1276.4000000000001</v>
      </c>
    </row>
    <row r="354" spans="2:8" ht="48" thickBot="1" x14ac:dyDescent="0.25">
      <c r="B354" s="147" t="s">
        <v>56</v>
      </c>
      <c r="C354" s="28" t="s">
        <v>102</v>
      </c>
      <c r="D354" s="7" t="s">
        <v>75</v>
      </c>
      <c r="E354" s="7" t="s">
        <v>76</v>
      </c>
      <c r="F354" s="45">
        <v>1910106590</v>
      </c>
      <c r="G354" s="7">
        <v>111</v>
      </c>
      <c r="H354" s="3">
        <v>951</v>
      </c>
    </row>
    <row r="355" spans="2:8" ht="63.75" thickBot="1" x14ac:dyDescent="0.25">
      <c r="B355" s="146" t="s">
        <v>10</v>
      </c>
      <c r="C355" s="28" t="s">
        <v>102</v>
      </c>
      <c r="D355" s="7" t="s">
        <v>75</v>
      </c>
      <c r="E355" s="7" t="s">
        <v>76</v>
      </c>
      <c r="F355" s="45">
        <v>1910106590</v>
      </c>
      <c r="G355" s="7">
        <v>119</v>
      </c>
      <c r="H355" s="3">
        <v>287</v>
      </c>
    </row>
    <row r="356" spans="2:8" ht="32.25" thickBot="1" x14ac:dyDescent="0.25">
      <c r="B356" s="39" t="s">
        <v>13</v>
      </c>
      <c r="C356" s="28" t="s">
        <v>102</v>
      </c>
      <c r="D356" s="7" t="s">
        <v>75</v>
      </c>
      <c r="E356" s="7" t="s">
        <v>76</v>
      </c>
      <c r="F356" s="45">
        <v>1910106590</v>
      </c>
      <c r="G356" s="7">
        <v>244</v>
      </c>
      <c r="H356" s="3">
        <v>38.4</v>
      </c>
    </row>
    <row r="357" spans="2:8" ht="16.5" thickBot="1" x14ac:dyDescent="0.25">
      <c r="B357" s="149" t="s">
        <v>31</v>
      </c>
      <c r="C357" s="26" t="s">
        <v>102</v>
      </c>
      <c r="D357" s="8">
        <v>10</v>
      </c>
      <c r="E357" s="8" t="s">
        <v>73</v>
      </c>
      <c r="F357" s="8"/>
      <c r="G357" s="8"/>
      <c r="H357" s="1">
        <v>40</v>
      </c>
    </row>
    <row r="358" spans="2:8" ht="16.5" thickBot="1" x14ac:dyDescent="0.25">
      <c r="B358" s="149" t="s">
        <v>35</v>
      </c>
      <c r="C358" s="26" t="s">
        <v>102</v>
      </c>
      <c r="D358" s="8">
        <v>10</v>
      </c>
      <c r="E358" s="8" t="s">
        <v>73</v>
      </c>
      <c r="F358" s="8"/>
      <c r="G358" s="8"/>
      <c r="H358" s="1">
        <v>40</v>
      </c>
    </row>
    <row r="359" spans="2:8" ht="48" thickBot="1" x14ac:dyDescent="0.25">
      <c r="B359" s="149" t="s">
        <v>57</v>
      </c>
      <c r="C359" s="26" t="s">
        <v>102</v>
      </c>
      <c r="D359" s="8">
        <v>10</v>
      </c>
      <c r="E359" s="8" t="s">
        <v>73</v>
      </c>
      <c r="F359" s="8">
        <v>2230171540</v>
      </c>
      <c r="G359" s="8"/>
      <c r="H359" s="1">
        <v>40</v>
      </c>
    </row>
    <row r="360" spans="2:8" ht="32.25" thickBot="1" x14ac:dyDescent="0.25">
      <c r="B360" s="5" t="s">
        <v>34</v>
      </c>
      <c r="C360" s="28" t="s">
        <v>102</v>
      </c>
      <c r="D360" s="7">
        <v>10</v>
      </c>
      <c r="E360" s="7" t="s">
        <v>73</v>
      </c>
      <c r="F360" s="7">
        <v>2230171540</v>
      </c>
      <c r="G360" s="7">
        <v>313</v>
      </c>
      <c r="H360" s="3">
        <v>40</v>
      </c>
    </row>
    <row r="361" spans="2:8" ht="16.5" thickBot="1" x14ac:dyDescent="0.25">
      <c r="B361" s="195" t="s">
        <v>103</v>
      </c>
      <c r="C361" s="196" t="s">
        <v>104</v>
      </c>
      <c r="D361" s="196" t="s">
        <v>75</v>
      </c>
      <c r="E361" s="196"/>
      <c r="F361" s="196"/>
      <c r="G361" s="196"/>
      <c r="H361" s="197">
        <f>SUM(H362+H373)</f>
        <v>4643.6000000000004</v>
      </c>
    </row>
    <row r="362" spans="2:8" ht="16.5" thickBot="1" x14ac:dyDescent="0.25">
      <c r="B362" s="149" t="s">
        <v>52</v>
      </c>
      <c r="C362" s="26" t="s">
        <v>104</v>
      </c>
      <c r="D362" s="8" t="s">
        <v>75</v>
      </c>
      <c r="E362" s="8" t="s">
        <v>76</v>
      </c>
      <c r="F362" s="12"/>
      <c r="G362" s="12"/>
      <c r="H362" s="35">
        <f>SUM(H363+H369)</f>
        <v>4610.6000000000004</v>
      </c>
    </row>
    <row r="363" spans="2:8" ht="48" thickBot="1" x14ac:dyDescent="0.25">
      <c r="B363" s="149" t="s">
        <v>59</v>
      </c>
      <c r="C363" s="26" t="s">
        <v>104</v>
      </c>
      <c r="D363" s="8" t="s">
        <v>75</v>
      </c>
      <c r="E363" s="8" t="s">
        <v>76</v>
      </c>
      <c r="F363" s="11">
        <v>1910101590</v>
      </c>
      <c r="G363" s="8"/>
      <c r="H363" s="34">
        <f>SUM(H364+H365+H366+H367+H368)</f>
        <v>2024.5</v>
      </c>
    </row>
    <row r="364" spans="2:8" ht="48" thickBot="1" x14ac:dyDescent="0.25">
      <c r="B364" s="147" t="s">
        <v>30</v>
      </c>
      <c r="C364" s="28" t="s">
        <v>104</v>
      </c>
      <c r="D364" s="7" t="s">
        <v>75</v>
      </c>
      <c r="E364" s="7" t="s">
        <v>76</v>
      </c>
      <c r="F364" s="45">
        <v>1910101590</v>
      </c>
      <c r="G364" s="7" t="s">
        <v>80</v>
      </c>
      <c r="H364" s="3">
        <v>975</v>
      </c>
    </row>
    <row r="365" spans="2:8" ht="63.75" thickBot="1" x14ac:dyDescent="0.25">
      <c r="B365" s="146" t="s">
        <v>10</v>
      </c>
      <c r="C365" s="28" t="s">
        <v>104</v>
      </c>
      <c r="D365" s="7" t="s">
        <v>75</v>
      </c>
      <c r="E365" s="7" t="s">
        <v>76</v>
      </c>
      <c r="F365" s="45">
        <v>1910101590</v>
      </c>
      <c r="G365" s="7">
        <v>119</v>
      </c>
      <c r="H365" s="3">
        <v>294.5</v>
      </c>
    </row>
    <row r="366" spans="2:8" ht="32.25" thickBot="1" x14ac:dyDescent="0.25">
      <c r="B366" s="39" t="s">
        <v>13</v>
      </c>
      <c r="C366" s="28" t="s">
        <v>104</v>
      </c>
      <c r="D366" s="7" t="s">
        <v>75</v>
      </c>
      <c r="E366" s="7" t="s">
        <v>76</v>
      </c>
      <c r="F366" s="45">
        <v>1910101590</v>
      </c>
      <c r="G366" s="7">
        <v>244</v>
      </c>
      <c r="H366" s="3">
        <v>577</v>
      </c>
    </row>
    <row r="367" spans="2:8" ht="16.5" thickBot="1" x14ac:dyDescent="0.25">
      <c r="B367" s="39" t="s">
        <v>640</v>
      </c>
      <c r="C367" s="28" t="s">
        <v>104</v>
      </c>
      <c r="D367" s="7" t="s">
        <v>75</v>
      </c>
      <c r="E367" s="7" t="s">
        <v>76</v>
      </c>
      <c r="F367" s="45">
        <v>1910101590</v>
      </c>
      <c r="G367" s="7" t="s">
        <v>619</v>
      </c>
      <c r="H367" s="3">
        <v>160</v>
      </c>
    </row>
    <row r="368" spans="2:8" ht="16.5" thickBot="1" x14ac:dyDescent="0.25">
      <c r="B368" s="147" t="s">
        <v>48</v>
      </c>
      <c r="C368" s="28" t="s">
        <v>104</v>
      </c>
      <c r="D368" s="7" t="s">
        <v>75</v>
      </c>
      <c r="E368" s="7" t="s">
        <v>76</v>
      </c>
      <c r="F368" s="45">
        <v>1910101590</v>
      </c>
      <c r="G368" s="7">
        <v>850</v>
      </c>
      <c r="H368" s="3">
        <v>18</v>
      </c>
    </row>
    <row r="369" spans="2:8" ht="142.5" thickBot="1" x14ac:dyDescent="0.25">
      <c r="B369" s="149" t="s">
        <v>55</v>
      </c>
      <c r="C369" s="26" t="s">
        <v>104</v>
      </c>
      <c r="D369" s="8" t="s">
        <v>75</v>
      </c>
      <c r="E369" s="8" t="s">
        <v>76</v>
      </c>
      <c r="F369" s="11">
        <v>1910106590</v>
      </c>
      <c r="G369" s="8"/>
      <c r="H369" s="1">
        <f>SUM(H370:H372)</f>
        <v>2586.1</v>
      </c>
    </row>
    <row r="370" spans="2:8" ht="48" thickBot="1" x14ac:dyDescent="0.25">
      <c r="B370" s="147" t="s">
        <v>56</v>
      </c>
      <c r="C370" s="28" t="s">
        <v>104</v>
      </c>
      <c r="D370" s="7" t="s">
        <v>75</v>
      </c>
      <c r="E370" s="7" t="s">
        <v>76</v>
      </c>
      <c r="F370" s="45">
        <v>1910106590</v>
      </c>
      <c r="G370" s="7">
        <v>111</v>
      </c>
      <c r="H370" s="3">
        <v>1958</v>
      </c>
    </row>
    <row r="371" spans="2:8" ht="63.75" thickBot="1" x14ac:dyDescent="0.25">
      <c r="B371" s="146" t="s">
        <v>10</v>
      </c>
      <c r="C371" s="28" t="s">
        <v>104</v>
      </c>
      <c r="D371" s="7" t="s">
        <v>75</v>
      </c>
      <c r="E371" s="7" t="s">
        <v>76</v>
      </c>
      <c r="F371" s="45">
        <v>1910106590</v>
      </c>
      <c r="G371" s="7">
        <v>119</v>
      </c>
      <c r="H371" s="3">
        <v>591</v>
      </c>
    </row>
    <row r="372" spans="2:8" ht="32.25" thickBot="1" x14ac:dyDescent="0.25">
      <c r="B372" s="39" t="s">
        <v>13</v>
      </c>
      <c r="C372" s="28" t="s">
        <v>104</v>
      </c>
      <c r="D372" s="7" t="s">
        <v>75</v>
      </c>
      <c r="E372" s="7" t="s">
        <v>76</v>
      </c>
      <c r="F372" s="45">
        <v>1910106590</v>
      </c>
      <c r="G372" s="7">
        <v>244</v>
      </c>
      <c r="H372" s="3">
        <v>37.1</v>
      </c>
    </row>
    <row r="373" spans="2:8" ht="16.5" thickBot="1" x14ac:dyDescent="0.25">
      <c r="B373" s="149" t="s">
        <v>31</v>
      </c>
      <c r="C373" s="26" t="s">
        <v>104</v>
      </c>
      <c r="D373" s="8">
        <v>10</v>
      </c>
      <c r="E373" s="8" t="s">
        <v>73</v>
      </c>
      <c r="F373" s="8"/>
      <c r="G373" s="8"/>
      <c r="H373" s="1">
        <v>33</v>
      </c>
    </row>
    <row r="374" spans="2:8" ht="16.5" thickBot="1" x14ac:dyDescent="0.25">
      <c r="B374" s="149" t="s">
        <v>35</v>
      </c>
      <c r="C374" s="26" t="s">
        <v>104</v>
      </c>
      <c r="D374" s="8">
        <v>10</v>
      </c>
      <c r="E374" s="8" t="s">
        <v>73</v>
      </c>
      <c r="F374" s="8"/>
      <c r="G374" s="8"/>
      <c r="H374" s="1">
        <v>33</v>
      </c>
    </row>
    <row r="375" spans="2:8" ht="48" thickBot="1" x14ac:dyDescent="0.25">
      <c r="B375" s="149" t="s">
        <v>57</v>
      </c>
      <c r="C375" s="26" t="s">
        <v>104</v>
      </c>
      <c r="D375" s="8">
        <v>10</v>
      </c>
      <c r="E375" s="8" t="s">
        <v>73</v>
      </c>
      <c r="F375" s="8">
        <v>2230171540</v>
      </c>
      <c r="G375" s="8"/>
      <c r="H375" s="1">
        <v>33</v>
      </c>
    </row>
    <row r="376" spans="2:8" ht="32.25" thickBot="1" x14ac:dyDescent="0.25">
      <c r="B376" s="5" t="s">
        <v>34</v>
      </c>
      <c r="C376" s="28" t="s">
        <v>104</v>
      </c>
      <c r="D376" s="7">
        <v>10</v>
      </c>
      <c r="E376" s="7" t="s">
        <v>73</v>
      </c>
      <c r="F376" s="7">
        <v>2230171540</v>
      </c>
      <c r="G376" s="7">
        <v>313</v>
      </c>
      <c r="H376" s="3">
        <v>33</v>
      </c>
    </row>
    <row r="377" spans="2:8" ht="32.25" thickBot="1" x14ac:dyDescent="0.25">
      <c r="B377" s="195" t="s">
        <v>105</v>
      </c>
      <c r="C377" s="196" t="s">
        <v>106</v>
      </c>
      <c r="D377" s="196" t="s">
        <v>75</v>
      </c>
      <c r="E377" s="196"/>
      <c r="F377" s="196"/>
      <c r="G377" s="196"/>
      <c r="H377" s="197">
        <f>SUM(H378+H389)</f>
        <v>4709.1000000000004</v>
      </c>
    </row>
    <row r="378" spans="2:8" ht="16.5" thickBot="1" x14ac:dyDescent="0.25">
      <c r="B378" s="149" t="s">
        <v>52</v>
      </c>
      <c r="C378" s="26" t="s">
        <v>106</v>
      </c>
      <c r="D378" s="8" t="s">
        <v>75</v>
      </c>
      <c r="E378" s="8" t="s">
        <v>76</v>
      </c>
      <c r="F378" s="12"/>
      <c r="G378" s="12"/>
      <c r="H378" s="35">
        <f>SUM(H379+H385)</f>
        <v>4644.1000000000004</v>
      </c>
    </row>
    <row r="379" spans="2:8" ht="48" thickBot="1" x14ac:dyDescent="0.25">
      <c r="B379" s="149" t="s">
        <v>59</v>
      </c>
      <c r="C379" s="26" t="s">
        <v>106</v>
      </c>
      <c r="D379" s="8" t="s">
        <v>75</v>
      </c>
      <c r="E379" s="8" t="s">
        <v>76</v>
      </c>
      <c r="F379" s="11">
        <v>1910101590</v>
      </c>
      <c r="G379" s="8"/>
      <c r="H379" s="34">
        <f>SUM(H380+H381+H382+H383+H384)</f>
        <v>2118.1</v>
      </c>
    </row>
    <row r="380" spans="2:8" ht="48" thickBot="1" x14ac:dyDescent="0.25">
      <c r="B380" s="147" t="s">
        <v>30</v>
      </c>
      <c r="C380" s="28" t="s">
        <v>106</v>
      </c>
      <c r="D380" s="7" t="s">
        <v>75</v>
      </c>
      <c r="E380" s="7" t="s">
        <v>76</v>
      </c>
      <c r="F380" s="45">
        <v>1910101590</v>
      </c>
      <c r="G380" s="7" t="s">
        <v>80</v>
      </c>
      <c r="H380" s="3">
        <v>891</v>
      </c>
    </row>
    <row r="381" spans="2:8" ht="63.75" thickBot="1" x14ac:dyDescent="0.25">
      <c r="B381" s="146" t="s">
        <v>10</v>
      </c>
      <c r="C381" s="28" t="s">
        <v>106</v>
      </c>
      <c r="D381" s="7" t="s">
        <v>75</v>
      </c>
      <c r="E381" s="7" t="s">
        <v>76</v>
      </c>
      <c r="F381" s="45">
        <v>1910101590</v>
      </c>
      <c r="G381" s="7">
        <v>119</v>
      </c>
      <c r="H381" s="3">
        <v>269.10000000000002</v>
      </c>
    </row>
    <row r="382" spans="2:8" ht="32.25" thickBot="1" x14ac:dyDescent="0.25">
      <c r="B382" s="39" t="s">
        <v>13</v>
      </c>
      <c r="C382" s="28" t="s">
        <v>106</v>
      </c>
      <c r="D382" s="7" t="s">
        <v>75</v>
      </c>
      <c r="E382" s="7" t="s">
        <v>76</v>
      </c>
      <c r="F382" s="45">
        <v>1910101590</v>
      </c>
      <c r="G382" s="7">
        <v>244</v>
      </c>
      <c r="H382" s="3">
        <v>851</v>
      </c>
    </row>
    <row r="383" spans="2:8" ht="16.5" thickBot="1" x14ac:dyDescent="0.25">
      <c r="B383" s="39" t="s">
        <v>640</v>
      </c>
      <c r="C383" s="28" t="s">
        <v>106</v>
      </c>
      <c r="D383" s="7" t="s">
        <v>75</v>
      </c>
      <c r="E383" s="7" t="s">
        <v>76</v>
      </c>
      <c r="F383" s="45">
        <v>1910101590</v>
      </c>
      <c r="G383" s="7" t="s">
        <v>619</v>
      </c>
      <c r="H383" s="3">
        <v>104</v>
      </c>
    </row>
    <row r="384" spans="2:8" ht="16.5" thickBot="1" x14ac:dyDescent="0.25">
      <c r="B384" s="147" t="s">
        <v>48</v>
      </c>
      <c r="C384" s="28" t="s">
        <v>106</v>
      </c>
      <c r="D384" s="7" t="s">
        <v>75</v>
      </c>
      <c r="E384" s="7" t="s">
        <v>76</v>
      </c>
      <c r="F384" s="45">
        <v>1910101590</v>
      </c>
      <c r="G384" s="7">
        <v>850</v>
      </c>
      <c r="H384" s="3">
        <v>3</v>
      </c>
    </row>
    <row r="385" spans="2:8" ht="142.5" thickBot="1" x14ac:dyDescent="0.25">
      <c r="B385" s="149" t="s">
        <v>55</v>
      </c>
      <c r="C385" s="26" t="s">
        <v>106</v>
      </c>
      <c r="D385" s="8" t="s">
        <v>75</v>
      </c>
      <c r="E385" s="8" t="s">
        <v>76</v>
      </c>
      <c r="F385" s="11">
        <v>1910106590</v>
      </c>
      <c r="G385" s="8"/>
      <c r="H385" s="1">
        <f>SUM(H386:H388)</f>
        <v>2526</v>
      </c>
    </row>
    <row r="386" spans="2:8" ht="48" thickBot="1" x14ac:dyDescent="0.25">
      <c r="B386" s="147" t="s">
        <v>56</v>
      </c>
      <c r="C386" s="28" t="s">
        <v>106</v>
      </c>
      <c r="D386" s="7" t="s">
        <v>75</v>
      </c>
      <c r="E386" s="7" t="s">
        <v>76</v>
      </c>
      <c r="F386" s="45">
        <v>1910106590</v>
      </c>
      <c r="G386" s="7">
        <v>111</v>
      </c>
      <c r="H386" s="3">
        <v>1894</v>
      </c>
    </row>
    <row r="387" spans="2:8" ht="63.75" thickBot="1" x14ac:dyDescent="0.25">
      <c r="B387" s="146" t="s">
        <v>10</v>
      </c>
      <c r="C387" s="28" t="s">
        <v>106</v>
      </c>
      <c r="D387" s="7" t="s">
        <v>75</v>
      </c>
      <c r="E387" s="7" t="s">
        <v>76</v>
      </c>
      <c r="F387" s="45">
        <v>1910106590</v>
      </c>
      <c r="G387" s="7">
        <v>119</v>
      </c>
      <c r="H387" s="3">
        <v>572</v>
      </c>
    </row>
    <row r="388" spans="2:8" ht="32.25" thickBot="1" x14ac:dyDescent="0.25">
      <c r="B388" s="39" t="s">
        <v>13</v>
      </c>
      <c r="C388" s="28" t="s">
        <v>106</v>
      </c>
      <c r="D388" s="7" t="s">
        <v>75</v>
      </c>
      <c r="E388" s="7" t="s">
        <v>76</v>
      </c>
      <c r="F388" s="45">
        <v>1910106590</v>
      </c>
      <c r="G388" s="7">
        <v>244</v>
      </c>
      <c r="H388" s="3">
        <v>60</v>
      </c>
    </row>
    <row r="389" spans="2:8" ht="16.5" thickBot="1" x14ac:dyDescent="0.25">
      <c r="B389" s="149" t="s">
        <v>31</v>
      </c>
      <c r="C389" s="26" t="s">
        <v>106</v>
      </c>
      <c r="D389" s="8">
        <v>10</v>
      </c>
      <c r="E389" s="8" t="s">
        <v>73</v>
      </c>
      <c r="F389" s="8"/>
      <c r="G389" s="8"/>
      <c r="H389" s="1">
        <v>65</v>
      </c>
    </row>
    <row r="390" spans="2:8" ht="16.5" thickBot="1" x14ac:dyDescent="0.25">
      <c r="B390" s="149" t="s">
        <v>35</v>
      </c>
      <c r="C390" s="26" t="s">
        <v>106</v>
      </c>
      <c r="D390" s="8">
        <v>10</v>
      </c>
      <c r="E390" s="8" t="s">
        <v>73</v>
      </c>
      <c r="F390" s="8"/>
      <c r="G390" s="8"/>
      <c r="H390" s="1">
        <v>65</v>
      </c>
    </row>
    <row r="391" spans="2:8" ht="48" thickBot="1" x14ac:dyDescent="0.25">
      <c r="B391" s="149" t="s">
        <v>57</v>
      </c>
      <c r="C391" s="26" t="s">
        <v>106</v>
      </c>
      <c r="D391" s="8">
        <v>10</v>
      </c>
      <c r="E391" s="8" t="s">
        <v>73</v>
      </c>
      <c r="F391" s="8">
        <v>2230171540</v>
      </c>
      <c r="G391" s="8"/>
      <c r="H391" s="1">
        <v>65</v>
      </c>
    </row>
    <row r="392" spans="2:8" ht="32.25" thickBot="1" x14ac:dyDescent="0.25">
      <c r="B392" s="5" t="s">
        <v>34</v>
      </c>
      <c r="C392" s="28" t="s">
        <v>106</v>
      </c>
      <c r="D392" s="7">
        <v>10</v>
      </c>
      <c r="E392" s="7" t="s">
        <v>73</v>
      </c>
      <c r="F392" s="7">
        <v>2230171540</v>
      </c>
      <c r="G392" s="7">
        <v>313</v>
      </c>
      <c r="H392" s="3">
        <v>65</v>
      </c>
    </row>
    <row r="393" spans="2:8" ht="16.5" thickBot="1" x14ac:dyDescent="0.25">
      <c r="B393" s="195" t="s">
        <v>107</v>
      </c>
      <c r="C393" s="196" t="s">
        <v>108</v>
      </c>
      <c r="D393" s="196" t="s">
        <v>75</v>
      </c>
      <c r="E393" s="196"/>
      <c r="F393" s="196"/>
      <c r="G393" s="196"/>
      <c r="H393" s="197">
        <f>SUM(H394+H405)</f>
        <v>4678.2</v>
      </c>
    </row>
    <row r="394" spans="2:8" ht="16.5" thickBot="1" x14ac:dyDescent="0.25">
      <c r="B394" s="149" t="s">
        <v>52</v>
      </c>
      <c r="C394" s="26" t="s">
        <v>108</v>
      </c>
      <c r="D394" s="8" t="s">
        <v>75</v>
      </c>
      <c r="E394" s="8" t="s">
        <v>76</v>
      </c>
      <c r="F394" s="12"/>
      <c r="G394" s="12"/>
      <c r="H394" s="35">
        <f>SUM(H395+H401)</f>
        <v>4618.2</v>
      </c>
    </row>
    <row r="395" spans="2:8" ht="48" thickBot="1" x14ac:dyDescent="0.25">
      <c r="B395" s="149" t="s">
        <v>59</v>
      </c>
      <c r="C395" s="26" t="s">
        <v>108</v>
      </c>
      <c r="D395" s="8" t="s">
        <v>75</v>
      </c>
      <c r="E395" s="8" t="s">
        <v>76</v>
      </c>
      <c r="F395" s="11">
        <v>1910101590</v>
      </c>
      <c r="G395" s="8"/>
      <c r="H395" s="34">
        <f>SUM(H396+H397+H398+H399+H400)</f>
        <v>2233.1999999999998</v>
      </c>
    </row>
    <row r="396" spans="2:8" ht="48" thickBot="1" x14ac:dyDescent="0.25">
      <c r="B396" s="147" t="s">
        <v>30</v>
      </c>
      <c r="C396" s="28" t="s">
        <v>108</v>
      </c>
      <c r="D396" s="7" t="s">
        <v>75</v>
      </c>
      <c r="E396" s="7" t="s">
        <v>76</v>
      </c>
      <c r="F396" s="45">
        <v>1910101590</v>
      </c>
      <c r="G396" s="7" t="s">
        <v>80</v>
      </c>
      <c r="H396" s="3">
        <v>855</v>
      </c>
    </row>
    <row r="397" spans="2:8" ht="63.75" thickBot="1" x14ac:dyDescent="0.25">
      <c r="B397" s="146" t="s">
        <v>10</v>
      </c>
      <c r="C397" s="28" t="s">
        <v>108</v>
      </c>
      <c r="D397" s="7" t="s">
        <v>75</v>
      </c>
      <c r="E397" s="7" t="s">
        <v>76</v>
      </c>
      <c r="F397" s="45">
        <v>1910101590</v>
      </c>
      <c r="G397" s="7">
        <v>119</v>
      </c>
      <c r="H397" s="3">
        <v>258.2</v>
      </c>
    </row>
    <row r="398" spans="2:8" ht="32.25" thickBot="1" x14ac:dyDescent="0.25">
      <c r="B398" s="39" t="s">
        <v>13</v>
      </c>
      <c r="C398" s="28" t="s">
        <v>108</v>
      </c>
      <c r="D398" s="7" t="s">
        <v>75</v>
      </c>
      <c r="E398" s="7" t="s">
        <v>76</v>
      </c>
      <c r="F398" s="45">
        <v>1910101590</v>
      </c>
      <c r="G398" s="7">
        <v>244</v>
      </c>
      <c r="H398" s="3">
        <v>1054</v>
      </c>
    </row>
    <row r="399" spans="2:8" ht="16.5" thickBot="1" x14ac:dyDescent="0.25">
      <c r="B399" s="39" t="s">
        <v>640</v>
      </c>
      <c r="C399" s="28" t="s">
        <v>108</v>
      </c>
      <c r="D399" s="7" t="s">
        <v>75</v>
      </c>
      <c r="E399" s="7" t="s">
        <v>76</v>
      </c>
      <c r="F399" s="45">
        <v>1910101590</v>
      </c>
      <c r="G399" s="7" t="s">
        <v>619</v>
      </c>
      <c r="H399" s="3">
        <v>54</v>
      </c>
    </row>
    <row r="400" spans="2:8" ht="16.5" thickBot="1" x14ac:dyDescent="0.25">
      <c r="B400" s="147" t="s">
        <v>48</v>
      </c>
      <c r="C400" s="28" t="s">
        <v>108</v>
      </c>
      <c r="D400" s="7" t="s">
        <v>75</v>
      </c>
      <c r="E400" s="7" t="s">
        <v>76</v>
      </c>
      <c r="F400" s="45">
        <v>1910101590</v>
      </c>
      <c r="G400" s="7">
        <v>850</v>
      </c>
      <c r="H400" s="3">
        <v>12</v>
      </c>
    </row>
    <row r="401" spans="2:8" ht="142.5" thickBot="1" x14ac:dyDescent="0.25">
      <c r="B401" s="149" t="s">
        <v>55</v>
      </c>
      <c r="C401" s="26" t="s">
        <v>108</v>
      </c>
      <c r="D401" s="8" t="s">
        <v>75</v>
      </c>
      <c r="E401" s="8" t="s">
        <v>76</v>
      </c>
      <c r="F401" s="11">
        <v>1910106590</v>
      </c>
      <c r="G401" s="8"/>
      <c r="H401" s="1">
        <f>SUM(H402:H404)</f>
        <v>2385</v>
      </c>
    </row>
    <row r="402" spans="2:8" ht="48" thickBot="1" x14ac:dyDescent="0.25">
      <c r="B402" s="147" t="s">
        <v>56</v>
      </c>
      <c r="C402" s="28" t="s">
        <v>108</v>
      </c>
      <c r="D402" s="7" t="s">
        <v>75</v>
      </c>
      <c r="E402" s="7" t="s">
        <v>76</v>
      </c>
      <c r="F402" s="45">
        <v>1910106590</v>
      </c>
      <c r="G402" s="7">
        <v>111</v>
      </c>
      <c r="H402" s="3">
        <v>1786</v>
      </c>
    </row>
    <row r="403" spans="2:8" ht="63.75" thickBot="1" x14ac:dyDescent="0.25">
      <c r="B403" s="146" t="s">
        <v>10</v>
      </c>
      <c r="C403" s="28" t="s">
        <v>108</v>
      </c>
      <c r="D403" s="7" t="s">
        <v>75</v>
      </c>
      <c r="E403" s="7" t="s">
        <v>76</v>
      </c>
      <c r="F403" s="45">
        <v>1910106590</v>
      </c>
      <c r="G403" s="7">
        <v>119</v>
      </c>
      <c r="H403" s="3">
        <v>539</v>
      </c>
    </row>
    <row r="404" spans="2:8" ht="32.25" thickBot="1" x14ac:dyDescent="0.25">
      <c r="B404" s="39" t="s">
        <v>13</v>
      </c>
      <c r="C404" s="28" t="s">
        <v>108</v>
      </c>
      <c r="D404" s="7" t="s">
        <v>75</v>
      </c>
      <c r="E404" s="7" t="s">
        <v>76</v>
      </c>
      <c r="F404" s="45">
        <v>1910106590</v>
      </c>
      <c r="G404" s="7">
        <v>244</v>
      </c>
      <c r="H404" s="3">
        <v>60</v>
      </c>
    </row>
    <row r="405" spans="2:8" ht="16.5" thickBot="1" x14ac:dyDescent="0.25">
      <c r="B405" s="149" t="s">
        <v>31</v>
      </c>
      <c r="C405" s="26" t="s">
        <v>108</v>
      </c>
      <c r="D405" s="8">
        <v>10</v>
      </c>
      <c r="E405" s="8" t="s">
        <v>73</v>
      </c>
      <c r="F405" s="8"/>
      <c r="G405" s="8"/>
      <c r="H405" s="1">
        <v>60</v>
      </c>
    </row>
    <row r="406" spans="2:8" ht="16.5" thickBot="1" x14ac:dyDescent="0.25">
      <c r="B406" s="149" t="s">
        <v>35</v>
      </c>
      <c r="C406" s="26" t="s">
        <v>108</v>
      </c>
      <c r="D406" s="8">
        <v>10</v>
      </c>
      <c r="E406" s="8" t="s">
        <v>73</v>
      </c>
      <c r="F406" s="8"/>
      <c r="G406" s="8"/>
      <c r="H406" s="1">
        <v>60</v>
      </c>
    </row>
    <row r="407" spans="2:8" ht="48" thickBot="1" x14ac:dyDescent="0.25">
      <c r="B407" s="149" t="s">
        <v>57</v>
      </c>
      <c r="C407" s="26" t="s">
        <v>108</v>
      </c>
      <c r="D407" s="8">
        <v>10</v>
      </c>
      <c r="E407" s="8" t="s">
        <v>73</v>
      </c>
      <c r="F407" s="8">
        <v>2230171540</v>
      </c>
      <c r="G407" s="8"/>
      <c r="H407" s="1">
        <v>60</v>
      </c>
    </row>
    <row r="408" spans="2:8" ht="32.25" thickBot="1" x14ac:dyDescent="0.25">
      <c r="B408" s="5" t="s">
        <v>34</v>
      </c>
      <c r="C408" s="28" t="s">
        <v>108</v>
      </c>
      <c r="D408" s="7">
        <v>10</v>
      </c>
      <c r="E408" s="7" t="s">
        <v>73</v>
      </c>
      <c r="F408" s="7">
        <v>2230171540</v>
      </c>
      <c r="G408" s="7">
        <v>313</v>
      </c>
      <c r="H408" s="3">
        <v>60</v>
      </c>
    </row>
    <row r="409" spans="2:8" ht="16.5" thickBot="1" x14ac:dyDescent="0.25">
      <c r="B409" s="195" t="s">
        <v>109</v>
      </c>
      <c r="C409" s="196" t="s">
        <v>110</v>
      </c>
      <c r="D409" s="196" t="s">
        <v>75</v>
      </c>
      <c r="E409" s="196"/>
      <c r="F409" s="196"/>
      <c r="G409" s="196"/>
      <c r="H409" s="197">
        <f>SUM(H410+H421)</f>
        <v>21772.399999999998</v>
      </c>
    </row>
    <row r="410" spans="2:8" ht="16.5" thickBot="1" x14ac:dyDescent="0.25">
      <c r="B410" s="149" t="s">
        <v>52</v>
      </c>
      <c r="C410" s="26" t="s">
        <v>110</v>
      </c>
      <c r="D410" s="8" t="s">
        <v>75</v>
      </c>
      <c r="E410" s="8" t="s">
        <v>76</v>
      </c>
      <c r="F410" s="12"/>
      <c r="G410" s="12"/>
      <c r="H410" s="35">
        <f>SUM(H411+H417)</f>
        <v>21221.3</v>
      </c>
    </row>
    <row r="411" spans="2:8" ht="48" thickBot="1" x14ac:dyDescent="0.25">
      <c r="B411" s="149" t="s">
        <v>59</v>
      </c>
      <c r="C411" s="26" t="s">
        <v>110</v>
      </c>
      <c r="D411" s="8" t="s">
        <v>75</v>
      </c>
      <c r="E411" s="8" t="s">
        <v>76</v>
      </c>
      <c r="F411" s="11">
        <v>1910101590</v>
      </c>
      <c r="G411" s="8"/>
      <c r="H411" s="34">
        <f>SUM(H412:H416)</f>
        <v>9215</v>
      </c>
    </row>
    <row r="412" spans="2:8" ht="48" thickBot="1" x14ac:dyDescent="0.25">
      <c r="B412" s="147" t="s">
        <v>30</v>
      </c>
      <c r="C412" s="28" t="s">
        <v>110</v>
      </c>
      <c r="D412" s="7" t="s">
        <v>75</v>
      </c>
      <c r="E412" s="7" t="s">
        <v>76</v>
      </c>
      <c r="F412" s="45">
        <v>1910101590</v>
      </c>
      <c r="G412" s="7" t="s">
        <v>80</v>
      </c>
      <c r="H412" s="3">
        <v>2487</v>
      </c>
    </row>
    <row r="413" spans="2:8" ht="63.75" thickBot="1" x14ac:dyDescent="0.25">
      <c r="B413" s="146" t="s">
        <v>10</v>
      </c>
      <c r="C413" s="28" t="s">
        <v>110</v>
      </c>
      <c r="D413" s="7" t="s">
        <v>75</v>
      </c>
      <c r="E413" s="7" t="s">
        <v>76</v>
      </c>
      <c r="F413" s="45">
        <v>1910101590</v>
      </c>
      <c r="G413" s="7">
        <v>119</v>
      </c>
      <c r="H413" s="3">
        <v>751</v>
      </c>
    </row>
    <row r="414" spans="2:8" ht="32.25" thickBot="1" x14ac:dyDescent="0.25">
      <c r="B414" s="39" t="s">
        <v>13</v>
      </c>
      <c r="C414" s="28" t="s">
        <v>110</v>
      </c>
      <c r="D414" s="7" t="s">
        <v>75</v>
      </c>
      <c r="E414" s="7" t="s">
        <v>76</v>
      </c>
      <c r="F414" s="45">
        <v>1910101590</v>
      </c>
      <c r="G414" s="7">
        <v>244</v>
      </c>
      <c r="H414" s="3">
        <v>4966</v>
      </c>
    </row>
    <row r="415" spans="2:8" ht="16.5" thickBot="1" x14ac:dyDescent="0.25">
      <c r="B415" s="39" t="s">
        <v>640</v>
      </c>
      <c r="C415" s="28" t="s">
        <v>110</v>
      </c>
      <c r="D415" s="7" t="s">
        <v>75</v>
      </c>
      <c r="E415" s="7" t="s">
        <v>76</v>
      </c>
      <c r="F415" s="45">
        <v>1910101590</v>
      </c>
      <c r="G415" s="7" t="s">
        <v>619</v>
      </c>
      <c r="H415" s="3">
        <v>571</v>
      </c>
    </row>
    <row r="416" spans="2:8" ht="16.5" thickBot="1" x14ac:dyDescent="0.25">
      <c r="B416" s="147" t="s">
        <v>48</v>
      </c>
      <c r="C416" s="28" t="s">
        <v>110</v>
      </c>
      <c r="D416" s="7" t="s">
        <v>75</v>
      </c>
      <c r="E416" s="7" t="s">
        <v>76</v>
      </c>
      <c r="F416" s="45">
        <v>1910101590</v>
      </c>
      <c r="G416" s="7">
        <v>850</v>
      </c>
      <c r="H416" s="3">
        <v>440</v>
      </c>
    </row>
    <row r="417" spans="2:8" ht="142.5" thickBot="1" x14ac:dyDescent="0.25">
      <c r="B417" s="149" t="s">
        <v>55</v>
      </c>
      <c r="C417" s="26" t="s">
        <v>110</v>
      </c>
      <c r="D417" s="8" t="s">
        <v>75</v>
      </c>
      <c r="E417" s="8" t="s">
        <v>76</v>
      </c>
      <c r="F417" s="11">
        <v>1910106590</v>
      </c>
      <c r="G417" s="8"/>
      <c r="H417" s="1">
        <f>SUM(H418:H420)</f>
        <v>12006.3</v>
      </c>
    </row>
    <row r="418" spans="2:8" ht="48" thickBot="1" x14ac:dyDescent="0.25">
      <c r="B418" s="147" t="s">
        <v>56</v>
      </c>
      <c r="C418" s="28" t="s">
        <v>110</v>
      </c>
      <c r="D418" s="7" t="s">
        <v>75</v>
      </c>
      <c r="E418" s="7" t="s">
        <v>76</v>
      </c>
      <c r="F418" s="45">
        <v>1910106590</v>
      </c>
      <c r="G418" s="7">
        <v>111</v>
      </c>
      <c r="H418" s="3">
        <v>8913.2999999999993</v>
      </c>
    </row>
    <row r="419" spans="2:8" ht="63.75" thickBot="1" x14ac:dyDescent="0.25">
      <c r="B419" s="146" t="s">
        <v>10</v>
      </c>
      <c r="C419" s="28" t="s">
        <v>110</v>
      </c>
      <c r="D419" s="7" t="s">
        <v>75</v>
      </c>
      <c r="E419" s="7" t="s">
        <v>76</v>
      </c>
      <c r="F419" s="45">
        <v>1910106590</v>
      </c>
      <c r="G419" s="7">
        <v>119</v>
      </c>
      <c r="H419" s="3">
        <v>2692</v>
      </c>
    </row>
    <row r="420" spans="2:8" ht="32.25" thickBot="1" x14ac:dyDescent="0.25">
      <c r="B420" s="39" t="s">
        <v>13</v>
      </c>
      <c r="C420" s="28" t="s">
        <v>110</v>
      </c>
      <c r="D420" s="7" t="s">
        <v>75</v>
      </c>
      <c r="E420" s="7" t="s">
        <v>76</v>
      </c>
      <c r="F420" s="45">
        <v>1910106590</v>
      </c>
      <c r="G420" s="7">
        <v>244</v>
      </c>
      <c r="H420" s="3">
        <v>401</v>
      </c>
    </row>
    <row r="421" spans="2:8" ht="16.5" thickBot="1" x14ac:dyDescent="0.25">
      <c r="B421" s="149" t="s">
        <v>31</v>
      </c>
      <c r="C421" s="26" t="s">
        <v>110</v>
      </c>
      <c r="D421" s="8">
        <v>10</v>
      </c>
      <c r="E421" s="8" t="s">
        <v>73</v>
      </c>
      <c r="F421" s="8"/>
      <c r="G421" s="8"/>
      <c r="H421" s="1">
        <v>551.1</v>
      </c>
    </row>
    <row r="422" spans="2:8" ht="16.5" thickBot="1" x14ac:dyDescent="0.25">
      <c r="B422" s="149" t="s">
        <v>35</v>
      </c>
      <c r="C422" s="26" t="s">
        <v>110</v>
      </c>
      <c r="D422" s="8">
        <v>10</v>
      </c>
      <c r="E422" s="8" t="s">
        <v>73</v>
      </c>
      <c r="F422" s="8"/>
      <c r="G422" s="8"/>
      <c r="H422" s="1">
        <v>551.1</v>
      </c>
    </row>
    <row r="423" spans="2:8" ht="48" thickBot="1" x14ac:dyDescent="0.25">
      <c r="B423" s="149" t="s">
        <v>57</v>
      </c>
      <c r="C423" s="26" t="s">
        <v>110</v>
      </c>
      <c r="D423" s="8">
        <v>10</v>
      </c>
      <c r="E423" s="8" t="s">
        <v>73</v>
      </c>
      <c r="F423" s="8">
        <v>2230171540</v>
      </c>
      <c r="G423" s="8"/>
      <c r="H423" s="1">
        <v>551.1</v>
      </c>
    </row>
    <row r="424" spans="2:8" ht="32.25" thickBot="1" x14ac:dyDescent="0.25">
      <c r="B424" s="5" t="s">
        <v>34</v>
      </c>
      <c r="C424" s="28" t="s">
        <v>110</v>
      </c>
      <c r="D424" s="7">
        <v>10</v>
      </c>
      <c r="E424" s="7" t="s">
        <v>73</v>
      </c>
      <c r="F424" s="7">
        <v>2230171540</v>
      </c>
      <c r="G424" s="7">
        <v>313</v>
      </c>
      <c r="H424" s="3">
        <v>551.1</v>
      </c>
    </row>
    <row r="425" spans="2:8" ht="16.5" thickBot="1" x14ac:dyDescent="0.25">
      <c r="B425" s="195" t="s">
        <v>557</v>
      </c>
      <c r="C425" s="196" t="s">
        <v>576</v>
      </c>
      <c r="D425" s="196" t="s">
        <v>75</v>
      </c>
      <c r="E425" s="196"/>
      <c r="F425" s="196"/>
      <c r="G425" s="196"/>
      <c r="H425" s="198">
        <f>SUM(H426+H437)</f>
        <v>13441.9</v>
      </c>
    </row>
    <row r="426" spans="2:8" ht="16.5" thickBot="1" x14ac:dyDescent="0.25">
      <c r="B426" s="149" t="s">
        <v>52</v>
      </c>
      <c r="C426" s="26" t="s">
        <v>576</v>
      </c>
      <c r="D426" s="8" t="s">
        <v>75</v>
      </c>
      <c r="E426" s="8" t="s">
        <v>76</v>
      </c>
      <c r="F426" s="12"/>
      <c r="G426" s="12"/>
      <c r="H426" s="199">
        <f>SUM(H427+H433)</f>
        <v>13291.9</v>
      </c>
    </row>
    <row r="427" spans="2:8" ht="48" thickBot="1" x14ac:dyDescent="0.25">
      <c r="B427" s="149" t="s">
        <v>59</v>
      </c>
      <c r="C427" s="26" t="s">
        <v>576</v>
      </c>
      <c r="D427" s="8" t="s">
        <v>75</v>
      </c>
      <c r="E427" s="8" t="s">
        <v>76</v>
      </c>
      <c r="F427" s="11">
        <v>1910101590</v>
      </c>
      <c r="G427" s="8"/>
      <c r="H427" s="79">
        <f>SUM(H428:H432)</f>
        <v>5322.9</v>
      </c>
    </row>
    <row r="428" spans="2:8" ht="48" thickBot="1" x14ac:dyDescent="0.25">
      <c r="B428" s="147" t="s">
        <v>30</v>
      </c>
      <c r="C428" s="28" t="s">
        <v>576</v>
      </c>
      <c r="D428" s="7" t="s">
        <v>75</v>
      </c>
      <c r="E428" s="7" t="s">
        <v>76</v>
      </c>
      <c r="F428" s="45">
        <v>1910101590</v>
      </c>
      <c r="G428" s="7" t="s">
        <v>80</v>
      </c>
      <c r="H428" s="3">
        <v>1503</v>
      </c>
    </row>
    <row r="429" spans="2:8" ht="63.75" thickBot="1" x14ac:dyDescent="0.25">
      <c r="B429" s="146" t="s">
        <v>10</v>
      </c>
      <c r="C429" s="28" t="s">
        <v>576</v>
      </c>
      <c r="D429" s="7" t="s">
        <v>75</v>
      </c>
      <c r="E429" s="7" t="s">
        <v>76</v>
      </c>
      <c r="F429" s="45">
        <v>1910101590</v>
      </c>
      <c r="G429" s="7">
        <v>119</v>
      </c>
      <c r="H429" s="3">
        <v>453.9</v>
      </c>
    </row>
    <row r="430" spans="2:8" ht="32.25" thickBot="1" x14ac:dyDescent="0.25">
      <c r="B430" s="39" t="s">
        <v>13</v>
      </c>
      <c r="C430" s="28" t="s">
        <v>576</v>
      </c>
      <c r="D430" s="7" t="s">
        <v>75</v>
      </c>
      <c r="E430" s="7" t="s">
        <v>76</v>
      </c>
      <c r="F430" s="45">
        <v>1910101590</v>
      </c>
      <c r="G430" s="7">
        <v>244</v>
      </c>
      <c r="H430" s="3">
        <v>1867</v>
      </c>
    </row>
    <row r="431" spans="2:8" ht="16.5" thickBot="1" x14ac:dyDescent="0.25">
      <c r="B431" s="39" t="s">
        <v>640</v>
      </c>
      <c r="C431" s="28" t="s">
        <v>576</v>
      </c>
      <c r="D431" s="7" t="s">
        <v>75</v>
      </c>
      <c r="E431" s="7" t="s">
        <v>76</v>
      </c>
      <c r="F431" s="45">
        <v>1910101590</v>
      </c>
      <c r="G431" s="7" t="s">
        <v>619</v>
      </c>
      <c r="H431" s="3">
        <v>806</v>
      </c>
    </row>
    <row r="432" spans="2:8" ht="16.5" thickBot="1" x14ac:dyDescent="0.25">
      <c r="B432" s="147" t="s">
        <v>48</v>
      </c>
      <c r="C432" s="28" t="s">
        <v>576</v>
      </c>
      <c r="D432" s="7" t="s">
        <v>75</v>
      </c>
      <c r="E432" s="7" t="s">
        <v>76</v>
      </c>
      <c r="F432" s="45">
        <v>1910101590</v>
      </c>
      <c r="G432" s="7">
        <v>850</v>
      </c>
      <c r="H432" s="3">
        <v>693</v>
      </c>
    </row>
    <row r="433" spans="2:8" ht="142.5" thickBot="1" x14ac:dyDescent="0.25">
      <c r="B433" s="149" t="s">
        <v>55</v>
      </c>
      <c r="C433" s="28" t="s">
        <v>576</v>
      </c>
      <c r="D433" s="8" t="s">
        <v>75</v>
      </c>
      <c r="E433" s="8" t="s">
        <v>76</v>
      </c>
      <c r="F433" s="11">
        <v>1910106590</v>
      </c>
      <c r="G433" s="8"/>
      <c r="H433" s="1">
        <f>SUM(H434:H436)</f>
        <v>7969</v>
      </c>
    </row>
    <row r="434" spans="2:8" ht="48" thickBot="1" x14ac:dyDescent="0.25">
      <c r="B434" s="147" t="s">
        <v>56</v>
      </c>
      <c r="C434" s="28" t="s">
        <v>576</v>
      </c>
      <c r="D434" s="7" t="s">
        <v>75</v>
      </c>
      <c r="E434" s="7" t="s">
        <v>76</v>
      </c>
      <c r="F434" s="45">
        <v>1910106590</v>
      </c>
      <c r="G434" s="7">
        <v>111</v>
      </c>
      <c r="H434" s="3">
        <v>5998</v>
      </c>
    </row>
    <row r="435" spans="2:8" ht="63.75" thickBot="1" x14ac:dyDescent="0.25">
      <c r="B435" s="146" t="s">
        <v>10</v>
      </c>
      <c r="C435" s="28" t="s">
        <v>576</v>
      </c>
      <c r="D435" s="7" t="s">
        <v>75</v>
      </c>
      <c r="E435" s="7" t="s">
        <v>76</v>
      </c>
      <c r="F435" s="45">
        <v>1910106590</v>
      </c>
      <c r="G435" s="7">
        <v>119</v>
      </c>
      <c r="H435" s="3">
        <v>1811</v>
      </c>
    </row>
    <row r="436" spans="2:8" ht="32.25" thickBot="1" x14ac:dyDescent="0.25">
      <c r="B436" s="39" t="s">
        <v>13</v>
      </c>
      <c r="C436" s="28" t="s">
        <v>576</v>
      </c>
      <c r="D436" s="7" t="s">
        <v>75</v>
      </c>
      <c r="E436" s="7" t="s">
        <v>76</v>
      </c>
      <c r="F436" s="45">
        <v>1910106590</v>
      </c>
      <c r="G436" s="7">
        <v>244</v>
      </c>
      <c r="H436" s="3">
        <v>160</v>
      </c>
    </row>
    <row r="437" spans="2:8" ht="16.5" thickBot="1" x14ac:dyDescent="0.25">
      <c r="B437" s="149" t="s">
        <v>31</v>
      </c>
      <c r="C437" s="28" t="s">
        <v>576</v>
      </c>
      <c r="D437" s="8">
        <v>10</v>
      </c>
      <c r="E437" s="8" t="s">
        <v>73</v>
      </c>
      <c r="F437" s="8"/>
      <c r="G437" s="8"/>
      <c r="H437" s="1">
        <v>150</v>
      </c>
    </row>
    <row r="438" spans="2:8" ht="16.5" thickBot="1" x14ac:dyDescent="0.25">
      <c r="B438" s="149" t="s">
        <v>35</v>
      </c>
      <c r="C438" s="28" t="s">
        <v>576</v>
      </c>
      <c r="D438" s="8">
        <v>10</v>
      </c>
      <c r="E438" s="8" t="s">
        <v>73</v>
      </c>
      <c r="F438" s="8"/>
      <c r="G438" s="8"/>
      <c r="H438" s="1">
        <v>150</v>
      </c>
    </row>
    <row r="439" spans="2:8" ht="48" thickBot="1" x14ac:dyDescent="0.25">
      <c r="B439" s="149" t="s">
        <v>57</v>
      </c>
      <c r="C439" s="28" t="s">
        <v>576</v>
      </c>
      <c r="D439" s="8">
        <v>10</v>
      </c>
      <c r="E439" s="8" t="s">
        <v>73</v>
      </c>
      <c r="F439" s="8">
        <v>2230171540</v>
      </c>
      <c r="G439" s="8"/>
      <c r="H439" s="1">
        <v>150</v>
      </c>
    </row>
    <row r="440" spans="2:8" ht="32.25" thickBot="1" x14ac:dyDescent="0.25">
      <c r="B440" s="5" t="s">
        <v>34</v>
      </c>
      <c r="C440" s="28" t="s">
        <v>576</v>
      </c>
      <c r="D440" s="7">
        <v>10</v>
      </c>
      <c r="E440" s="7" t="s">
        <v>73</v>
      </c>
      <c r="F440" s="7">
        <v>2230171540</v>
      </c>
      <c r="G440" s="7">
        <v>313</v>
      </c>
      <c r="H440" s="3">
        <v>150</v>
      </c>
    </row>
    <row r="441" spans="2:8" ht="16.5" thickBot="1" x14ac:dyDescent="0.25">
      <c r="B441" s="200" t="s">
        <v>63</v>
      </c>
      <c r="C441" s="196" t="s">
        <v>178</v>
      </c>
      <c r="D441" s="196" t="s">
        <v>75</v>
      </c>
      <c r="E441" s="196" t="s">
        <v>117</v>
      </c>
      <c r="F441" s="196"/>
      <c r="G441" s="196"/>
      <c r="H441" s="198">
        <f>SUM(H442+H459+H476+H493+H509+H525+H541+H557+H574+H591+H607+H624+H640+H657+H674+H691+H708+H724+H741+H758+H775+H791)</f>
        <v>438602.43</v>
      </c>
    </row>
    <row r="442" spans="2:8" ht="16.5" thickBot="1" x14ac:dyDescent="0.25">
      <c r="B442" s="200" t="s">
        <v>498</v>
      </c>
      <c r="C442" s="196" t="s">
        <v>119</v>
      </c>
      <c r="D442" s="196" t="s">
        <v>75</v>
      </c>
      <c r="E442" s="196" t="s">
        <v>117</v>
      </c>
      <c r="F442" s="196"/>
      <c r="G442" s="196"/>
      <c r="H442" s="198">
        <f>SUM(H457+H450+H443+H454)</f>
        <v>42697.4</v>
      </c>
    </row>
    <row r="443" spans="2:8" ht="16.5" thickBot="1" x14ac:dyDescent="0.25">
      <c r="B443" s="31"/>
      <c r="C443" s="26" t="s">
        <v>119</v>
      </c>
      <c r="D443" s="26" t="s">
        <v>75</v>
      </c>
      <c r="E443" s="26" t="s">
        <v>117</v>
      </c>
      <c r="F443" s="63">
        <v>1920202590</v>
      </c>
      <c r="G443" s="26"/>
      <c r="H443" s="295">
        <f>SUM(H444:H449)</f>
        <v>3495.8</v>
      </c>
    </row>
    <row r="444" spans="2:8" ht="48" thickBot="1" x14ac:dyDescent="0.25">
      <c r="B444" s="5" t="s">
        <v>56</v>
      </c>
      <c r="C444" s="28" t="s">
        <v>119</v>
      </c>
      <c r="D444" s="7" t="s">
        <v>75</v>
      </c>
      <c r="E444" s="7" t="s">
        <v>117</v>
      </c>
      <c r="F444" s="37">
        <v>1920202590</v>
      </c>
      <c r="G444" s="7" t="s">
        <v>80</v>
      </c>
      <c r="H444" s="137">
        <v>1330</v>
      </c>
    </row>
    <row r="445" spans="2:8" ht="63.75" thickBot="1" x14ac:dyDescent="0.25">
      <c r="B445" s="39" t="s">
        <v>10</v>
      </c>
      <c r="C445" s="28" t="s">
        <v>119</v>
      </c>
      <c r="D445" s="7" t="s">
        <v>75</v>
      </c>
      <c r="E445" s="7" t="s">
        <v>117</v>
      </c>
      <c r="F445" s="37">
        <v>1920202590</v>
      </c>
      <c r="G445" s="7" t="s">
        <v>573</v>
      </c>
      <c r="H445" s="137">
        <v>402</v>
      </c>
    </row>
    <row r="446" spans="2:8" ht="32.25" thickBot="1" x14ac:dyDescent="0.25">
      <c r="B446" s="39" t="s">
        <v>13</v>
      </c>
      <c r="C446" s="28" t="s">
        <v>119</v>
      </c>
      <c r="D446" s="7" t="s">
        <v>75</v>
      </c>
      <c r="E446" s="7" t="s">
        <v>117</v>
      </c>
      <c r="F446" s="37">
        <v>1920202590</v>
      </c>
      <c r="G446" s="7" t="s">
        <v>121</v>
      </c>
      <c r="H446" s="3">
        <v>317</v>
      </c>
    </row>
    <row r="447" spans="2:8" ht="16.5" thickBot="1" x14ac:dyDescent="0.25">
      <c r="B447" s="39" t="s">
        <v>640</v>
      </c>
      <c r="C447" s="28" t="s">
        <v>119</v>
      </c>
      <c r="D447" s="7" t="s">
        <v>75</v>
      </c>
      <c r="E447" s="7" t="s">
        <v>117</v>
      </c>
      <c r="F447" s="37">
        <v>1920202590</v>
      </c>
      <c r="G447" s="7" t="s">
        <v>619</v>
      </c>
      <c r="H447" s="3">
        <v>943</v>
      </c>
    </row>
    <row r="448" spans="2:8" ht="48" thickBot="1" x14ac:dyDescent="0.25">
      <c r="B448" s="160" t="s">
        <v>597</v>
      </c>
      <c r="C448" s="204" t="s">
        <v>119</v>
      </c>
      <c r="D448" s="176" t="s">
        <v>75</v>
      </c>
      <c r="E448" s="176" t="s">
        <v>117</v>
      </c>
      <c r="F448" s="304">
        <v>1920202590</v>
      </c>
      <c r="G448" s="176" t="s">
        <v>598</v>
      </c>
      <c r="H448" s="175">
        <v>191.8</v>
      </c>
    </row>
    <row r="449" spans="2:8" ht="16.5" thickBot="1" x14ac:dyDescent="0.25">
      <c r="B449" s="147" t="s">
        <v>48</v>
      </c>
      <c r="C449" s="28" t="s">
        <v>119</v>
      </c>
      <c r="D449" s="7" t="s">
        <v>75</v>
      </c>
      <c r="E449" s="7" t="s">
        <v>117</v>
      </c>
      <c r="F449" s="37">
        <v>1920202590</v>
      </c>
      <c r="G449" s="7" t="s">
        <v>120</v>
      </c>
      <c r="H449" s="3">
        <v>312</v>
      </c>
    </row>
    <row r="450" spans="2:8" ht="126.75" thickBot="1" x14ac:dyDescent="0.25">
      <c r="B450" s="149" t="s">
        <v>64</v>
      </c>
      <c r="C450" s="26" t="s">
        <v>119</v>
      </c>
      <c r="D450" s="8" t="s">
        <v>75</v>
      </c>
      <c r="E450" s="8" t="s">
        <v>117</v>
      </c>
      <c r="F450" s="4">
        <v>1920206590</v>
      </c>
      <c r="G450" s="2"/>
      <c r="H450" s="1">
        <f>SUM(H451:H453)</f>
        <v>34918.199999999997</v>
      </c>
    </row>
    <row r="451" spans="2:8" ht="48" thickBot="1" x14ac:dyDescent="0.25">
      <c r="B451" s="5" t="s">
        <v>56</v>
      </c>
      <c r="C451" s="28" t="s">
        <v>119</v>
      </c>
      <c r="D451" s="7" t="s">
        <v>75</v>
      </c>
      <c r="E451" s="7" t="s">
        <v>117</v>
      </c>
      <c r="F451" s="3">
        <v>1920206590</v>
      </c>
      <c r="G451" s="3">
        <v>111</v>
      </c>
      <c r="H451" s="3">
        <v>26276</v>
      </c>
    </row>
    <row r="452" spans="2:8" ht="63.75" thickBot="1" x14ac:dyDescent="0.25">
      <c r="B452" s="39" t="s">
        <v>10</v>
      </c>
      <c r="C452" s="28" t="s">
        <v>119</v>
      </c>
      <c r="D452" s="7" t="s">
        <v>75</v>
      </c>
      <c r="E452" s="7" t="s">
        <v>117</v>
      </c>
      <c r="F452" s="3">
        <v>1920206590</v>
      </c>
      <c r="G452" s="3">
        <v>119</v>
      </c>
      <c r="H452" s="3">
        <v>7935</v>
      </c>
    </row>
    <row r="453" spans="2:8" ht="32.25" thickBot="1" x14ac:dyDescent="0.25">
      <c r="B453" s="39" t="s">
        <v>13</v>
      </c>
      <c r="C453" s="28" t="s">
        <v>119</v>
      </c>
      <c r="D453" s="7" t="s">
        <v>75</v>
      </c>
      <c r="E453" s="7" t="s">
        <v>117</v>
      </c>
      <c r="F453" s="3">
        <v>1920206590</v>
      </c>
      <c r="G453" s="3">
        <v>244</v>
      </c>
      <c r="H453" s="3">
        <v>707.2</v>
      </c>
    </row>
    <row r="454" spans="2:8" ht="79.5" thickBot="1" x14ac:dyDescent="0.25">
      <c r="B454" s="360" t="s">
        <v>668</v>
      </c>
      <c r="C454" s="204" t="s">
        <v>119</v>
      </c>
      <c r="D454" s="176" t="s">
        <v>75</v>
      </c>
      <c r="E454" s="176" t="s">
        <v>117</v>
      </c>
      <c r="F454" s="187" t="s">
        <v>672</v>
      </c>
      <c r="G454" s="175"/>
      <c r="H454" s="175">
        <f>SUM(H455:H456)</f>
        <v>1953</v>
      </c>
    </row>
    <row r="455" spans="2:8" ht="48" thickBot="1" x14ac:dyDescent="0.25">
      <c r="B455" s="39" t="s">
        <v>230</v>
      </c>
      <c r="C455" s="28" t="s">
        <v>119</v>
      </c>
      <c r="D455" s="7" t="s">
        <v>75</v>
      </c>
      <c r="E455" s="7" t="s">
        <v>117</v>
      </c>
      <c r="F455" s="191" t="s">
        <v>672</v>
      </c>
      <c r="G455" s="3">
        <v>111</v>
      </c>
      <c r="H455" s="3">
        <v>1500</v>
      </c>
    </row>
    <row r="456" spans="2:8" ht="63.75" thickBot="1" x14ac:dyDescent="0.25">
      <c r="B456" s="39" t="s">
        <v>10</v>
      </c>
      <c r="C456" s="28" t="s">
        <v>119</v>
      </c>
      <c r="D456" s="7" t="s">
        <v>75</v>
      </c>
      <c r="E456" s="7" t="s">
        <v>117</v>
      </c>
      <c r="F456" s="191" t="s">
        <v>672</v>
      </c>
      <c r="G456" s="3">
        <v>119</v>
      </c>
      <c r="H456" s="3">
        <v>453</v>
      </c>
    </row>
    <row r="457" spans="2:8" ht="79.5" thickBot="1" x14ac:dyDescent="0.25">
      <c r="B457" s="164" t="s">
        <v>670</v>
      </c>
      <c r="C457" s="361" t="s">
        <v>119</v>
      </c>
      <c r="D457" s="361" t="s">
        <v>75</v>
      </c>
      <c r="E457" s="361" t="s">
        <v>117</v>
      </c>
      <c r="F457" s="187" t="s">
        <v>671</v>
      </c>
      <c r="G457" s="362"/>
      <c r="H457" s="362">
        <v>2330.4</v>
      </c>
    </row>
    <row r="458" spans="2:8" ht="32.25" thickBot="1" x14ac:dyDescent="0.25">
      <c r="B458" s="39" t="s">
        <v>13</v>
      </c>
      <c r="C458" s="28" t="s">
        <v>119</v>
      </c>
      <c r="D458" s="7" t="s">
        <v>75</v>
      </c>
      <c r="E458" s="7" t="s">
        <v>117</v>
      </c>
      <c r="F458" s="191" t="s">
        <v>671</v>
      </c>
      <c r="G458" s="3">
        <v>244</v>
      </c>
      <c r="H458" s="363">
        <v>2330.4</v>
      </c>
    </row>
    <row r="459" spans="2:8" ht="16.5" thickBot="1" x14ac:dyDescent="0.25">
      <c r="B459" s="136" t="s">
        <v>499</v>
      </c>
      <c r="C459" s="134" t="s">
        <v>123</v>
      </c>
      <c r="D459" s="134" t="s">
        <v>75</v>
      </c>
      <c r="E459" s="134" t="s">
        <v>117</v>
      </c>
      <c r="F459" s="134"/>
      <c r="G459" s="134"/>
      <c r="H459" s="201">
        <f>SUM(H474+H467+H460+H471)</f>
        <v>67309.650000000009</v>
      </c>
    </row>
    <row r="460" spans="2:8" ht="16.5" thickBot="1" x14ac:dyDescent="0.25">
      <c r="B460" s="31"/>
      <c r="C460" s="26" t="s">
        <v>123</v>
      </c>
      <c r="D460" s="15" t="s">
        <v>75</v>
      </c>
      <c r="E460" s="15" t="s">
        <v>117</v>
      </c>
      <c r="F460" s="32">
        <v>1920202590</v>
      </c>
      <c r="G460" s="27"/>
      <c r="H460" s="202">
        <f>SUM(H461:H466)</f>
        <v>7170.8</v>
      </c>
    </row>
    <row r="461" spans="2:8" ht="48" thickBot="1" x14ac:dyDescent="0.25">
      <c r="B461" s="5" t="s">
        <v>56</v>
      </c>
      <c r="C461" s="28" t="s">
        <v>123</v>
      </c>
      <c r="D461" s="7" t="s">
        <v>75</v>
      </c>
      <c r="E461" s="7" t="s">
        <v>117</v>
      </c>
      <c r="F461" s="37">
        <v>1920202590</v>
      </c>
      <c r="G461" s="28" t="s">
        <v>80</v>
      </c>
      <c r="H461" s="280">
        <v>1656</v>
      </c>
    </row>
    <row r="462" spans="2:8" ht="63.75" thickBot="1" x14ac:dyDescent="0.25">
      <c r="B462" s="39" t="s">
        <v>10</v>
      </c>
      <c r="C462" s="28" t="s">
        <v>123</v>
      </c>
      <c r="D462" s="7" t="s">
        <v>75</v>
      </c>
      <c r="E462" s="7" t="s">
        <v>117</v>
      </c>
      <c r="F462" s="37">
        <v>1920202590</v>
      </c>
      <c r="G462" s="28" t="s">
        <v>573</v>
      </c>
      <c r="H462" s="280">
        <v>501</v>
      </c>
    </row>
    <row r="463" spans="2:8" ht="32.25" thickBot="1" x14ac:dyDescent="0.25">
      <c r="B463" s="39" t="s">
        <v>13</v>
      </c>
      <c r="C463" s="28" t="s">
        <v>123</v>
      </c>
      <c r="D463" s="7" t="s">
        <v>75</v>
      </c>
      <c r="E463" s="7" t="s">
        <v>117</v>
      </c>
      <c r="F463" s="37">
        <v>1920202590</v>
      </c>
      <c r="G463" s="7" t="s">
        <v>121</v>
      </c>
      <c r="H463" s="3">
        <v>897.5</v>
      </c>
    </row>
    <row r="464" spans="2:8" ht="16.5" thickBot="1" x14ac:dyDescent="0.25">
      <c r="B464" s="39" t="s">
        <v>640</v>
      </c>
      <c r="C464" s="28" t="s">
        <v>123</v>
      </c>
      <c r="D464" s="7" t="s">
        <v>75</v>
      </c>
      <c r="E464" s="7" t="s">
        <v>117</v>
      </c>
      <c r="F464" s="37">
        <v>1920202590</v>
      </c>
      <c r="G464" s="7" t="s">
        <v>619</v>
      </c>
      <c r="H464" s="3">
        <v>1496</v>
      </c>
    </row>
    <row r="465" spans="2:8" ht="48" thickBot="1" x14ac:dyDescent="0.25">
      <c r="B465" s="160" t="s">
        <v>597</v>
      </c>
      <c r="C465" s="204" t="s">
        <v>123</v>
      </c>
      <c r="D465" s="176" t="s">
        <v>75</v>
      </c>
      <c r="E465" s="176" t="s">
        <v>117</v>
      </c>
      <c r="F465" s="304">
        <v>1920202590</v>
      </c>
      <c r="G465" s="176" t="s">
        <v>598</v>
      </c>
      <c r="H465" s="175">
        <v>328.8</v>
      </c>
    </row>
    <row r="466" spans="2:8" ht="16.5" thickBot="1" x14ac:dyDescent="0.25">
      <c r="B466" s="147" t="s">
        <v>48</v>
      </c>
      <c r="C466" s="28" t="s">
        <v>123</v>
      </c>
      <c r="D466" s="7" t="s">
        <v>75</v>
      </c>
      <c r="E466" s="7" t="s">
        <v>117</v>
      </c>
      <c r="F466" s="37">
        <v>1920202590</v>
      </c>
      <c r="G466" s="7" t="s">
        <v>120</v>
      </c>
      <c r="H466" s="3">
        <v>2291.5</v>
      </c>
    </row>
    <row r="467" spans="2:8" ht="126.75" thickBot="1" x14ac:dyDescent="0.25">
      <c r="B467" s="149" t="s">
        <v>64</v>
      </c>
      <c r="C467" s="26" t="s">
        <v>123</v>
      </c>
      <c r="D467" s="8" t="s">
        <v>75</v>
      </c>
      <c r="E467" s="8" t="s">
        <v>117</v>
      </c>
      <c r="F467" s="4">
        <v>1920206590</v>
      </c>
      <c r="G467" s="2"/>
      <c r="H467" s="1">
        <f>SUM(H468:H470)</f>
        <v>51753.8</v>
      </c>
    </row>
    <row r="468" spans="2:8" ht="48" thickBot="1" x14ac:dyDescent="0.25">
      <c r="B468" s="5" t="s">
        <v>56</v>
      </c>
      <c r="C468" s="28" t="s">
        <v>123</v>
      </c>
      <c r="D468" s="7" t="s">
        <v>75</v>
      </c>
      <c r="E468" s="7" t="s">
        <v>117</v>
      </c>
      <c r="F468" s="3">
        <v>1920206590</v>
      </c>
      <c r="G468" s="3">
        <v>111</v>
      </c>
      <c r="H468" s="3">
        <v>38727</v>
      </c>
    </row>
    <row r="469" spans="2:8" ht="63.75" thickBot="1" x14ac:dyDescent="0.25">
      <c r="B469" s="39" t="s">
        <v>10</v>
      </c>
      <c r="C469" s="28" t="s">
        <v>123</v>
      </c>
      <c r="D469" s="7" t="s">
        <v>75</v>
      </c>
      <c r="E469" s="7" t="s">
        <v>117</v>
      </c>
      <c r="F469" s="3">
        <v>1920206590</v>
      </c>
      <c r="G469" s="3">
        <v>119</v>
      </c>
      <c r="H469" s="3">
        <v>11696</v>
      </c>
    </row>
    <row r="470" spans="2:8" ht="32.25" thickBot="1" x14ac:dyDescent="0.25">
      <c r="B470" s="39" t="s">
        <v>13</v>
      </c>
      <c r="C470" s="28" t="s">
        <v>123</v>
      </c>
      <c r="D470" s="7" t="s">
        <v>75</v>
      </c>
      <c r="E470" s="7" t="s">
        <v>117</v>
      </c>
      <c r="F470" s="3">
        <v>1920206590</v>
      </c>
      <c r="G470" s="3">
        <v>244</v>
      </c>
      <c r="H470" s="3">
        <v>1330.8</v>
      </c>
    </row>
    <row r="471" spans="2:8" ht="79.5" thickBot="1" x14ac:dyDescent="0.25">
      <c r="B471" s="360" t="s">
        <v>668</v>
      </c>
      <c r="C471" s="204" t="s">
        <v>123</v>
      </c>
      <c r="D471" s="176" t="s">
        <v>75</v>
      </c>
      <c r="E471" s="176" t="s">
        <v>117</v>
      </c>
      <c r="F471" s="187" t="s">
        <v>672</v>
      </c>
      <c r="G471" s="175"/>
      <c r="H471" s="175">
        <f>SUM(H472:H473)</f>
        <v>3437.2799999999997</v>
      </c>
    </row>
    <row r="472" spans="2:8" ht="48" thickBot="1" x14ac:dyDescent="0.25">
      <c r="B472" s="39" t="s">
        <v>230</v>
      </c>
      <c r="C472" s="28" t="s">
        <v>123</v>
      </c>
      <c r="D472" s="7" t="s">
        <v>75</v>
      </c>
      <c r="E472" s="7" t="s">
        <v>117</v>
      </c>
      <c r="F472" s="191" t="s">
        <v>672</v>
      </c>
      <c r="G472" s="3">
        <v>111</v>
      </c>
      <c r="H472" s="3">
        <v>2640</v>
      </c>
    </row>
    <row r="473" spans="2:8" ht="63.75" thickBot="1" x14ac:dyDescent="0.25">
      <c r="B473" s="39" t="s">
        <v>10</v>
      </c>
      <c r="C473" s="28" t="s">
        <v>123</v>
      </c>
      <c r="D473" s="7" t="s">
        <v>75</v>
      </c>
      <c r="E473" s="7" t="s">
        <v>117</v>
      </c>
      <c r="F473" s="191" t="s">
        <v>672</v>
      </c>
      <c r="G473" s="3">
        <v>119</v>
      </c>
      <c r="H473" s="3">
        <v>797.28</v>
      </c>
    </row>
    <row r="474" spans="2:8" ht="79.5" thickBot="1" x14ac:dyDescent="0.25">
      <c r="B474" s="164" t="s">
        <v>670</v>
      </c>
      <c r="C474" s="361" t="s">
        <v>123</v>
      </c>
      <c r="D474" s="361" t="s">
        <v>75</v>
      </c>
      <c r="E474" s="361" t="s">
        <v>117</v>
      </c>
      <c r="F474" s="187" t="s">
        <v>671</v>
      </c>
      <c r="G474" s="362"/>
      <c r="H474" s="362">
        <v>4947.7700000000004</v>
      </c>
    </row>
    <row r="475" spans="2:8" ht="32.25" thickBot="1" x14ac:dyDescent="0.25">
      <c r="B475" s="39" t="s">
        <v>13</v>
      </c>
      <c r="C475" s="28" t="s">
        <v>123</v>
      </c>
      <c r="D475" s="7" t="s">
        <v>75</v>
      </c>
      <c r="E475" s="7" t="s">
        <v>117</v>
      </c>
      <c r="F475" s="191" t="s">
        <v>671</v>
      </c>
      <c r="G475" s="3">
        <v>244</v>
      </c>
      <c r="H475" s="363">
        <v>4947.7700000000004</v>
      </c>
    </row>
    <row r="476" spans="2:8" ht="16.5" thickBot="1" x14ac:dyDescent="0.25">
      <c r="B476" s="136" t="s">
        <v>124</v>
      </c>
      <c r="C476" s="134" t="s">
        <v>125</v>
      </c>
      <c r="D476" s="134" t="s">
        <v>75</v>
      </c>
      <c r="E476" s="134" t="s">
        <v>117</v>
      </c>
      <c r="F476" s="134"/>
      <c r="G476" s="134"/>
      <c r="H476" s="303">
        <f>SUM(H491+H484+H477+H488)</f>
        <v>41828.909999999996</v>
      </c>
    </row>
    <row r="477" spans="2:8" ht="16.5" thickBot="1" x14ac:dyDescent="0.25">
      <c r="B477" s="31"/>
      <c r="C477" s="26" t="s">
        <v>125</v>
      </c>
      <c r="D477" s="15" t="s">
        <v>75</v>
      </c>
      <c r="E477" s="15" t="s">
        <v>117</v>
      </c>
      <c r="F477" s="32">
        <v>1920202590</v>
      </c>
      <c r="G477" s="27"/>
      <c r="H477" s="295">
        <f>SUM(H478:H483)</f>
        <v>3628</v>
      </c>
    </row>
    <row r="478" spans="2:8" ht="48" thickBot="1" x14ac:dyDescent="0.25">
      <c r="B478" s="5" t="s">
        <v>56</v>
      </c>
      <c r="C478" s="28" t="s">
        <v>125</v>
      </c>
      <c r="D478" s="19" t="s">
        <v>75</v>
      </c>
      <c r="E478" s="19" t="s">
        <v>117</v>
      </c>
      <c r="F478" s="244">
        <v>1920202590</v>
      </c>
      <c r="G478" s="28" t="s">
        <v>80</v>
      </c>
      <c r="H478" s="137">
        <v>1277</v>
      </c>
    </row>
    <row r="479" spans="2:8" ht="63.75" thickBot="1" x14ac:dyDescent="0.25">
      <c r="B479" s="39" t="s">
        <v>10</v>
      </c>
      <c r="C479" s="28" t="s">
        <v>125</v>
      </c>
      <c r="D479" s="19" t="s">
        <v>75</v>
      </c>
      <c r="E479" s="19" t="s">
        <v>117</v>
      </c>
      <c r="F479" s="244">
        <v>1920202590</v>
      </c>
      <c r="G479" s="28" t="s">
        <v>573</v>
      </c>
      <c r="H479" s="137">
        <v>386</v>
      </c>
    </row>
    <row r="480" spans="2:8" ht="32.25" thickBot="1" x14ac:dyDescent="0.25">
      <c r="B480" s="39" t="s">
        <v>13</v>
      </c>
      <c r="C480" s="28" t="s">
        <v>125</v>
      </c>
      <c r="D480" s="7" t="s">
        <v>75</v>
      </c>
      <c r="E480" s="7" t="s">
        <v>117</v>
      </c>
      <c r="F480" s="37">
        <v>1920202590</v>
      </c>
      <c r="G480" s="7" t="s">
        <v>121</v>
      </c>
      <c r="H480" s="3">
        <v>302</v>
      </c>
    </row>
    <row r="481" spans="2:8" ht="16.5" thickBot="1" x14ac:dyDescent="0.25">
      <c r="B481" s="39" t="s">
        <v>640</v>
      </c>
      <c r="C481" s="28" t="s">
        <v>125</v>
      </c>
      <c r="D481" s="7" t="s">
        <v>75</v>
      </c>
      <c r="E481" s="7" t="s">
        <v>117</v>
      </c>
      <c r="F481" s="37">
        <v>1920202590</v>
      </c>
      <c r="G481" s="7" t="s">
        <v>619</v>
      </c>
      <c r="H481" s="3">
        <v>902</v>
      </c>
    </row>
    <row r="482" spans="2:8" ht="48" thickBot="1" x14ac:dyDescent="0.25">
      <c r="B482" s="160" t="s">
        <v>597</v>
      </c>
      <c r="C482" s="204" t="s">
        <v>125</v>
      </c>
      <c r="D482" s="176" t="s">
        <v>75</v>
      </c>
      <c r="E482" s="176" t="s">
        <v>117</v>
      </c>
      <c r="F482" s="304">
        <v>1920202590</v>
      </c>
      <c r="G482" s="176" t="s">
        <v>598</v>
      </c>
      <c r="H482" s="175">
        <v>685</v>
      </c>
    </row>
    <row r="483" spans="2:8" ht="16.5" thickBot="1" x14ac:dyDescent="0.25">
      <c r="B483" s="147" t="s">
        <v>48</v>
      </c>
      <c r="C483" s="28" t="s">
        <v>125</v>
      </c>
      <c r="D483" s="7" t="s">
        <v>75</v>
      </c>
      <c r="E483" s="7" t="s">
        <v>117</v>
      </c>
      <c r="F483" s="37">
        <v>1920202590</v>
      </c>
      <c r="G483" s="7" t="s">
        <v>120</v>
      </c>
      <c r="H483" s="3">
        <v>76</v>
      </c>
    </row>
    <row r="484" spans="2:8" ht="126.75" thickBot="1" x14ac:dyDescent="0.25">
      <c r="B484" s="149" t="s">
        <v>64</v>
      </c>
      <c r="C484" s="26" t="s">
        <v>125</v>
      </c>
      <c r="D484" s="8" t="s">
        <v>75</v>
      </c>
      <c r="E484" s="8" t="s">
        <v>117</v>
      </c>
      <c r="F484" s="4">
        <v>1920206590</v>
      </c>
      <c r="G484" s="2"/>
      <c r="H484" s="1">
        <f>SUM(H485:H487)</f>
        <v>33662.699999999997</v>
      </c>
    </row>
    <row r="485" spans="2:8" ht="48" thickBot="1" x14ac:dyDescent="0.25">
      <c r="B485" s="5" t="s">
        <v>56</v>
      </c>
      <c r="C485" s="28" t="s">
        <v>125</v>
      </c>
      <c r="D485" s="7" t="s">
        <v>75</v>
      </c>
      <c r="E485" s="7" t="s">
        <v>117</v>
      </c>
      <c r="F485" s="3">
        <v>1920206590</v>
      </c>
      <c r="G485" s="3">
        <v>111</v>
      </c>
      <c r="H485" s="3">
        <v>25315</v>
      </c>
    </row>
    <row r="486" spans="2:8" ht="63.75" thickBot="1" x14ac:dyDescent="0.25">
      <c r="B486" s="39" t="s">
        <v>10</v>
      </c>
      <c r="C486" s="28" t="s">
        <v>125</v>
      </c>
      <c r="D486" s="7" t="s">
        <v>75</v>
      </c>
      <c r="E486" s="7" t="s">
        <v>117</v>
      </c>
      <c r="F486" s="3">
        <v>1920206590</v>
      </c>
      <c r="G486" s="3">
        <v>119</v>
      </c>
      <c r="H486" s="3">
        <v>7645</v>
      </c>
    </row>
    <row r="487" spans="2:8" ht="32.25" thickBot="1" x14ac:dyDescent="0.25">
      <c r="B487" s="39" t="s">
        <v>13</v>
      </c>
      <c r="C487" s="28" t="s">
        <v>125</v>
      </c>
      <c r="D487" s="7" t="s">
        <v>75</v>
      </c>
      <c r="E487" s="7" t="s">
        <v>117</v>
      </c>
      <c r="F487" s="3">
        <v>1920206590</v>
      </c>
      <c r="G487" s="3">
        <v>244</v>
      </c>
      <c r="H487" s="3">
        <v>702.7</v>
      </c>
    </row>
    <row r="488" spans="2:8" ht="79.5" thickBot="1" x14ac:dyDescent="0.25">
      <c r="B488" s="360" t="s">
        <v>668</v>
      </c>
      <c r="C488" s="204" t="s">
        <v>125</v>
      </c>
      <c r="D488" s="176" t="s">
        <v>75</v>
      </c>
      <c r="E488" s="176" t="s">
        <v>117</v>
      </c>
      <c r="F488" s="187" t="s">
        <v>672</v>
      </c>
      <c r="G488" s="175"/>
      <c r="H488" s="175">
        <f>SUM(H489:H490)</f>
        <v>1874.88</v>
      </c>
    </row>
    <row r="489" spans="2:8" ht="48" thickBot="1" x14ac:dyDescent="0.25">
      <c r="B489" s="39" t="s">
        <v>230</v>
      </c>
      <c r="C489" s="28" t="s">
        <v>125</v>
      </c>
      <c r="D489" s="7" t="s">
        <v>75</v>
      </c>
      <c r="E489" s="7" t="s">
        <v>117</v>
      </c>
      <c r="F489" s="191" t="s">
        <v>672</v>
      </c>
      <c r="G489" s="3">
        <v>111</v>
      </c>
      <c r="H489" s="3">
        <v>1440</v>
      </c>
    </row>
    <row r="490" spans="2:8" ht="63.75" thickBot="1" x14ac:dyDescent="0.25">
      <c r="B490" s="39" t="s">
        <v>10</v>
      </c>
      <c r="C490" s="28" t="s">
        <v>125</v>
      </c>
      <c r="D490" s="7" t="s">
        <v>75</v>
      </c>
      <c r="E490" s="7" t="s">
        <v>117</v>
      </c>
      <c r="F490" s="191" t="s">
        <v>672</v>
      </c>
      <c r="G490" s="3">
        <v>119</v>
      </c>
      <c r="H490" s="3">
        <v>434.88</v>
      </c>
    </row>
    <row r="491" spans="2:8" ht="79.5" thickBot="1" x14ac:dyDescent="0.25">
      <c r="B491" s="164" t="s">
        <v>670</v>
      </c>
      <c r="C491" s="361" t="s">
        <v>125</v>
      </c>
      <c r="D491" s="361" t="s">
        <v>75</v>
      </c>
      <c r="E491" s="361" t="s">
        <v>117</v>
      </c>
      <c r="F491" s="187" t="s">
        <v>671</v>
      </c>
      <c r="G491" s="362"/>
      <c r="H491" s="362">
        <v>2663.33</v>
      </c>
    </row>
    <row r="492" spans="2:8" ht="32.25" thickBot="1" x14ac:dyDescent="0.25">
      <c r="B492" s="39" t="s">
        <v>13</v>
      </c>
      <c r="C492" s="28" t="s">
        <v>125</v>
      </c>
      <c r="D492" s="7" t="s">
        <v>75</v>
      </c>
      <c r="E492" s="7" t="s">
        <v>117</v>
      </c>
      <c r="F492" s="191" t="s">
        <v>671</v>
      </c>
      <c r="G492" s="3">
        <v>244</v>
      </c>
      <c r="H492" s="363">
        <v>2663.33</v>
      </c>
    </row>
    <row r="493" spans="2:8" ht="16.5" thickBot="1" x14ac:dyDescent="0.25">
      <c r="B493" s="136" t="s">
        <v>126</v>
      </c>
      <c r="C493" s="134" t="s">
        <v>127</v>
      </c>
      <c r="D493" s="134" t="s">
        <v>75</v>
      </c>
      <c r="E493" s="134" t="s">
        <v>117</v>
      </c>
      <c r="F493" s="134"/>
      <c r="G493" s="134"/>
      <c r="H493" s="135">
        <f>SUM(H507+H500+H494+H504)</f>
        <v>14814.059999999998</v>
      </c>
    </row>
    <row r="494" spans="2:8" ht="16.5" thickBot="1" x14ac:dyDescent="0.25">
      <c r="B494" s="31"/>
      <c r="C494" s="26" t="s">
        <v>127</v>
      </c>
      <c r="D494" s="15" t="s">
        <v>75</v>
      </c>
      <c r="E494" s="15" t="s">
        <v>117</v>
      </c>
      <c r="F494" s="32">
        <v>1920202590</v>
      </c>
      <c r="G494" s="27"/>
      <c r="H494" s="53">
        <f>SUM(H495:H499)</f>
        <v>1187.5</v>
      </c>
    </row>
    <row r="495" spans="2:8" ht="48" thickBot="1" x14ac:dyDescent="0.25">
      <c r="B495" s="5" t="s">
        <v>56</v>
      </c>
      <c r="C495" s="28" t="s">
        <v>127</v>
      </c>
      <c r="D495" s="7" t="s">
        <v>75</v>
      </c>
      <c r="E495" s="7" t="s">
        <v>117</v>
      </c>
      <c r="F495" s="37">
        <v>1920202590</v>
      </c>
      <c r="G495" s="7" t="s">
        <v>80</v>
      </c>
      <c r="H495" s="137">
        <v>604</v>
      </c>
    </row>
    <row r="496" spans="2:8" ht="63.75" thickBot="1" x14ac:dyDescent="0.25">
      <c r="B496" s="39" t="s">
        <v>10</v>
      </c>
      <c r="C496" s="28" t="s">
        <v>127</v>
      </c>
      <c r="D496" s="7" t="s">
        <v>75</v>
      </c>
      <c r="E496" s="7" t="s">
        <v>117</v>
      </c>
      <c r="F496" s="37">
        <v>1920202590</v>
      </c>
      <c r="G496" s="7" t="s">
        <v>573</v>
      </c>
      <c r="H496" s="137">
        <v>183</v>
      </c>
    </row>
    <row r="497" spans="2:8" ht="32.25" thickBot="1" x14ac:dyDescent="0.25">
      <c r="B497" s="39" t="s">
        <v>13</v>
      </c>
      <c r="C497" s="28" t="s">
        <v>127</v>
      </c>
      <c r="D497" s="7" t="s">
        <v>75</v>
      </c>
      <c r="E497" s="7" t="s">
        <v>117</v>
      </c>
      <c r="F497" s="37">
        <v>1920202590</v>
      </c>
      <c r="G497" s="7" t="s">
        <v>121</v>
      </c>
      <c r="H497" s="3">
        <v>143</v>
      </c>
    </row>
    <row r="498" spans="2:8" ht="16.5" thickBot="1" x14ac:dyDescent="0.25">
      <c r="B498" s="39" t="s">
        <v>640</v>
      </c>
      <c r="C498" s="28" t="s">
        <v>127</v>
      </c>
      <c r="D498" s="7" t="s">
        <v>75</v>
      </c>
      <c r="E498" s="7" t="s">
        <v>117</v>
      </c>
      <c r="F498" s="37">
        <v>1920202590</v>
      </c>
      <c r="G498" s="7" t="s">
        <v>619</v>
      </c>
      <c r="H498" s="3">
        <v>213</v>
      </c>
    </row>
    <row r="499" spans="2:8" ht="16.5" thickBot="1" x14ac:dyDescent="0.25">
      <c r="B499" s="147" t="s">
        <v>48</v>
      </c>
      <c r="C499" s="28" t="s">
        <v>127</v>
      </c>
      <c r="D499" s="7" t="s">
        <v>75</v>
      </c>
      <c r="E499" s="7" t="s">
        <v>117</v>
      </c>
      <c r="F499" s="37">
        <v>1920202590</v>
      </c>
      <c r="G499" s="7" t="s">
        <v>120</v>
      </c>
      <c r="H499" s="3">
        <v>44.5</v>
      </c>
    </row>
    <row r="500" spans="2:8" ht="126.75" thickBot="1" x14ac:dyDescent="0.25">
      <c r="B500" s="149" t="s">
        <v>64</v>
      </c>
      <c r="C500" s="26" t="s">
        <v>127</v>
      </c>
      <c r="D500" s="8" t="s">
        <v>75</v>
      </c>
      <c r="E500" s="8" t="s">
        <v>117</v>
      </c>
      <c r="F500" s="4">
        <v>1920206590</v>
      </c>
      <c r="G500" s="2"/>
      <c r="H500" s="1">
        <f>SUM(H501:H503)</f>
        <v>12273.599999999999</v>
      </c>
    </row>
    <row r="501" spans="2:8" ht="48" thickBot="1" x14ac:dyDescent="0.25">
      <c r="B501" s="5" t="s">
        <v>56</v>
      </c>
      <c r="C501" s="28" t="s">
        <v>127</v>
      </c>
      <c r="D501" s="7" t="s">
        <v>75</v>
      </c>
      <c r="E501" s="7" t="s">
        <v>117</v>
      </c>
      <c r="F501" s="3">
        <v>1920206590</v>
      </c>
      <c r="G501" s="3">
        <v>111</v>
      </c>
      <c r="H501" s="3">
        <v>9342</v>
      </c>
    </row>
    <row r="502" spans="2:8" ht="63.75" thickBot="1" x14ac:dyDescent="0.25">
      <c r="B502" s="39" t="s">
        <v>10</v>
      </c>
      <c r="C502" s="28" t="s">
        <v>127</v>
      </c>
      <c r="D502" s="7" t="s">
        <v>75</v>
      </c>
      <c r="E502" s="7" t="s">
        <v>117</v>
      </c>
      <c r="F502" s="3">
        <v>1920206590</v>
      </c>
      <c r="G502" s="3">
        <v>119</v>
      </c>
      <c r="H502" s="3">
        <v>2821.3</v>
      </c>
    </row>
    <row r="503" spans="2:8" ht="32.25" thickBot="1" x14ac:dyDescent="0.25">
      <c r="B503" s="39" t="s">
        <v>13</v>
      </c>
      <c r="C503" s="28" t="s">
        <v>127</v>
      </c>
      <c r="D503" s="7" t="s">
        <v>75</v>
      </c>
      <c r="E503" s="7" t="s">
        <v>117</v>
      </c>
      <c r="F503" s="3">
        <v>1920206590</v>
      </c>
      <c r="G503" s="3">
        <v>244</v>
      </c>
      <c r="H503" s="3">
        <v>110.3</v>
      </c>
    </row>
    <row r="504" spans="2:8" ht="79.5" thickBot="1" x14ac:dyDescent="0.25">
      <c r="B504" s="360" t="s">
        <v>668</v>
      </c>
      <c r="C504" s="204" t="s">
        <v>127</v>
      </c>
      <c r="D504" s="176" t="s">
        <v>75</v>
      </c>
      <c r="E504" s="176" t="s">
        <v>117</v>
      </c>
      <c r="F504" s="187" t="s">
        <v>672</v>
      </c>
      <c r="G504" s="175"/>
      <c r="H504" s="175">
        <f>SUM(H505:H506)</f>
        <v>859.31999999999994</v>
      </c>
    </row>
    <row r="505" spans="2:8" ht="48" thickBot="1" x14ac:dyDescent="0.25">
      <c r="B505" s="39" t="s">
        <v>230</v>
      </c>
      <c r="C505" s="28" t="s">
        <v>127</v>
      </c>
      <c r="D505" s="7" t="s">
        <v>75</v>
      </c>
      <c r="E505" s="7" t="s">
        <v>117</v>
      </c>
      <c r="F505" s="191" t="s">
        <v>672</v>
      </c>
      <c r="G505" s="3">
        <v>111</v>
      </c>
      <c r="H505" s="3">
        <v>660</v>
      </c>
    </row>
    <row r="506" spans="2:8" ht="63.75" thickBot="1" x14ac:dyDescent="0.25">
      <c r="B506" s="39" t="s">
        <v>10</v>
      </c>
      <c r="C506" s="28" t="s">
        <v>127</v>
      </c>
      <c r="D506" s="7" t="s">
        <v>75</v>
      </c>
      <c r="E506" s="7" t="s">
        <v>117</v>
      </c>
      <c r="F506" s="191" t="s">
        <v>672</v>
      </c>
      <c r="G506" s="3">
        <v>119</v>
      </c>
      <c r="H506" s="3">
        <v>199.32</v>
      </c>
    </row>
    <row r="507" spans="2:8" ht="79.5" thickBot="1" x14ac:dyDescent="0.25">
      <c r="B507" s="164" t="s">
        <v>670</v>
      </c>
      <c r="C507" s="361" t="s">
        <v>127</v>
      </c>
      <c r="D507" s="361" t="s">
        <v>75</v>
      </c>
      <c r="E507" s="361" t="s">
        <v>117</v>
      </c>
      <c r="F507" s="187" t="s">
        <v>671</v>
      </c>
      <c r="G507" s="362"/>
      <c r="H507" s="362">
        <v>493.64</v>
      </c>
    </row>
    <row r="508" spans="2:8" ht="32.25" thickBot="1" x14ac:dyDescent="0.25">
      <c r="B508" s="39" t="s">
        <v>13</v>
      </c>
      <c r="C508" s="28" t="s">
        <v>127</v>
      </c>
      <c r="D508" s="7" t="s">
        <v>75</v>
      </c>
      <c r="E508" s="7" t="s">
        <v>117</v>
      </c>
      <c r="F508" s="191" t="s">
        <v>671</v>
      </c>
      <c r="G508" s="3">
        <v>244</v>
      </c>
      <c r="H508" s="363">
        <v>493.64</v>
      </c>
    </row>
    <row r="509" spans="2:8" ht="32.25" thickBot="1" x14ac:dyDescent="0.25">
      <c r="B509" s="136" t="s">
        <v>128</v>
      </c>
      <c r="C509" s="134" t="s">
        <v>129</v>
      </c>
      <c r="D509" s="134" t="s">
        <v>75</v>
      </c>
      <c r="E509" s="134" t="s">
        <v>117</v>
      </c>
      <c r="F509" s="134"/>
      <c r="G509" s="134"/>
      <c r="H509" s="135">
        <f>SUM(H523+H516+H510+H520)</f>
        <v>15297.46</v>
      </c>
    </row>
    <row r="510" spans="2:8" ht="16.5" thickBot="1" x14ac:dyDescent="0.25">
      <c r="B510" s="31"/>
      <c r="C510" s="26" t="s">
        <v>129</v>
      </c>
      <c r="D510" s="15" t="s">
        <v>75</v>
      </c>
      <c r="E510" s="15" t="s">
        <v>117</v>
      </c>
      <c r="F510" s="32">
        <v>1920202590</v>
      </c>
      <c r="G510" s="27"/>
      <c r="H510" s="53">
        <f>SUM(H511:H515)</f>
        <v>1632</v>
      </c>
    </row>
    <row r="511" spans="2:8" ht="48" thickBot="1" x14ac:dyDescent="0.25">
      <c r="B511" s="5" t="s">
        <v>56</v>
      </c>
      <c r="C511" s="28" t="s">
        <v>129</v>
      </c>
      <c r="D511" s="7" t="s">
        <v>75</v>
      </c>
      <c r="E511" s="7" t="s">
        <v>117</v>
      </c>
      <c r="F511" s="37">
        <v>1920202590</v>
      </c>
      <c r="G511" s="28" t="s">
        <v>80</v>
      </c>
      <c r="H511" s="137">
        <v>476</v>
      </c>
    </row>
    <row r="512" spans="2:8" ht="63.75" thickBot="1" x14ac:dyDescent="0.25">
      <c r="B512" s="39" t="s">
        <v>10</v>
      </c>
      <c r="C512" s="28" t="s">
        <v>129</v>
      </c>
      <c r="D512" s="7" t="s">
        <v>75</v>
      </c>
      <c r="E512" s="7" t="s">
        <v>117</v>
      </c>
      <c r="F512" s="37">
        <v>1920202590</v>
      </c>
      <c r="G512" s="28" t="s">
        <v>573</v>
      </c>
      <c r="H512" s="137">
        <v>145</v>
      </c>
    </row>
    <row r="513" spans="2:8" ht="32.25" thickBot="1" x14ac:dyDescent="0.25">
      <c r="B513" s="39" t="s">
        <v>13</v>
      </c>
      <c r="C513" s="28" t="s">
        <v>129</v>
      </c>
      <c r="D513" s="7" t="s">
        <v>75</v>
      </c>
      <c r="E513" s="7" t="s">
        <v>117</v>
      </c>
      <c r="F513" s="37">
        <v>1920202590</v>
      </c>
      <c r="G513" s="7" t="s">
        <v>121</v>
      </c>
      <c r="H513" s="3">
        <v>357</v>
      </c>
    </row>
    <row r="514" spans="2:8" ht="16.5" thickBot="1" x14ac:dyDescent="0.25">
      <c r="B514" s="39" t="s">
        <v>640</v>
      </c>
      <c r="C514" s="28" t="s">
        <v>129</v>
      </c>
      <c r="D514" s="7" t="s">
        <v>75</v>
      </c>
      <c r="E514" s="7" t="s">
        <v>117</v>
      </c>
      <c r="F514" s="37">
        <v>1920202590</v>
      </c>
      <c r="G514" s="7" t="s">
        <v>619</v>
      </c>
      <c r="H514" s="3">
        <v>540</v>
      </c>
    </row>
    <row r="515" spans="2:8" ht="16.5" thickBot="1" x14ac:dyDescent="0.25">
      <c r="B515" s="147" t="s">
        <v>48</v>
      </c>
      <c r="C515" s="28" t="s">
        <v>129</v>
      </c>
      <c r="D515" s="7" t="s">
        <v>75</v>
      </c>
      <c r="E515" s="7" t="s">
        <v>117</v>
      </c>
      <c r="F515" s="37">
        <v>1920202590</v>
      </c>
      <c r="G515" s="7" t="s">
        <v>120</v>
      </c>
      <c r="H515" s="3">
        <v>114</v>
      </c>
    </row>
    <row r="516" spans="2:8" ht="126.75" thickBot="1" x14ac:dyDescent="0.25">
      <c r="B516" s="149" t="s">
        <v>64</v>
      </c>
      <c r="C516" s="26" t="s">
        <v>129</v>
      </c>
      <c r="D516" s="8" t="s">
        <v>75</v>
      </c>
      <c r="E516" s="8" t="s">
        <v>117</v>
      </c>
      <c r="F516" s="4">
        <v>1920206590</v>
      </c>
      <c r="G516" s="2"/>
      <c r="H516" s="1">
        <f>SUM(H517:H519)</f>
        <v>12461.699999999999</v>
      </c>
    </row>
    <row r="517" spans="2:8" ht="48" thickBot="1" x14ac:dyDescent="0.25">
      <c r="B517" s="5" t="s">
        <v>56</v>
      </c>
      <c r="C517" s="28" t="s">
        <v>129</v>
      </c>
      <c r="D517" s="7" t="s">
        <v>75</v>
      </c>
      <c r="E517" s="7" t="s">
        <v>117</v>
      </c>
      <c r="F517" s="3">
        <v>1920206590</v>
      </c>
      <c r="G517" s="3">
        <v>111</v>
      </c>
      <c r="H517" s="3">
        <v>9496</v>
      </c>
    </row>
    <row r="518" spans="2:8" ht="63.75" thickBot="1" x14ac:dyDescent="0.25">
      <c r="B518" s="39" t="s">
        <v>10</v>
      </c>
      <c r="C518" s="28" t="s">
        <v>129</v>
      </c>
      <c r="D518" s="7" t="s">
        <v>75</v>
      </c>
      <c r="E518" s="7" t="s">
        <v>117</v>
      </c>
      <c r="F518" s="3">
        <v>1920206590</v>
      </c>
      <c r="G518" s="3">
        <v>119</v>
      </c>
      <c r="H518" s="3">
        <v>2867.8</v>
      </c>
    </row>
    <row r="519" spans="2:8" ht="32.25" thickBot="1" x14ac:dyDescent="0.25">
      <c r="B519" s="39" t="s">
        <v>13</v>
      </c>
      <c r="C519" s="28" t="s">
        <v>129</v>
      </c>
      <c r="D519" s="7" t="s">
        <v>75</v>
      </c>
      <c r="E519" s="7" t="s">
        <v>117</v>
      </c>
      <c r="F519" s="3">
        <v>1920206590</v>
      </c>
      <c r="G519" s="3">
        <v>244</v>
      </c>
      <c r="H519" s="3">
        <v>97.9</v>
      </c>
    </row>
    <row r="520" spans="2:8" ht="79.5" thickBot="1" x14ac:dyDescent="0.25">
      <c r="B520" s="360" t="s">
        <v>668</v>
      </c>
      <c r="C520" s="204" t="s">
        <v>129</v>
      </c>
      <c r="D520" s="176" t="s">
        <v>75</v>
      </c>
      <c r="E520" s="176" t="s">
        <v>117</v>
      </c>
      <c r="F520" s="187" t="s">
        <v>672</v>
      </c>
      <c r="G520" s="175"/>
      <c r="H520" s="175">
        <f>SUM(H521:H522)</f>
        <v>859.31999999999994</v>
      </c>
    </row>
    <row r="521" spans="2:8" ht="48" thickBot="1" x14ac:dyDescent="0.25">
      <c r="B521" s="39" t="s">
        <v>230</v>
      </c>
      <c r="C521" s="28" t="s">
        <v>129</v>
      </c>
      <c r="D521" s="7" t="s">
        <v>75</v>
      </c>
      <c r="E521" s="7" t="s">
        <v>117</v>
      </c>
      <c r="F521" s="191" t="s">
        <v>672</v>
      </c>
      <c r="G521" s="3">
        <v>111</v>
      </c>
      <c r="H521" s="3">
        <v>660</v>
      </c>
    </row>
    <row r="522" spans="2:8" ht="63.75" thickBot="1" x14ac:dyDescent="0.25">
      <c r="B522" s="39" t="s">
        <v>10</v>
      </c>
      <c r="C522" s="28" t="s">
        <v>129</v>
      </c>
      <c r="D522" s="7" t="s">
        <v>75</v>
      </c>
      <c r="E522" s="7" t="s">
        <v>117</v>
      </c>
      <c r="F522" s="191" t="s">
        <v>672</v>
      </c>
      <c r="G522" s="3">
        <v>119</v>
      </c>
      <c r="H522" s="3">
        <v>199.32</v>
      </c>
    </row>
    <row r="523" spans="2:8" ht="79.5" thickBot="1" x14ac:dyDescent="0.25">
      <c r="B523" s="164" t="s">
        <v>670</v>
      </c>
      <c r="C523" s="361" t="s">
        <v>129</v>
      </c>
      <c r="D523" s="361" t="s">
        <v>75</v>
      </c>
      <c r="E523" s="361" t="s">
        <v>117</v>
      </c>
      <c r="F523" s="187" t="s">
        <v>671</v>
      </c>
      <c r="G523" s="362"/>
      <c r="H523" s="362">
        <v>344.44</v>
      </c>
    </row>
    <row r="524" spans="2:8" ht="32.25" thickBot="1" x14ac:dyDescent="0.25">
      <c r="B524" s="39" t="s">
        <v>13</v>
      </c>
      <c r="C524" s="28" t="s">
        <v>129</v>
      </c>
      <c r="D524" s="7" t="s">
        <v>75</v>
      </c>
      <c r="E524" s="7" t="s">
        <v>117</v>
      </c>
      <c r="F524" s="191" t="s">
        <v>671</v>
      </c>
      <c r="G524" s="3">
        <v>244</v>
      </c>
      <c r="H524" s="363">
        <v>344.44</v>
      </c>
    </row>
    <row r="525" spans="2:8" ht="16.5" thickBot="1" x14ac:dyDescent="0.25">
      <c r="B525" s="136" t="s">
        <v>130</v>
      </c>
      <c r="C525" s="134" t="s">
        <v>131</v>
      </c>
      <c r="D525" s="134" t="s">
        <v>75</v>
      </c>
      <c r="E525" s="134" t="s">
        <v>117</v>
      </c>
      <c r="F525" s="134"/>
      <c r="G525" s="134"/>
      <c r="H525" s="135">
        <f>SUM(H539+H532+H526+H536)</f>
        <v>14370.92</v>
      </c>
    </row>
    <row r="526" spans="2:8" ht="16.5" thickBot="1" x14ac:dyDescent="0.25">
      <c r="B526" s="31"/>
      <c r="C526" s="26" t="s">
        <v>131</v>
      </c>
      <c r="D526" s="15" t="s">
        <v>75</v>
      </c>
      <c r="E526" s="15" t="s">
        <v>117</v>
      </c>
      <c r="F526" s="32">
        <v>1920202590</v>
      </c>
      <c r="G526" s="27"/>
      <c r="H526" s="53">
        <f>SUM(H527:H531)</f>
        <v>1017.5</v>
      </c>
    </row>
    <row r="527" spans="2:8" ht="48" thickBot="1" x14ac:dyDescent="0.25">
      <c r="B527" s="5" t="s">
        <v>56</v>
      </c>
      <c r="C527" s="28" t="s">
        <v>131</v>
      </c>
      <c r="D527" s="7" t="s">
        <v>75</v>
      </c>
      <c r="E527" s="7" t="s">
        <v>117</v>
      </c>
      <c r="F527" s="37">
        <v>1920202590</v>
      </c>
      <c r="G527" s="28" t="s">
        <v>80</v>
      </c>
      <c r="H527" s="137">
        <v>458</v>
      </c>
    </row>
    <row r="528" spans="2:8" ht="63.75" thickBot="1" x14ac:dyDescent="0.25">
      <c r="B528" s="39" t="s">
        <v>10</v>
      </c>
      <c r="C528" s="28" t="s">
        <v>131</v>
      </c>
      <c r="D528" s="7" t="s">
        <v>75</v>
      </c>
      <c r="E528" s="7" t="s">
        <v>117</v>
      </c>
      <c r="F528" s="37">
        <v>1920202590</v>
      </c>
      <c r="G528" s="7" t="s">
        <v>573</v>
      </c>
      <c r="H528" s="137">
        <v>139</v>
      </c>
    </row>
    <row r="529" spans="2:8" ht="32.25" thickBot="1" x14ac:dyDescent="0.25">
      <c r="B529" s="39" t="s">
        <v>13</v>
      </c>
      <c r="C529" s="28" t="s">
        <v>131</v>
      </c>
      <c r="D529" s="7" t="s">
        <v>75</v>
      </c>
      <c r="E529" s="7" t="s">
        <v>117</v>
      </c>
      <c r="F529" s="37">
        <v>1920202590</v>
      </c>
      <c r="G529" s="7" t="s">
        <v>121</v>
      </c>
      <c r="H529" s="3">
        <v>123</v>
      </c>
    </row>
    <row r="530" spans="2:8" ht="16.5" thickBot="1" x14ac:dyDescent="0.25">
      <c r="B530" s="39" t="s">
        <v>640</v>
      </c>
      <c r="C530" s="28" t="s">
        <v>131</v>
      </c>
      <c r="D530" s="7" t="s">
        <v>75</v>
      </c>
      <c r="E530" s="7" t="s">
        <v>117</v>
      </c>
      <c r="F530" s="37">
        <v>1920202590</v>
      </c>
      <c r="G530" s="7" t="s">
        <v>619</v>
      </c>
      <c r="H530" s="3">
        <v>200</v>
      </c>
    </row>
    <row r="531" spans="2:8" ht="16.5" thickBot="1" x14ac:dyDescent="0.25">
      <c r="B531" s="147" t="s">
        <v>48</v>
      </c>
      <c r="C531" s="28" t="s">
        <v>131</v>
      </c>
      <c r="D531" s="7" t="s">
        <v>75</v>
      </c>
      <c r="E531" s="7" t="s">
        <v>117</v>
      </c>
      <c r="F531" s="37">
        <v>1920202590</v>
      </c>
      <c r="G531" s="7" t="s">
        <v>120</v>
      </c>
      <c r="H531" s="3">
        <v>97.5</v>
      </c>
    </row>
    <row r="532" spans="2:8" ht="126.75" thickBot="1" x14ac:dyDescent="0.25">
      <c r="B532" s="149" t="s">
        <v>64</v>
      </c>
      <c r="C532" s="26" t="s">
        <v>131</v>
      </c>
      <c r="D532" s="8" t="s">
        <v>75</v>
      </c>
      <c r="E532" s="8" t="s">
        <v>117</v>
      </c>
      <c r="F532" s="4">
        <v>1920206590</v>
      </c>
      <c r="G532" s="2"/>
      <c r="H532" s="1">
        <f>SUM(H533:H535)</f>
        <v>12184.1</v>
      </c>
    </row>
    <row r="533" spans="2:8" ht="48" thickBot="1" x14ac:dyDescent="0.25">
      <c r="B533" s="5" t="s">
        <v>56</v>
      </c>
      <c r="C533" s="28" t="s">
        <v>131</v>
      </c>
      <c r="D533" s="7" t="s">
        <v>75</v>
      </c>
      <c r="E533" s="7" t="s">
        <v>117</v>
      </c>
      <c r="F533" s="3">
        <v>1920206590</v>
      </c>
      <c r="G533" s="3">
        <v>111</v>
      </c>
      <c r="H533" s="3">
        <v>9270</v>
      </c>
    </row>
    <row r="534" spans="2:8" ht="63.75" thickBot="1" x14ac:dyDescent="0.25">
      <c r="B534" s="39" t="s">
        <v>10</v>
      </c>
      <c r="C534" s="28" t="s">
        <v>131</v>
      </c>
      <c r="D534" s="7" t="s">
        <v>75</v>
      </c>
      <c r="E534" s="7" t="s">
        <v>117</v>
      </c>
      <c r="F534" s="3">
        <v>1920206590</v>
      </c>
      <c r="G534" s="3">
        <v>119</v>
      </c>
      <c r="H534" s="3">
        <v>2799.5</v>
      </c>
    </row>
    <row r="535" spans="2:8" ht="32.25" thickBot="1" x14ac:dyDescent="0.25">
      <c r="B535" s="39" t="s">
        <v>13</v>
      </c>
      <c r="C535" s="28" t="s">
        <v>131</v>
      </c>
      <c r="D535" s="7" t="s">
        <v>75</v>
      </c>
      <c r="E535" s="7" t="s">
        <v>117</v>
      </c>
      <c r="F535" s="3">
        <v>1920206590</v>
      </c>
      <c r="G535" s="3">
        <v>244</v>
      </c>
      <c r="H535" s="3">
        <v>114.6</v>
      </c>
    </row>
    <row r="536" spans="2:8" ht="79.5" thickBot="1" x14ac:dyDescent="0.25">
      <c r="B536" s="360" t="s">
        <v>668</v>
      </c>
      <c r="C536" s="204" t="s">
        <v>131</v>
      </c>
      <c r="D536" s="176" t="s">
        <v>75</v>
      </c>
      <c r="E536" s="176" t="s">
        <v>117</v>
      </c>
      <c r="F536" s="187" t="s">
        <v>672</v>
      </c>
      <c r="G536" s="175"/>
      <c r="H536" s="175">
        <f>SUM(H537:H538)</f>
        <v>859.31999999999994</v>
      </c>
    </row>
    <row r="537" spans="2:8" ht="48" thickBot="1" x14ac:dyDescent="0.25">
      <c r="B537" s="39" t="s">
        <v>230</v>
      </c>
      <c r="C537" s="28" t="s">
        <v>131</v>
      </c>
      <c r="D537" s="7" t="s">
        <v>75</v>
      </c>
      <c r="E537" s="7" t="s">
        <v>117</v>
      </c>
      <c r="F537" s="191" t="s">
        <v>672</v>
      </c>
      <c r="G537" s="3">
        <v>111</v>
      </c>
      <c r="H537" s="3">
        <v>660</v>
      </c>
    </row>
    <row r="538" spans="2:8" ht="63.75" thickBot="1" x14ac:dyDescent="0.25">
      <c r="B538" s="39" t="s">
        <v>10</v>
      </c>
      <c r="C538" s="28" t="s">
        <v>131</v>
      </c>
      <c r="D538" s="7" t="s">
        <v>75</v>
      </c>
      <c r="E538" s="7" t="s">
        <v>117</v>
      </c>
      <c r="F538" s="191" t="s">
        <v>672</v>
      </c>
      <c r="G538" s="3">
        <v>119</v>
      </c>
      <c r="H538" s="3">
        <v>199.32</v>
      </c>
    </row>
    <row r="539" spans="2:8" ht="79.5" thickBot="1" x14ac:dyDescent="0.25">
      <c r="B539" s="164" t="s">
        <v>670</v>
      </c>
      <c r="C539" s="361" t="s">
        <v>131</v>
      </c>
      <c r="D539" s="361" t="s">
        <v>75</v>
      </c>
      <c r="E539" s="361" t="s">
        <v>117</v>
      </c>
      <c r="F539" s="187" t="s">
        <v>671</v>
      </c>
      <c r="G539" s="362"/>
      <c r="H539" s="362">
        <v>310</v>
      </c>
    </row>
    <row r="540" spans="2:8" ht="32.25" thickBot="1" x14ac:dyDescent="0.25">
      <c r="B540" s="39" t="s">
        <v>13</v>
      </c>
      <c r="C540" s="28" t="s">
        <v>131</v>
      </c>
      <c r="D540" s="7" t="s">
        <v>75</v>
      </c>
      <c r="E540" s="7" t="s">
        <v>117</v>
      </c>
      <c r="F540" s="191" t="s">
        <v>671</v>
      </c>
      <c r="G540" s="3">
        <v>244</v>
      </c>
      <c r="H540" s="363">
        <v>310</v>
      </c>
    </row>
    <row r="541" spans="2:8" ht="16.5" thickBot="1" x14ac:dyDescent="0.25">
      <c r="B541" s="136" t="s">
        <v>132</v>
      </c>
      <c r="C541" s="134" t="s">
        <v>133</v>
      </c>
      <c r="D541" s="134" t="s">
        <v>75</v>
      </c>
      <c r="E541" s="134" t="s">
        <v>117</v>
      </c>
      <c r="F541" s="134"/>
      <c r="G541" s="134"/>
      <c r="H541" s="135">
        <f>SUM(H552+H548+H542+H555)</f>
        <v>12390.87</v>
      </c>
    </row>
    <row r="542" spans="2:8" ht="16.5" thickBot="1" x14ac:dyDescent="0.25">
      <c r="B542" s="31"/>
      <c r="C542" s="26" t="s">
        <v>133</v>
      </c>
      <c r="D542" s="15" t="s">
        <v>75</v>
      </c>
      <c r="E542" s="15" t="s">
        <v>117</v>
      </c>
      <c r="F542" s="32">
        <v>1920202590</v>
      </c>
      <c r="G542" s="27"/>
      <c r="H542" s="53">
        <f>SUM(H543:H547)</f>
        <v>988.5</v>
      </c>
    </row>
    <row r="543" spans="2:8" ht="48" thickBot="1" x14ac:dyDescent="0.25">
      <c r="B543" s="5" t="s">
        <v>56</v>
      </c>
      <c r="C543" s="28" t="s">
        <v>133</v>
      </c>
      <c r="D543" s="7" t="s">
        <v>75</v>
      </c>
      <c r="E543" s="7" t="s">
        <v>117</v>
      </c>
      <c r="F543" s="37">
        <v>1920202590</v>
      </c>
      <c r="G543" s="28" t="s">
        <v>80</v>
      </c>
      <c r="H543" s="137">
        <v>323</v>
      </c>
    </row>
    <row r="544" spans="2:8" ht="63.75" thickBot="1" x14ac:dyDescent="0.25">
      <c r="B544" s="39" t="s">
        <v>10</v>
      </c>
      <c r="C544" s="28" t="s">
        <v>133</v>
      </c>
      <c r="D544" s="7" t="s">
        <v>75</v>
      </c>
      <c r="E544" s="7" t="s">
        <v>117</v>
      </c>
      <c r="F544" s="37">
        <v>1920202590</v>
      </c>
      <c r="G544" s="28" t="s">
        <v>573</v>
      </c>
      <c r="H544" s="137">
        <v>99</v>
      </c>
    </row>
    <row r="545" spans="2:8" ht="32.25" thickBot="1" x14ac:dyDescent="0.25">
      <c r="B545" s="39" t="s">
        <v>13</v>
      </c>
      <c r="C545" s="28" t="s">
        <v>133</v>
      </c>
      <c r="D545" s="7" t="s">
        <v>75</v>
      </c>
      <c r="E545" s="7" t="s">
        <v>117</v>
      </c>
      <c r="F545" s="37">
        <v>1920202590</v>
      </c>
      <c r="G545" s="7" t="s">
        <v>121</v>
      </c>
      <c r="H545" s="3">
        <v>237</v>
      </c>
    </row>
    <row r="546" spans="2:8" ht="16.5" thickBot="1" x14ac:dyDescent="0.25">
      <c r="B546" s="39" t="s">
        <v>640</v>
      </c>
      <c r="C546" s="28" t="s">
        <v>133</v>
      </c>
      <c r="D546" s="7" t="s">
        <v>75</v>
      </c>
      <c r="E546" s="7" t="s">
        <v>117</v>
      </c>
      <c r="F546" s="37">
        <v>1920202590</v>
      </c>
      <c r="G546" s="7" t="s">
        <v>619</v>
      </c>
      <c r="H546" s="3">
        <v>248</v>
      </c>
    </row>
    <row r="547" spans="2:8" ht="16.5" thickBot="1" x14ac:dyDescent="0.25">
      <c r="B547" s="147" t="s">
        <v>48</v>
      </c>
      <c r="C547" s="28" t="s">
        <v>133</v>
      </c>
      <c r="D547" s="7" t="s">
        <v>75</v>
      </c>
      <c r="E547" s="7" t="s">
        <v>117</v>
      </c>
      <c r="F547" s="37">
        <v>1920202590</v>
      </c>
      <c r="G547" s="7" t="s">
        <v>120</v>
      </c>
      <c r="H547" s="3">
        <v>81.5</v>
      </c>
    </row>
    <row r="548" spans="2:8" ht="126.75" thickBot="1" x14ac:dyDescent="0.25">
      <c r="B548" s="149" t="s">
        <v>64</v>
      </c>
      <c r="C548" s="26" t="s">
        <v>133</v>
      </c>
      <c r="D548" s="8" t="s">
        <v>75</v>
      </c>
      <c r="E548" s="8" t="s">
        <v>117</v>
      </c>
      <c r="F548" s="4">
        <v>1920206590</v>
      </c>
      <c r="G548" s="2"/>
      <c r="H548" s="1">
        <f>SUM(H549:H551)</f>
        <v>10414.5</v>
      </c>
    </row>
    <row r="549" spans="2:8" ht="48" thickBot="1" x14ac:dyDescent="0.25">
      <c r="B549" s="5" t="s">
        <v>56</v>
      </c>
      <c r="C549" s="28" t="s">
        <v>133</v>
      </c>
      <c r="D549" s="7" t="s">
        <v>75</v>
      </c>
      <c r="E549" s="7" t="s">
        <v>117</v>
      </c>
      <c r="F549" s="3">
        <v>1920206590</v>
      </c>
      <c r="G549" s="3">
        <v>111</v>
      </c>
      <c r="H549" s="3">
        <v>7951</v>
      </c>
    </row>
    <row r="550" spans="2:8" ht="63.75" thickBot="1" x14ac:dyDescent="0.25">
      <c r="B550" s="39" t="s">
        <v>10</v>
      </c>
      <c r="C550" s="28" t="s">
        <v>133</v>
      </c>
      <c r="D550" s="7" t="s">
        <v>75</v>
      </c>
      <c r="E550" s="7" t="s">
        <v>117</v>
      </c>
      <c r="F550" s="3">
        <v>1920206590</v>
      </c>
      <c r="G550" s="3">
        <v>119</v>
      </c>
      <c r="H550" s="3">
        <v>2401.1999999999998</v>
      </c>
    </row>
    <row r="551" spans="2:8" ht="32.25" thickBot="1" x14ac:dyDescent="0.25">
      <c r="B551" s="39" t="s">
        <v>13</v>
      </c>
      <c r="C551" s="28" t="s">
        <v>133</v>
      </c>
      <c r="D551" s="7" t="s">
        <v>75</v>
      </c>
      <c r="E551" s="7" t="s">
        <v>117</v>
      </c>
      <c r="F551" s="3">
        <v>1920206590</v>
      </c>
      <c r="G551" s="3">
        <v>244</v>
      </c>
      <c r="H551" s="3">
        <v>62.3</v>
      </c>
    </row>
    <row r="552" spans="2:8" ht="79.5" thickBot="1" x14ac:dyDescent="0.25">
      <c r="B552" s="360" t="s">
        <v>668</v>
      </c>
      <c r="C552" s="204" t="s">
        <v>133</v>
      </c>
      <c r="D552" s="176" t="s">
        <v>75</v>
      </c>
      <c r="E552" s="176" t="s">
        <v>117</v>
      </c>
      <c r="F552" s="187" t="s">
        <v>672</v>
      </c>
      <c r="G552" s="175"/>
      <c r="H552" s="175">
        <f>SUM(H553:H554)</f>
        <v>781.2</v>
      </c>
    </row>
    <row r="553" spans="2:8" ht="48" thickBot="1" x14ac:dyDescent="0.25">
      <c r="B553" s="39" t="s">
        <v>230</v>
      </c>
      <c r="C553" s="28" t="s">
        <v>133</v>
      </c>
      <c r="D553" s="7" t="s">
        <v>75</v>
      </c>
      <c r="E553" s="7" t="s">
        <v>117</v>
      </c>
      <c r="F553" s="191" t="s">
        <v>672</v>
      </c>
      <c r="G553" s="3">
        <v>111</v>
      </c>
      <c r="H553" s="3">
        <v>600</v>
      </c>
    </row>
    <row r="554" spans="2:8" ht="63.75" thickBot="1" x14ac:dyDescent="0.25">
      <c r="B554" s="39" t="s">
        <v>10</v>
      </c>
      <c r="C554" s="28" t="s">
        <v>133</v>
      </c>
      <c r="D554" s="7" t="s">
        <v>75</v>
      </c>
      <c r="E554" s="7" t="s">
        <v>117</v>
      </c>
      <c r="F554" s="191" t="s">
        <v>672</v>
      </c>
      <c r="G554" s="3">
        <v>119</v>
      </c>
      <c r="H554" s="3">
        <v>181.2</v>
      </c>
    </row>
    <row r="555" spans="2:8" ht="79.5" thickBot="1" x14ac:dyDescent="0.25">
      <c r="B555" s="164" t="s">
        <v>670</v>
      </c>
      <c r="C555" s="361" t="s">
        <v>133</v>
      </c>
      <c r="D555" s="361" t="s">
        <v>75</v>
      </c>
      <c r="E555" s="361" t="s">
        <v>117</v>
      </c>
      <c r="F555" s="187" t="s">
        <v>671</v>
      </c>
      <c r="G555" s="362"/>
      <c r="H555" s="362">
        <v>206.67</v>
      </c>
    </row>
    <row r="556" spans="2:8" ht="32.25" thickBot="1" x14ac:dyDescent="0.25">
      <c r="B556" s="39" t="s">
        <v>13</v>
      </c>
      <c r="C556" s="28" t="s">
        <v>133</v>
      </c>
      <c r="D556" s="7" t="s">
        <v>75</v>
      </c>
      <c r="E556" s="7" t="s">
        <v>117</v>
      </c>
      <c r="F556" s="191" t="s">
        <v>671</v>
      </c>
      <c r="G556" s="3">
        <v>244</v>
      </c>
      <c r="H556" s="363">
        <v>206.67</v>
      </c>
    </row>
    <row r="557" spans="2:8" ht="32.25" thickBot="1" x14ac:dyDescent="0.25">
      <c r="B557" s="136" t="s">
        <v>134</v>
      </c>
      <c r="C557" s="134" t="s">
        <v>135</v>
      </c>
      <c r="D557" s="134" t="s">
        <v>75</v>
      </c>
      <c r="E557" s="134" t="s">
        <v>117</v>
      </c>
      <c r="F557" s="134"/>
      <c r="G557" s="134"/>
      <c r="H557" s="201">
        <f>SUM(H572+H565+H558+H569)</f>
        <v>14715.18</v>
      </c>
    </row>
    <row r="558" spans="2:8" ht="16.5" thickBot="1" x14ac:dyDescent="0.25">
      <c r="B558" s="31"/>
      <c r="C558" s="26" t="s">
        <v>135</v>
      </c>
      <c r="D558" s="15" t="s">
        <v>75</v>
      </c>
      <c r="E558" s="15" t="s">
        <v>117</v>
      </c>
      <c r="F558" s="32">
        <v>1920202590</v>
      </c>
      <c r="G558" s="27"/>
      <c r="H558" s="202">
        <f>SUM(H559:H564)</f>
        <v>1176.7</v>
      </c>
    </row>
    <row r="559" spans="2:8" ht="48" thickBot="1" x14ac:dyDescent="0.25">
      <c r="B559" s="5" t="s">
        <v>56</v>
      </c>
      <c r="C559" s="28" t="s">
        <v>135</v>
      </c>
      <c r="D559" s="7" t="s">
        <v>75</v>
      </c>
      <c r="E559" s="7" t="s">
        <v>117</v>
      </c>
      <c r="F559" s="37">
        <v>1920202590</v>
      </c>
      <c r="G559" s="28" t="s">
        <v>80</v>
      </c>
      <c r="H559" s="137">
        <v>323</v>
      </c>
    </row>
    <row r="560" spans="2:8" ht="63.75" thickBot="1" x14ac:dyDescent="0.25">
      <c r="B560" s="39" t="s">
        <v>10</v>
      </c>
      <c r="C560" s="28" t="s">
        <v>135</v>
      </c>
      <c r="D560" s="7" t="s">
        <v>75</v>
      </c>
      <c r="E560" s="7" t="s">
        <v>117</v>
      </c>
      <c r="F560" s="37">
        <v>1920202590</v>
      </c>
      <c r="G560" s="28" t="s">
        <v>573</v>
      </c>
      <c r="H560" s="137">
        <v>99</v>
      </c>
    </row>
    <row r="561" spans="2:8" ht="32.25" thickBot="1" x14ac:dyDescent="0.25">
      <c r="B561" s="39" t="s">
        <v>13</v>
      </c>
      <c r="C561" s="28" t="s">
        <v>135</v>
      </c>
      <c r="D561" s="7" t="s">
        <v>75</v>
      </c>
      <c r="E561" s="7" t="s">
        <v>117</v>
      </c>
      <c r="F561" s="37">
        <v>1920202590</v>
      </c>
      <c r="G561" s="7" t="s">
        <v>121</v>
      </c>
      <c r="H561" s="3">
        <v>184</v>
      </c>
    </row>
    <row r="562" spans="2:8" ht="16.5" thickBot="1" x14ac:dyDescent="0.25">
      <c r="B562" s="39" t="s">
        <v>640</v>
      </c>
      <c r="C562" s="28" t="s">
        <v>135</v>
      </c>
      <c r="D562" s="7" t="s">
        <v>75</v>
      </c>
      <c r="E562" s="7" t="s">
        <v>117</v>
      </c>
      <c r="F562" s="37">
        <v>1920202590</v>
      </c>
      <c r="G562" s="7" t="s">
        <v>619</v>
      </c>
      <c r="H562" s="3">
        <v>223</v>
      </c>
    </row>
    <row r="563" spans="2:8" ht="48" thickBot="1" x14ac:dyDescent="0.25">
      <c r="B563" s="160" t="s">
        <v>597</v>
      </c>
      <c r="C563" s="204" t="s">
        <v>135</v>
      </c>
      <c r="D563" s="176" t="s">
        <v>75</v>
      </c>
      <c r="E563" s="176" t="s">
        <v>117</v>
      </c>
      <c r="F563" s="304">
        <v>1920202590</v>
      </c>
      <c r="G563" s="176" t="s">
        <v>598</v>
      </c>
      <c r="H563" s="175">
        <v>219.2</v>
      </c>
    </row>
    <row r="564" spans="2:8" ht="16.5" thickBot="1" x14ac:dyDescent="0.25">
      <c r="B564" s="147" t="s">
        <v>48</v>
      </c>
      <c r="C564" s="28" t="s">
        <v>135</v>
      </c>
      <c r="D564" s="7" t="s">
        <v>75</v>
      </c>
      <c r="E564" s="7" t="s">
        <v>117</v>
      </c>
      <c r="F564" s="37">
        <v>1920202590</v>
      </c>
      <c r="G564" s="7" t="s">
        <v>120</v>
      </c>
      <c r="H564" s="3">
        <v>128.5</v>
      </c>
    </row>
    <row r="565" spans="2:8" ht="126.75" thickBot="1" x14ac:dyDescent="0.25">
      <c r="B565" s="149" t="s">
        <v>64</v>
      </c>
      <c r="C565" s="26" t="s">
        <v>135</v>
      </c>
      <c r="D565" s="8" t="s">
        <v>75</v>
      </c>
      <c r="E565" s="8" t="s">
        <v>117</v>
      </c>
      <c r="F565" s="4">
        <v>1920206590</v>
      </c>
      <c r="G565" s="2"/>
      <c r="H565" s="1">
        <f>SUM(H566:H568)</f>
        <v>12605.8</v>
      </c>
    </row>
    <row r="566" spans="2:8" ht="48" thickBot="1" x14ac:dyDescent="0.25">
      <c r="B566" s="5" t="s">
        <v>56</v>
      </c>
      <c r="C566" s="28" t="s">
        <v>135</v>
      </c>
      <c r="D566" s="7" t="s">
        <v>75</v>
      </c>
      <c r="E566" s="7" t="s">
        <v>117</v>
      </c>
      <c r="F566" s="3">
        <v>1920206590</v>
      </c>
      <c r="G566" s="3">
        <v>111</v>
      </c>
      <c r="H566" s="3">
        <v>9622</v>
      </c>
    </row>
    <row r="567" spans="2:8" ht="63.75" thickBot="1" x14ac:dyDescent="0.25">
      <c r="B567" s="39" t="s">
        <v>10</v>
      </c>
      <c r="C567" s="28" t="s">
        <v>135</v>
      </c>
      <c r="D567" s="7" t="s">
        <v>75</v>
      </c>
      <c r="E567" s="7" t="s">
        <v>117</v>
      </c>
      <c r="F567" s="3">
        <v>1920206590</v>
      </c>
      <c r="G567" s="3">
        <v>119</v>
      </c>
      <c r="H567" s="3">
        <v>2905.8</v>
      </c>
    </row>
    <row r="568" spans="2:8" ht="32.25" thickBot="1" x14ac:dyDescent="0.25">
      <c r="B568" s="39" t="s">
        <v>13</v>
      </c>
      <c r="C568" s="28" t="s">
        <v>135</v>
      </c>
      <c r="D568" s="7" t="s">
        <v>75</v>
      </c>
      <c r="E568" s="7" t="s">
        <v>117</v>
      </c>
      <c r="F568" s="3">
        <v>1920206590</v>
      </c>
      <c r="G568" s="3">
        <v>244</v>
      </c>
      <c r="H568" s="3">
        <v>78</v>
      </c>
    </row>
    <row r="569" spans="2:8" ht="79.5" thickBot="1" x14ac:dyDescent="0.25">
      <c r="B569" s="360" t="s">
        <v>668</v>
      </c>
      <c r="C569" s="204" t="s">
        <v>135</v>
      </c>
      <c r="D569" s="176" t="s">
        <v>75</v>
      </c>
      <c r="E569" s="176" t="s">
        <v>117</v>
      </c>
      <c r="F569" s="187" t="s">
        <v>672</v>
      </c>
      <c r="G569" s="175"/>
      <c r="H569" s="175">
        <f>SUM(H570:H571)</f>
        <v>703.08</v>
      </c>
    </row>
    <row r="570" spans="2:8" ht="48" thickBot="1" x14ac:dyDescent="0.25">
      <c r="B570" s="39" t="s">
        <v>230</v>
      </c>
      <c r="C570" s="28" t="s">
        <v>135</v>
      </c>
      <c r="D570" s="7" t="s">
        <v>75</v>
      </c>
      <c r="E570" s="7" t="s">
        <v>117</v>
      </c>
      <c r="F570" s="191" t="s">
        <v>672</v>
      </c>
      <c r="G570" s="3">
        <v>111</v>
      </c>
      <c r="H570" s="3">
        <v>540</v>
      </c>
    </row>
    <row r="571" spans="2:8" ht="63.75" thickBot="1" x14ac:dyDescent="0.25">
      <c r="B571" s="39" t="s">
        <v>10</v>
      </c>
      <c r="C571" s="28" t="s">
        <v>135</v>
      </c>
      <c r="D571" s="7" t="s">
        <v>75</v>
      </c>
      <c r="E571" s="7" t="s">
        <v>117</v>
      </c>
      <c r="F571" s="191" t="s">
        <v>672</v>
      </c>
      <c r="G571" s="3">
        <v>119</v>
      </c>
      <c r="H571" s="3">
        <v>163.08000000000001</v>
      </c>
    </row>
    <row r="572" spans="2:8" ht="79.5" thickBot="1" x14ac:dyDescent="0.25">
      <c r="B572" s="164" t="s">
        <v>670</v>
      </c>
      <c r="C572" s="361" t="s">
        <v>135</v>
      </c>
      <c r="D572" s="361" t="s">
        <v>75</v>
      </c>
      <c r="E572" s="361" t="s">
        <v>117</v>
      </c>
      <c r="F572" s="187" t="s">
        <v>671</v>
      </c>
      <c r="G572" s="362"/>
      <c r="H572" s="362">
        <v>229.6</v>
      </c>
    </row>
    <row r="573" spans="2:8" ht="32.25" thickBot="1" x14ac:dyDescent="0.25">
      <c r="B573" s="39" t="s">
        <v>13</v>
      </c>
      <c r="C573" s="28" t="s">
        <v>135</v>
      </c>
      <c r="D573" s="7" t="s">
        <v>75</v>
      </c>
      <c r="E573" s="7" t="s">
        <v>117</v>
      </c>
      <c r="F573" s="191" t="s">
        <v>671</v>
      </c>
      <c r="G573" s="3">
        <v>244</v>
      </c>
      <c r="H573" s="363">
        <v>229.6</v>
      </c>
    </row>
    <row r="574" spans="2:8" ht="16.5" thickBot="1" x14ac:dyDescent="0.25">
      <c r="B574" s="136" t="s">
        <v>136</v>
      </c>
      <c r="C574" s="134" t="s">
        <v>137</v>
      </c>
      <c r="D574" s="134" t="s">
        <v>75</v>
      </c>
      <c r="E574" s="134" t="s">
        <v>117</v>
      </c>
      <c r="F574" s="134"/>
      <c r="G574" s="134"/>
      <c r="H574" s="303">
        <f>SUM(H586+H582+H575+H589)</f>
        <v>17879.789999999997</v>
      </c>
    </row>
    <row r="575" spans="2:8" ht="16.5" thickBot="1" x14ac:dyDescent="0.25">
      <c r="B575" s="31"/>
      <c r="C575" s="26" t="s">
        <v>137</v>
      </c>
      <c r="D575" s="15" t="s">
        <v>75</v>
      </c>
      <c r="E575" s="15" t="s">
        <v>117</v>
      </c>
      <c r="F575" s="32">
        <v>1920202590</v>
      </c>
      <c r="G575" s="27"/>
      <c r="H575" s="295">
        <f>SUM(H576:H581)</f>
        <v>1378.2</v>
      </c>
    </row>
    <row r="576" spans="2:8" ht="48" thickBot="1" x14ac:dyDescent="0.25">
      <c r="B576" s="5" t="s">
        <v>56</v>
      </c>
      <c r="C576" s="28" t="s">
        <v>137</v>
      </c>
      <c r="D576" s="7" t="s">
        <v>75</v>
      </c>
      <c r="E576" s="7" t="s">
        <v>117</v>
      </c>
      <c r="F576" s="37">
        <v>1920202590</v>
      </c>
      <c r="G576" s="28" t="s">
        <v>80</v>
      </c>
      <c r="H576" s="137">
        <v>401</v>
      </c>
    </row>
    <row r="577" spans="2:8" ht="63.75" thickBot="1" x14ac:dyDescent="0.25">
      <c r="B577" s="39" t="s">
        <v>10</v>
      </c>
      <c r="C577" s="28" t="s">
        <v>137</v>
      </c>
      <c r="D577" s="7" t="s">
        <v>75</v>
      </c>
      <c r="E577" s="7" t="s">
        <v>117</v>
      </c>
      <c r="F577" s="37">
        <v>1920202590</v>
      </c>
      <c r="G577" s="282" t="s">
        <v>573</v>
      </c>
      <c r="H577" s="137">
        <v>122</v>
      </c>
    </row>
    <row r="578" spans="2:8" ht="32.25" thickBot="1" x14ac:dyDescent="0.25">
      <c r="B578" s="39" t="s">
        <v>13</v>
      </c>
      <c r="C578" s="28" t="s">
        <v>137</v>
      </c>
      <c r="D578" s="7" t="s">
        <v>75</v>
      </c>
      <c r="E578" s="7" t="s">
        <v>117</v>
      </c>
      <c r="F578" s="37">
        <v>1920202590</v>
      </c>
      <c r="G578" s="7" t="s">
        <v>121</v>
      </c>
      <c r="H578" s="3">
        <v>632</v>
      </c>
    </row>
    <row r="579" spans="2:8" ht="16.5" thickBot="1" x14ac:dyDescent="0.25">
      <c r="B579" s="39" t="s">
        <v>640</v>
      </c>
      <c r="C579" s="28" t="s">
        <v>137</v>
      </c>
      <c r="D579" s="7" t="s">
        <v>75</v>
      </c>
      <c r="E579" s="7" t="s">
        <v>117</v>
      </c>
      <c r="F579" s="37">
        <v>1920202590</v>
      </c>
      <c r="G579" s="7" t="s">
        <v>619</v>
      </c>
      <c r="H579" s="3">
        <v>98</v>
      </c>
    </row>
    <row r="580" spans="2:8" ht="48" thickBot="1" x14ac:dyDescent="0.25">
      <c r="B580" s="160" t="s">
        <v>597</v>
      </c>
      <c r="C580" s="204" t="s">
        <v>137</v>
      </c>
      <c r="D580" s="176" t="s">
        <v>75</v>
      </c>
      <c r="E580" s="176" t="s">
        <v>117</v>
      </c>
      <c r="F580" s="304">
        <v>1920202590</v>
      </c>
      <c r="G580" s="176" t="s">
        <v>598</v>
      </c>
      <c r="H580" s="175">
        <v>82.2</v>
      </c>
    </row>
    <row r="581" spans="2:8" ht="16.5" thickBot="1" x14ac:dyDescent="0.25">
      <c r="B581" s="147" t="s">
        <v>48</v>
      </c>
      <c r="C581" s="28" t="s">
        <v>137</v>
      </c>
      <c r="D581" s="7" t="s">
        <v>75</v>
      </c>
      <c r="E581" s="7" t="s">
        <v>117</v>
      </c>
      <c r="F581" s="37">
        <v>1920202590</v>
      </c>
      <c r="G581" s="7" t="s">
        <v>120</v>
      </c>
      <c r="H581" s="3">
        <v>43</v>
      </c>
    </row>
    <row r="582" spans="2:8" ht="126.75" thickBot="1" x14ac:dyDescent="0.25">
      <c r="B582" s="149" t="s">
        <v>64</v>
      </c>
      <c r="C582" s="26" t="s">
        <v>137</v>
      </c>
      <c r="D582" s="8" t="s">
        <v>75</v>
      </c>
      <c r="E582" s="8" t="s">
        <v>117</v>
      </c>
      <c r="F582" s="4">
        <v>1920206590</v>
      </c>
      <c r="G582" s="2"/>
      <c r="H582" s="1">
        <f>SUM(H583:H585)</f>
        <v>15274.9</v>
      </c>
    </row>
    <row r="583" spans="2:8" ht="48" thickBot="1" x14ac:dyDescent="0.25">
      <c r="B583" s="5" t="s">
        <v>56</v>
      </c>
      <c r="C583" s="28" t="s">
        <v>137</v>
      </c>
      <c r="D583" s="7" t="s">
        <v>75</v>
      </c>
      <c r="E583" s="7" t="s">
        <v>117</v>
      </c>
      <c r="F583" s="3">
        <v>1920206590</v>
      </c>
      <c r="G583" s="3">
        <v>111</v>
      </c>
      <c r="H583" s="3">
        <v>11619</v>
      </c>
    </row>
    <row r="584" spans="2:8" ht="63.75" thickBot="1" x14ac:dyDescent="0.25">
      <c r="B584" s="39" t="s">
        <v>10</v>
      </c>
      <c r="C584" s="28" t="s">
        <v>137</v>
      </c>
      <c r="D584" s="7" t="s">
        <v>75</v>
      </c>
      <c r="E584" s="7" t="s">
        <v>117</v>
      </c>
      <c r="F584" s="3">
        <v>1920206590</v>
      </c>
      <c r="G584" s="3">
        <v>119</v>
      </c>
      <c r="H584" s="3">
        <v>3508.9</v>
      </c>
    </row>
    <row r="585" spans="2:8" ht="32.25" thickBot="1" x14ac:dyDescent="0.25">
      <c r="B585" s="39" t="s">
        <v>13</v>
      </c>
      <c r="C585" s="28" t="s">
        <v>137</v>
      </c>
      <c r="D585" s="7" t="s">
        <v>75</v>
      </c>
      <c r="E585" s="7" t="s">
        <v>117</v>
      </c>
      <c r="F585" s="3">
        <v>1920206590</v>
      </c>
      <c r="G585" s="3">
        <v>244</v>
      </c>
      <c r="H585" s="3">
        <v>147</v>
      </c>
    </row>
    <row r="586" spans="2:8" ht="79.5" thickBot="1" x14ac:dyDescent="0.25">
      <c r="B586" s="360" t="s">
        <v>668</v>
      </c>
      <c r="C586" s="361" t="s">
        <v>137</v>
      </c>
      <c r="D586" s="161" t="s">
        <v>75</v>
      </c>
      <c r="E586" s="161" t="s">
        <v>117</v>
      </c>
      <c r="F586" s="227" t="s">
        <v>672</v>
      </c>
      <c r="G586" s="166"/>
      <c r="H586" s="166">
        <f>SUM(H587:H588)</f>
        <v>859.31999999999994</v>
      </c>
    </row>
    <row r="587" spans="2:8" ht="48" thickBot="1" x14ac:dyDescent="0.25">
      <c r="B587" s="39" t="s">
        <v>230</v>
      </c>
      <c r="C587" s="28" t="s">
        <v>137</v>
      </c>
      <c r="D587" s="7" t="s">
        <v>75</v>
      </c>
      <c r="E587" s="7" t="s">
        <v>117</v>
      </c>
      <c r="F587" s="191" t="s">
        <v>672</v>
      </c>
      <c r="G587" s="3">
        <v>111</v>
      </c>
      <c r="H587" s="3">
        <v>660</v>
      </c>
    </row>
    <row r="588" spans="2:8" ht="63.75" thickBot="1" x14ac:dyDescent="0.25">
      <c r="B588" s="39" t="s">
        <v>10</v>
      </c>
      <c r="C588" s="28" t="s">
        <v>137</v>
      </c>
      <c r="D588" s="7" t="s">
        <v>75</v>
      </c>
      <c r="E588" s="7" t="s">
        <v>117</v>
      </c>
      <c r="F588" s="191" t="s">
        <v>672</v>
      </c>
      <c r="G588" s="3">
        <v>119</v>
      </c>
      <c r="H588" s="3">
        <v>199.32</v>
      </c>
    </row>
    <row r="589" spans="2:8" ht="79.5" thickBot="1" x14ac:dyDescent="0.25">
      <c r="B589" s="164" t="s">
        <v>670</v>
      </c>
      <c r="C589" s="361" t="s">
        <v>137</v>
      </c>
      <c r="D589" s="361" t="s">
        <v>75</v>
      </c>
      <c r="E589" s="361" t="s">
        <v>117</v>
      </c>
      <c r="F589" s="187" t="s">
        <v>671</v>
      </c>
      <c r="G589" s="362"/>
      <c r="H589" s="362">
        <v>367.37</v>
      </c>
    </row>
    <row r="590" spans="2:8" ht="32.25" thickBot="1" x14ac:dyDescent="0.25">
      <c r="B590" s="39" t="s">
        <v>13</v>
      </c>
      <c r="C590" s="28" t="s">
        <v>137</v>
      </c>
      <c r="D590" s="7" t="s">
        <v>75</v>
      </c>
      <c r="E590" s="7" t="s">
        <v>117</v>
      </c>
      <c r="F590" s="191" t="s">
        <v>671</v>
      </c>
      <c r="G590" s="3">
        <v>244</v>
      </c>
      <c r="H590" s="363">
        <v>367.37</v>
      </c>
    </row>
    <row r="591" spans="2:8" ht="32.25" thickBot="1" x14ac:dyDescent="0.25">
      <c r="B591" s="136" t="s">
        <v>138</v>
      </c>
      <c r="C591" s="134" t="s">
        <v>139</v>
      </c>
      <c r="D591" s="134" t="s">
        <v>75</v>
      </c>
      <c r="E591" s="134" t="s">
        <v>117</v>
      </c>
      <c r="F591" s="134"/>
      <c r="G591" s="134"/>
      <c r="H591" s="303">
        <f>SUM(H605+H598+H592+H602)</f>
        <v>5340.8499999999995</v>
      </c>
    </row>
    <row r="592" spans="2:8" ht="16.5" thickBot="1" x14ac:dyDescent="0.25">
      <c r="B592" s="31"/>
      <c r="C592" s="26" t="s">
        <v>139</v>
      </c>
      <c r="D592" s="15" t="s">
        <v>75</v>
      </c>
      <c r="E592" s="15" t="s">
        <v>117</v>
      </c>
      <c r="F592" s="32">
        <v>1920202590</v>
      </c>
      <c r="G592" s="27"/>
      <c r="H592" s="295">
        <f>SUM(H593:H597)</f>
        <v>1067</v>
      </c>
    </row>
    <row r="593" spans="2:8" ht="48" thickBot="1" x14ac:dyDescent="0.25">
      <c r="B593" s="5" t="s">
        <v>56</v>
      </c>
      <c r="C593" s="28" t="s">
        <v>139</v>
      </c>
      <c r="D593" s="7" t="s">
        <v>75</v>
      </c>
      <c r="E593" s="7" t="s">
        <v>117</v>
      </c>
      <c r="F593" s="37">
        <v>1920202590</v>
      </c>
      <c r="G593" s="28" t="s">
        <v>80</v>
      </c>
      <c r="H593" s="137">
        <v>323</v>
      </c>
    </row>
    <row r="594" spans="2:8" ht="63.75" thickBot="1" x14ac:dyDescent="0.25">
      <c r="B594" s="39" t="s">
        <v>10</v>
      </c>
      <c r="C594" s="28" t="s">
        <v>139</v>
      </c>
      <c r="D594" s="7" t="s">
        <v>75</v>
      </c>
      <c r="E594" s="7" t="s">
        <v>117</v>
      </c>
      <c r="F594" s="37">
        <v>1920202590</v>
      </c>
      <c r="G594" s="28" t="s">
        <v>573</v>
      </c>
      <c r="H594" s="137">
        <v>99</v>
      </c>
    </row>
    <row r="595" spans="2:8" ht="32.25" thickBot="1" x14ac:dyDescent="0.25">
      <c r="B595" s="39" t="s">
        <v>13</v>
      </c>
      <c r="C595" s="28" t="s">
        <v>139</v>
      </c>
      <c r="D595" s="7" t="s">
        <v>75</v>
      </c>
      <c r="E595" s="7" t="s">
        <v>117</v>
      </c>
      <c r="F595" s="37">
        <v>1920202590</v>
      </c>
      <c r="G595" s="7" t="s">
        <v>121</v>
      </c>
      <c r="H595" s="3">
        <v>568.5</v>
      </c>
    </row>
    <row r="596" spans="2:8" ht="16.5" thickBot="1" x14ac:dyDescent="0.25">
      <c r="B596" s="39" t="s">
        <v>640</v>
      </c>
      <c r="C596" s="28" t="s">
        <v>139</v>
      </c>
      <c r="D596" s="7" t="s">
        <v>75</v>
      </c>
      <c r="E596" s="7" t="s">
        <v>117</v>
      </c>
      <c r="F596" s="37">
        <v>1920202590</v>
      </c>
      <c r="G596" s="7" t="s">
        <v>619</v>
      </c>
      <c r="H596" s="3">
        <v>64</v>
      </c>
    </row>
    <row r="597" spans="2:8" ht="16.5" thickBot="1" x14ac:dyDescent="0.25">
      <c r="B597" s="147" t="s">
        <v>48</v>
      </c>
      <c r="C597" s="28" t="s">
        <v>139</v>
      </c>
      <c r="D597" s="7" t="s">
        <v>75</v>
      </c>
      <c r="E597" s="7" t="s">
        <v>117</v>
      </c>
      <c r="F597" s="37">
        <v>1920202590</v>
      </c>
      <c r="G597" s="7" t="s">
        <v>120</v>
      </c>
      <c r="H597" s="3">
        <v>12.5</v>
      </c>
    </row>
    <row r="598" spans="2:8" ht="126.75" thickBot="1" x14ac:dyDescent="0.25">
      <c r="B598" s="149" t="s">
        <v>64</v>
      </c>
      <c r="C598" s="26" t="s">
        <v>139</v>
      </c>
      <c r="D598" s="8" t="s">
        <v>75</v>
      </c>
      <c r="E598" s="8" t="s">
        <v>117</v>
      </c>
      <c r="F598" s="4">
        <v>1920206590</v>
      </c>
      <c r="G598" s="2"/>
      <c r="H598" s="1">
        <f>SUM(H599:H601)</f>
        <v>3660.7</v>
      </c>
    </row>
    <row r="599" spans="2:8" ht="48" thickBot="1" x14ac:dyDescent="0.25">
      <c r="B599" s="5" t="s">
        <v>56</v>
      </c>
      <c r="C599" s="28" t="s">
        <v>139</v>
      </c>
      <c r="D599" s="7" t="s">
        <v>75</v>
      </c>
      <c r="E599" s="7" t="s">
        <v>117</v>
      </c>
      <c r="F599" s="3">
        <v>1920206590</v>
      </c>
      <c r="G599" s="3">
        <v>111</v>
      </c>
      <c r="H599" s="3">
        <v>2774</v>
      </c>
    </row>
    <row r="600" spans="2:8" ht="63.75" thickBot="1" x14ac:dyDescent="0.25">
      <c r="B600" s="39" t="s">
        <v>10</v>
      </c>
      <c r="C600" s="28" t="s">
        <v>139</v>
      </c>
      <c r="D600" s="7" t="s">
        <v>75</v>
      </c>
      <c r="E600" s="7" t="s">
        <v>117</v>
      </c>
      <c r="F600" s="3">
        <v>1920206590</v>
      </c>
      <c r="G600" s="3">
        <v>119</v>
      </c>
      <c r="H600" s="3">
        <v>837.7</v>
      </c>
    </row>
    <row r="601" spans="2:8" ht="32.25" thickBot="1" x14ac:dyDescent="0.25">
      <c r="B601" s="39" t="s">
        <v>13</v>
      </c>
      <c r="C601" s="28" t="s">
        <v>139</v>
      </c>
      <c r="D601" s="7" t="s">
        <v>75</v>
      </c>
      <c r="E601" s="7" t="s">
        <v>117</v>
      </c>
      <c r="F601" s="3">
        <v>1920206590</v>
      </c>
      <c r="G601" s="3">
        <v>244</v>
      </c>
      <c r="H601" s="3">
        <v>49</v>
      </c>
    </row>
    <row r="602" spans="2:8" ht="79.5" thickBot="1" x14ac:dyDescent="0.25">
      <c r="B602" s="360" t="s">
        <v>668</v>
      </c>
      <c r="C602" s="204" t="s">
        <v>139</v>
      </c>
      <c r="D602" s="176" t="s">
        <v>75</v>
      </c>
      <c r="E602" s="176" t="s">
        <v>117</v>
      </c>
      <c r="F602" s="187" t="s">
        <v>672</v>
      </c>
      <c r="G602" s="175"/>
      <c r="H602" s="175">
        <f>SUM(H603:H604)</f>
        <v>234.36</v>
      </c>
    </row>
    <row r="603" spans="2:8" ht="48" thickBot="1" x14ac:dyDescent="0.25">
      <c r="B603" s="39" t="s">
        <v>230</v>
      </c>
      <c r="C603" s="28" t="s">
        <v>139</v>
      </c>
      <c r="D603" s="7" t="s">
        <v>75</v>
      </c>
      <c r="E603" s="7" t="s">
        <v>117</v>
      </c>
      <c r="F603" s="191" t="s">
        <v>672</v>
      </c>
      <c r="G603" s="3">
        <v>111</v>
      </c>
      <c r="H603" s="3">
        <v>180</v>
      </c>
    </row>
    <row r="604" spans="2:8" ht="63.75" thickBot="1" x14ac:dyDescent="0.25">
      <c r="B604" s="39" t="s">
        <v>10</v>
      </c>
      <c r="C604" s="28" t="s">
        <v>139</v>
      </c>
      <c r="D604" s="7" t="s">
        <v>75</v>
      </c>
      <c r="E604" s="7" t="s">
        <v>117</v>
      </c>
      <c r="F604" s="191" t="s">
        <v>672</v>
      </c>
      <c r="G604" s="3">
        <v>119</v>
      </c>
      <c r="H604" s="3">
        <v>54.36</v>
      </c>
    </row>
    <row r="605" spans="2:8" ht="79.5" thickBot="1" x14ac:dyDescent="0.25">
      <c r="B605" s="164" t="s">
        <v>670</v>
      </c>
      <c r="C605" s="361" t="s">
        <v>139</v>
      </c>
      <c r="D605" s="361" t="s">
        <v>75</v>
      </c>
      <c r="E605" s="361" t="s">
        <v>117</v>
      </c>
      <c r="F605" s="187" t="s">
        <v>671</v>
      </c>
      <c r="G605" s="362"/>
      <c r="H605" s="362">
        <v>378.79</v>
      </c>
    </row>
    <row r="606" spans="2:8" ht="32.25" thickBot="1" x14ac:dyDescent="0.25">
      <c r="B606" s="39" t="s">
        <v>13</v>
      </c>
      <c r="C606" s="28" t="s">
        <v>139</v>
      </c>
      <c r="D606" s="7" t="s">
        <v>75</v>
      </c>
      <c r="E606" s="7" t="s">
        <v>117</v>
      </c>
      <c r="F606" s="191" t="s">
        <v>671</v>
      </c>
      <c r="G606" s="3">
        <v>244</v>
      </c>
      <c r="H606" s="363">
        <v>378.79</v>
      </c>
    </row>
    <row r="607" spans="2:8" ht="16.5" thickBot="1" x14ac:dyDescent="0.25">
      <c r="B607" s="136" t="s">
        <v>140</v>
      </c>
      <c r="C607" s="134" t="s">
        <v>141</v>
      </c>
      <c r="D607" s="134" t="s">
        <v>75</v>
      </c>
      <c r="E607" s="134" t="s">
        <v>117</v>
      </c>
      <c r="F607" s="134"/>
      <c r="G607" s="134"/>
      <c r="H607" s="303">
        <f>SUM(H622+H615+H608+H619)</f>
        <v>18759.48</v>
      </c>
    </row>
    <row r="608" spans="2:8" ht="16.5" thickBot="1" x14ac:dyDescent="0.25">
      <c r="B608" s="31"/>
      <c r="C608" s="26" t="s">
        <v>141</v>
      </c>
      <c r="D608" s="15" t="s">
        <v>75</v>
      </c>
      <c r="E608" s="15" t="s">
        <v>117</v>
      </c>
      <c r="F608" s="32">
        <v>1920202590</v>
      </c>
      <c r="G608" s="26"/>
      <c r="H608" s="295">
        <f>SUM(H609:H614)</f>
        <v>2019.1</v>
      </c>
    </row>
    <row r="609" spans="2:8" ht="48" thickBot="1" x14ac:dyDescent="0.25">
      <c r="B609" s="5" t="s">
        <v>56</v>
      </c>
      <c r="C609" s="28" t="s">
        <v>141</v>
      </c>
      <c r="D609" s="7" t="s">
        <v>75</v>
      </c>
      <c r="E609" s="7" t="s">
        <v>117</v>
      </c>
      <c r="F609" s="37">
        <v>1920202590</v>
      </c>
      <c r="G609" s="28" t="s">
        <v>80</v>
      </c>
      <c r="H609" s="137">
        <v>564</v>
      </c>
    </row>
    <row r="610" spans="2:8" ht="63.75" thickBot="1" x14ac:dyDescent="0.25">
      <c r="B610" s="39" t="s">
        <v>10</v>
      </c>
      <c r="C610" s="28" t="s">
        <v>141</v>
      </c>
      <c r="D610" s="7" t="s">
        <v>75</v>
      </c>
      <c r="E610" s="7" t="s">
        <v>117</v>
      </c>
      <c r="F610" s="37">
        <v>1920202590</v>
      </c>
      <c r="G610" s="28" t="s">
        <v>573</v>
      </c>
      <c r="H610" s="137">
        <v>171</v>
      </c>
    </row>
    <row r="611" spans="2:8" ht="32.25" thickBot="1" x14ac:dyDescent="0.25">
      <c r="B611" s="39" t="s">
        <v>13</v>
      </c>
      <c r="C611" s="28" t="s">
        <v>141</v>
      </c>
      <c r="D611" s="7" t="s">
        <v>75</v>
      </c>
      <c r="E611" s="7" t="s">
        <v>117</v>
      </c>
      <c r="F611" s="37">
        <v>1920202590</v>
      </c>
      <c r="G611" s="7" t="s">
        <v>121</v>
      </c>
      <c r="H611" s="3">
        <v>529</v>
      </c>
    </row>
    <row r="612" spans="2:8" ht="16.5" thickBot="1" x14ac:dyDescent="0.25">
      <c r="B612" s="39" t="s">
        <v>640</v>
      </c>
      <c r="C612" s="28" t="s">
        <v>141</v>
      </c>
      <c r="D612" s="7" t="s">
        <v>75</v>
      </c>
      <c r="E612" s="7" t="s">
        <v>117</v>
      </c>
      <c r="F612" s="37">
        <v>1920202590</v>
      </c>
      <c r="G612" s="7" t="s">
        <v>619</v>
      </c>
      <c r="H612" s="3">
        <v>270.5</v>
      </c>
    </row>
    <row r="613" spans="2:8" ht="48" thickBot="1" x14ac:dyDescent="0.25">
      <c r="B613" s="160" t="s">
        <v>597</v>
      </c>
      <c r="C613" s="204" t="s">
        <v>141</v>
      </c>
      <c r="D613" s="176" t="s">
        <v>75</v>
      </c>
      <c r="E613" s="176" t="s">
        <v>117</v>
      </c>
      <c r="F613" s="304">
        <v>1920202590</v>
      </c>
      <c r="G613" s="176" t="s">
        <v>598</v>
      </c>
      <c r="H613" s="175">
        <v>109.6</v>
      </c>
    </row>
    <row r="614" spans="2:8" ht="16.5" thickBot="1" x14ac:dyDescent="0.25">
      <c r="B614" s="147" t="s">
        <v>48</v>
      </c>
      <c r="C614" s="28" t="s">
        <v>141</v>
      </c>
      <c r="D614" s="7" t="s">
        <v>75</v>
      </c>
      <c r="E614" s="7" t="s">
        <v>117</v>
      </c>
      <c r="F614" s="37">
        <v>1920202590</v>
      </c>
      <c r="G614" s="7" t="s">
        <v>120</v>
      </c>
      <c r="H614" s="3">
        <v>375</v>
      </c>
    </row>
    <row r="615" spans="2:8" ht="126.75" thickBot="1" x14ac:dyDescent="0.25">
      <c r="B615" s="149" t="s">
        <v>64</v>
      </c>
      <c r="C615" s="26" t="s">
        <v>141</v>
      </c>
      <c r="D615" s="8" t="s">
        <v>75</v>
      </c>
      <c r="E615" s="8" t="s">
        <v>117</v>
      </c>
      <c r="F615" s="4">
        <v>1920206590</v>
      </c>
      <c r="G615" s="2"/>
      <c r="H615" s="1">
        <f>SUM(H616:H618)</f>
        <v>15215.2</v>
      </c>
    </row>
    <row r="616" spans="2:8" ht="48" thickBot="1" x14ac:dyDescent="0.25">
      <c r="B616" s="5" t="s">
        <v>56</v>
      </c>
      <c r="C616" s="28" t="s">
        <v>141</v>
      </c>
      <c r="D616" s="7" t="s">
        <v>75</v>
      </c>
      <c r="E616" s="7" t="s">
        <v>117</v>
      </c>
      <c r="F616" s="3">
        <v>1920206590</v>
      </c>
      <c r="G616" s="3">
        <v>111</v>
      </c>
      <c r="H616" s="3">
        <v>11538</v>
      </c>
    </row>
    <row r="617" spans="2:8" ht="63.75" thickBot="1" x14ac:dyDescent="0.25">
      <c r="B617" s="39" t="s">
        <v>10</v>
      </c>
      <c r="C617" s="28" t="s">
        <v>141</v>
      </c>
      <c r="D617" s="7" t="s">
        <v>75</v>
      </c>
      <c r="E617" s="7" t="s">
        <v>117</v>
      </c>
      <c r="F617" s="3">
        <v>1920206590</v>
      </c>
      <c r="G617" s="3">
        <v>119</v>
      </c>
      <c r="H617" s="3">
        <v>3484.5</v>
      </c>
    </row>
    <row r="618" spans="2:8" ht="32.25" thickBot="1" x14ac:dyDescent="0.25">
      <c r="B618" s="39" t="s">
        <v>13</v>
      </c>
      <c r="C618" s="28" t="s">
        <v>141</v>
      </c>
      <c r="D618" s="7" t="s">
        <v>75</v>
      </c>
      <c r="E618" s="7" t="s">
        <v>117</v>
      </c>
      <c r="F618" s="3">
        <v>1920206590</v>
      </c>
      <c r="G618" s="3">
        <v>244</v>
      </c>
      <c r="H618" s="3">
        <v>192.7</v>
      </c>
    </row>
    <row r="619" spans="2:8" ht="79.5" thickBot="1" x14ac:dyDescent="0.25">
      <c r="B619" s="360" t="s">
        <v>668</v>
      </c>
      <c r="C619" s="204" t="s">
        <v>141</v>
      </c>
      <c r="D619" s="176" t="s">
        <v>75</v>
      </c>
      <c r="E619" s="176" t="s">
        <v>117</v>
      </c>
      <c r="F619" s="187" t="s">
        <v>672</v>
      </c>
      <c r="G619" s="175"/>
      <c r="H619" s="175">
        <f>SUM(H620:H621)</f>
        <v>859.31999999999994</v>
      </c>
    </row>
    <row r="620" spans="2:8" ht="48" thickBot="1" x14ac:dyDescent="0.25">
      <c r="B620" s="39" t="s">
        <v>230</v>
      </c>
      <c r="C620" s="28" t="s">
        <v>141</v>
      </c>
      <c r="D620" s="7" t="s">
        <v>75</v>
      </c>
      <c r="E620" s="7" t="s">
        <v>117</v>
      </c>
      <c r="F620" s="191" t="s">
        <v>672</v>
      </c>
      <c r="G620" s="3">
        <v>111</v>
      </c>
      <c r="H620" s="3">
        <v>660</v>
      </c>
    </row>
    <row r="621" spans="2:8" ht="63.75" thickBot="1" x14ac:dyDescent="0.25">
      <c r="B621" s="39" t="s">
        <v>10</v>
      </c>
      <c r="C621" s="28" t="s">
        <v>141</v>
      </c>
      <c r="D621" s="7" t="s">
        <v>75</v>
      </c>
      <c r="E621" s="7" t="s">
        <v>117</v>
      </c>
      <c r="F621" s="191" t="s">
        <v>672</v>
      </c>
      <c r="G621" s="3">
        <v>119</v>
      </c>
      <c r="H621" s="3">
        <v>199.32</v>
      </c>
    </row>
    <row r="622" spans="2:8" ht="79.5" thickBot="1" x14ac:dyDescent="0.25">
      <c r="B622" s="164" t="s">
        <v>670</v>
      </c>
      <c r="C622" s="361" t="s">
        <v>141</v>
      </c>
      <c r="D622" s="361" t="s">
        <v>75</v>
      </c>
      <c r="E622" s="361" t="s">
        <v>117</v>
      </c>
      <c r="F622" s="187" t="s">
        <v>671</v>
      </c>
      <c r="G622" s="362"/>
      <c r="H622" s="362">
        <v>665.86</v>
      </c>
    </row>
    <row r="623" spans="2:8" ht="32.25" thickBot="1" x14ac:dyDescent="0.25">
      <c r="B623" s="39" t="s">
        <v>13</v>
      </c>
      <c r="C623" s="28" t="s">
        <v>141</v>
      </c>
      <c r="D623" s="7" t="s">
        <v>75</v>
      </c>
      <c r="E623" s="7" t="s">
        <v>117</v>
      </c>
      <c r="F623" s="191" t="s">
        <v>671</v>
      </c>
      <c r="G623" s="3">
        <v>244</v>
      </c>
      <c r="H623" s="363">
        <v>665.86</v>
      </c>
    </row>
    <row r="624" spans="2:8" ht="16.5" thickBot="1" x14ac:dyDescent="0.25">
      <c r="B624" s="136" t="s">
        <v>142</v>
      </c>
      <c r="C624" s="134" t="s">
        <v>143</v>
      </c>
      <c r="D624" s="134" t="s">
        <v>75</v>
      </c>
      <c r="E624" s="134" t="s">
        <v>117</v>
      </c>
      <c r="F624" s="134"/>
      <c r="G624" s="134"/>
      <c r="H624" s="135">
        <f>SUM(H635+H631+H625+H638)</f>
        <v>13159.33</v>
      </c>
    </row>
    <row r="625" spans="2:8" ht="16.5" thickBot="1" x14ac:dyDescent="0.25">
      <c r="B625" s="31"/>
      <c r="C625" s="26" t="s">
        <v>143</v>
      </c>
      <c r="D625" s="15" t="s">
        <v>75</v>
      </c>
      <c r="E625" s="15" t="s">
        <v>117</v>
      </c>
      <c r="F625" s="32">
        <v>1920202590</v>
      </c>
      <c r="G625" s="27"/>
      <c r="H625" s="53">
        <f>SUM(H626:H630)</f>
        <v>1178</v>
      </c>
    </row>
    <row r="626" spans="2:8" ht="48" thickBot="1" x14ac:dyDescent="0.25">
      <c r="B626" s="5" t="s">
        <v>56</v>
      </c>
      <c r="C626" s="28" t="s">
        <v>143</v>
      </c>
      <c r="D626" s="7" t="s">
        <v>75</v>
      </c>
      <c r="E626" s="7" t="s">
        <v>117</v>
      </c>
      <c r="F626" s="37">
        <v>1920202590</v>
      </c>
      <c r="G626" s="28" t="s">
        <v>80</v>
      </c>
      <c r="H626" s="137">
        <v>323</v>
      </c>
    </row>
    <row r="627" spans="2:8" ht="63.75" thickBot="1" x14ac:dyDescent="0.25">
      <c r="B627" s="39" t="s">
        <v>10</v>
      </c>
      <c r="C627" s="28" t="s">
        <v>143</v>
      </c>
      <c r="D627" s="7" t="s">
        <v>75</v>
      </c>
      <c r="E627" s="7" t="s">
        <v>117</v>
      </c>
      <c r="F627" s="37">
        <v>1920202590</v>
      </c>
      <c r="G627" s="28" t="s">
        <v>573</v>
      </c>
      <c r="H627" s="137">
        <v>99</v>
      </c>
    </row>
    <row r="628" spans="2:8" ht="32.25" thickBot="1" x14ac:dyDescent="0.25">
      <c r="B628" s="39" t="s">
        <v>13</v>
      </c>
      <c r="C628" s="28" t="s">
        <v>143</v>
      </c>
      <c r="D628" s="7" t="s">
        <v>75</v>
      </c>
      <c r="E628" s="7" t="s">
        <v>117</v>
      </c>
      <c r="F628" s="37">
        <v>1920202590</v>
      </c>
      <c r="G628" s="7" t="s">
        <v>121</v>
      </c>
      <c r="H628" s="3">
        <v>493</v>
      </c>
    </row>
    <row r="629" spans="2:8" ht="16.5" thickBot="1" x14ac:dyDescent="0.25">
      <c r="B629" s="39" t="s">
        <v>640</v>
      </c>
      <c r="C629" s="28" t="s">
        <v>143</v>
      </c>
      <c r="D629" s="7" t="s">
        <v>75</v>
      </c>
      <c r="E629" s="7" t="s">
        <v>117</v>
      </c>
      <c r="F629" s="37">
        <v>1920202590</v>
      </c>
      <c r="G629" s="7" t="s">
        <v>619</v>
      </c>
      <c r="H629" s="3">
        <v>160</v>
      </c>
    </row>
    <row r="630" spans="2:8" ht="16.5" thickBot="1" x14ac:dyDescent="0.25">
      <c r="B630" s="147" t="s">
        <v>48</v>
      </c>
      <c r="C630" s="28" t="s">
        <v>143</v>
      </c>
      <c r="D630" s="7" t="s">
        <v>75</v>
      </c>
      <c r="E630" s="7" t="s">
        <v>117</v>
      </c>
      <c r="F630" s="37">
        <v>1920202590</v>
      </c>
      <c r="G630" s="7" t="s">
        <v>120</v>
      </c>
      <c r="H630" s="3">
        <v>103</v>
      </c>
    </row>
    <row r="631" spans="2:8" ht="126.75" thickBot="1" x14ac:dyDescent="0.25">
      <c r="B631" s="149" t="s">
        <v>64</v>
      </c>
      <c r="C631" s="26" t="s">
        <v>143</v>
      </c>
      <c r="D631" s="8" t="s">
        <v>75</v>
      </c>
      <c r="E631" s="8" t="s">
        <v>117</v>
      </c>
      <c r="F631" s="4">
        <v>1920206590</v>
      </c>
      <c r="G631" s="2"/>
      <c r="H631" s="1">
        <f>SUM(H632:H634)</f>
        <v>11083.1</v>
      </c>
    </row>
    <row r="632" spans="2:8" ht="48" thickBot="1" x14ac:dyDescent="0.25">
      <c r="B632" s="5" t="s">
        <v>56</v>
      </c>
      <c r="C632" s="28" t="s">
        <v>143</v>
      </c>
      <c r="D632" s="7" t="s">
        <v>75</v>
      </c>
      <c r="E632" s="7" t="s">
        <v>117</v>
      </c>
      <c r="F632" s="3">
        <v>1920206590</v>
      </c>
      <c r="G632" s="3">
        <v>111</v>
      </c>
      <c r="H632" s="3">
        <v>8462</v>
      </c>
    </row>
    <row r="633" spans="2:8" ht="63.75" thickBot="1" x14ac:dyDescent="0.25">
      <c r="B633" s="39" t="s">
        <v>10</v>
      </c>
      <c r="C633" s="28" t="s">
        <v>143</v>
      </c>
      <c r="D633" s="7" t="s">
        <v>75</v>
      </c>
      <c r="E633" s="7" t="s">
        <v>117</v>
      </c>
      <c r="F633" s="3">
        <v>1920206590</v>
      </c>
      <c r="G633" s="3">
        <v>119</v>
      </c>
      <c r="H633" s="3">
        <v>2555.5</v>
      </c>
    </row>
    <row r="634" spans="2:8" ht="32.25" thickBot="1" x14ac:dyDescent="0.25">
      <c r="B634" s="39" t="s">
        <v>13</v>
      </c>
      <c r="C634" s="28" t="s">
        <v>143</v>
      </c>
      <c r="D634" s="7" t="s">
        <v>75</v>
      </c>
      <c r="E634" s="7" t="s">
        <v>117</v>
      </c>
      <c r="F634" s="3">
        <v>1920206590</v>
      </c>
      <c r="G634" s="3">
        <v>244</v>
      </c>
      <c r="H634" s="3">
        <v>65.599999999999994</v>
      </c>
    </row>
    <row r="635" spans="2:8" ht="79.5" thickBot="1" x14ac:dyDescent="0.25">
      <c r="B635" s="360" t="s">
        <v>668</v>
      </c>
      <c r="C635" s="204" t="s">
        <v>143</v>
      </c>
      <c r="D635" s="176" t="s">
        <v>75</v>
      </c>
      <c r="E635" s="176" t="s">
        <v>117</v>
      </c>
      <c r="F635" s="187" t="s">
        <v>672</v>
      </c>
      <c r="G635" s="175"/>
      <c r="H635" s="175">
        <f>SUM(H636:H637)</f>
        <v>703.08</v>
      </c>
    </row>
    <row r="636" spans="2:8" ht="48" thickBot="1" x14ac:dyDescent="0.25">
      <c r="B636" s="39" t="s">
        <v>230</v>
      </c>
      <c r="C636" s="28" t="s">
        <v>143</v>
      </c>
      <c r="D636" s="7" t="s">
        <v>75</v>
      </c>
      <c r="E636" s="7" t="s">
        <v>117</v>
      </c>
      <c r="F636" s="191" t="s">
        <v>672</v>
      </c>
      <c r="G636" s="3">
        <v>111</v>
      </c>
      <c r="H636" s="3">
        <v>540</v>
      </c>
    </row>
    <row r="637" spans="2:8" ht="63.75" thickBot="1" x14ac:dyDescent="0.25">
      <c r="B637" s="39" t="s">
        <v>10</v>
      </c>
      <c r="C637" s="28" t="s">
        <v>143</v>
      </c>
      <c r="D637" s="7" t="s">
        <v>75</v>
      </c>
      <c r="E637" s="7" t="s">
        <v>117</v>
      </c>
      <c r="F637" s="191" t="s">
        <v>672</v>
      </c>
      <c r="G637" s="3">
        <v>119</v>
      </c>
      <c r="H637" s="3">
        <v>163.08000000000001</v>
      </c>
    </row>
    <row r="638" spans="2:8" ht="79.5" thickBot="1" x14ac:dyDescent="0.25">
      <c r="B638" s="164" t="s">
        <v>670</v>
      </c>
      <c r="C638" s="361" t="s">
        <v>143</v>
      </c>
      <c r="D638" s="361" t="s">
        <v>75</v>
      </c>
      <c r="E638" s="361" t="s">
        <v>117</v>
      </c>
      <c r="F638" s="187" t="s">
        <v>671</v>
      </c>
      <c r="G638" s="362"/>
      <c r="H638" s="362">
        <v>195.15</v>
      </c>
    </row>
    <row r="639" spans="2:8" ht="32.25" thickBot="1" x14ac:dyDescent="0.25">
      <c r="B639" s="39" t="s">
        <v>13</v>
      </c>
      <c r="C639" s="28" t="s">
        <v>143</v>
      </c>
      <c r="D639" s="7" t="s">
        <v>75</v>
      </c>
      <c r="E639" s="7" t="s">
        <v>117</v>
      </c>
      <c r="F639" s="191" t="s">
        <v>671</v>
      </c>
      <c r="G639" s="3">
        <v>244</v>
      </c>
      <c r="H639" s="363">
        <v>195.15</v>
      </c>
    </row>
    <row r="640" spans="2:8" ht="16.5" thickBot="1" x14ac:dyDescent="0.25">
      <c r="B640" s="136" t="s">
        <v>144</v>
      </c>
      <c r="C640" s="134" t="s">
        <v>145</v>
      </c>
      <c r="D640" s="134" t="s">
        <v>75</v>
      </c>
      <c r="E640" s="134" t="s">
        <v>117</v>
      </c>
      <c r="F640" s="134"/>
      <c r="G640" s="134"/>
      <c r="H640" s="135">
        <f>SUM(H655+H648+H641+H652)</f>
        <v>25137.129999999997</v>
      </c>
    </row>
    <row r="641" spans="2:8" ht="16.5" thickBot="1" x14ac:dyDescent="0.25">
      <c r="B641" s="31"/>
      <c r="C641" s="26" t="s">
        <v>145</v>
      </c>
      <c r="D641" s="15" t="s">
        <v>75</v>
      </c>
      <c r="E641" s="15" t="s">
        <v>117</v>
      </c>
      <c r="F641" s="32">
        <v>1920202590</v>
      </c>
      <c r="G641" s="27"/>
      <c r="H641" s="33">
        <f>SUM(H642:H647)</f>
        <v>3008.6</v>
      </c>
    </row>
    <row r="642" spans="2:8" ht="48" thickBot="1" x14ac:dyDescent="0.25">
      <c r="B642" s="5" t="s">
        <v>56</v>
      </c>
      <c r="C642" s="28" t="s">
        <v>145</v>
      </c>
      <c r="D642" s="7" t="s">
        <v>75</v>
      </c>
      <c r="E642" s="7" t="s">
        <v>117</v>
      </c>
      <c r="F642" s="37">
        <v>1920202590</v>
      </c>
      <c r="G642" s="28" t="s">
        <v>80</v>
      </c>
      <c r="H642" s="137">
        <v>1053</v>
      </c>
    </row>
    <row r="643" spans="2:8" ht="63.75" thickBot="1" x14ac:dyDescent="0.25">
      <c r="B643" s="39" t="s">
        <v>10</v>
      </c>
      <c r="C643" s="28" t="s">
        <v>145</v>
      </c>
      <c r="D643" s="7" t="s">
        <v>75</v>
      </c>
      <c r="E643" s="7" t="s">
        <v>117</v>
      </c>
      <c r="F643" s="37">
        <v>1920202590</v>
      </c>
      <c r="G643" s="28" t="s">
        <v>573</v>
      </c>
      <c r="H643" s="137">
        <v>318</v>
      </c>
    </row>
    <row r="644" spans="2:8" ht="32.25" thickBot="1" x14ac:dyDescent="0.25">
      <c r="B644" s="39" t="s">
        <v>13</v>
      </c>
      <c r="C644" s="28" t="s">
        <v>145</v>
      </c>
      <c r="D644" s="7" t="s">
        <v>75</v>
      </c>
      <c r="E644" s="7" t="s">
        <v>117</v>
      </c>
      <c r="F644" s="37">
        <v>1920202590</v>
      </c>
      <c r="G644" s="7" t="s">
        <v>121</v>
      </c>
      <c r="H644" s="3">
        <v>438</v>
      </c>
    </row>
    <row r="645" spans="2:8" ht="16.5" thickBot="1" x14ac:dyDescent="0.25">
      <c r="B645" s="39" t="s">
        <v>640</v>
      </c>
      <c r="C645" s="28" t="s">
        <v>145</v>
      </c>
      <c r="D645" s="7" t="s">
        <v>75</v>
      </c>
      <c r="E645" s="7" t="s">
        <v>117</v>
      </c>
      <c r="F645" s="37">
        <v>1920202590</v>
      </c>
      <c r="G645" s="7" t="s">
        <v>619</v>
      </c>
      <c r="H645" s="3">
        <v>1007</v>
      </c>
    </row>
    <row r="646" spans="2:8" ht="48" thickBot="1" x14ac:dyDescent="0.25">
      <c r="B646" s="160" t="s">
        <v>597</v>
      </c>
      <c r="C646" s="204" t="s">
        <v>145</v>
      </c>
      <c r="D646" s="176" t="s">
        <v>75</v>
      </c>
      <c r="E646" s="176" t="s">
        <v>117</v>
      </c>
      <c r="F646" s="304">
        <v>1920202590</v>
      </c>
      <c r="G646" s="176" t="s">
        <v>598</v>
      </c>
      <c r="H646" s="175">
        <v>109.6</v>
      </c>
    </row>
    <row r="647" spans="2:8" ht="16.5" thickBot="1" x14ac:dyDescent="0.25">
      <c r="B647" s="147" t="s">
        <v>48</v>
      </c>
      <c r="C647" s="28" t="s">
        <v>145</v>
      </c>
      <c r="D647" s="7" t="s">
        <v>75</v>
      </c>
      <c r="E647" s="7" t="s">
        <v>117</v>
      </c>
      <c r="F647" s="37">
        <v>1920202590</v>
      </c>
      <c r="G647" s="7" t="s">
        <v>120</v>
      </c>
      <c r="H647" s="3">
        <v>83</v>
      </c>
    </row>
    <row r="648" spans="2:8" ht="126.75" thickBot="1" x14ac:dyDescent="0.25">
      <c r="B648" s="149" t="s">
        <v>64</v>
      </c>
      <c r="C648" s="26" t="s">
        <v>145</v>
      </c>
      <c r="D648" s="8" t="s">
        <v>75</v>
      </c>
      <c r="E648" s="8" t="s">
        <v>117</v>
      </c>
      <c r="F648" s="4">
        <v>1920206590</v>
      </c>
      <c r="G648" s="2"/>
      <c r="H648" s="1">
        <f>SUM(H649:H651)</f>
        <v>19788</v>
      </c>
    </row>
    <row r="649" spans="2:8" ht="48" thickBot="1" x14ac:dyDescent="0.25">
      <c r="B649" s="5" t="s">
        <v>56</v>
      </c>
      <c r="C649" s="28" t="s">
        <v>145</v>
      </c>
      <c r="D649" s="7" t="s">
        <v>75</v>
      </c>
      <c r="E649" s="7" t="s">
        <v>117</v>
      </c>
      <c r="F649" s="3">
        <v>1920206590</v>
      </c>
      <c r="G649" s="3">
        <v>111</v>
      </c>
      <c r="H649" s="3">
        <v>14927</v>
      </c>
    </row>
    <row r="650" spans="2:8" ht="63.75" thickBot="1" x14ac:dyDescent="0.25">
      <c r="B650" s="39" t="s">
        <v>10</v>
      </c>
      <c r="C650" s="28" t="s">
        <v>145</v>
      </c>
      <c r="D650" s="7" t="s">
        <v>75</v>
      </c>
      <c r="E650" s="7" t="s">
        <v>117</v>
      </c>
      <c r="F650" s="3">
        <v>1920206590</v>
      </c>
      <c r="G650" s="3">
        <v>119</v>
      </c>
      <c r="H650" s="3">
        <v>4508</v>
      </c>
    </row>
    <row r="651" spans="2:8" ht="32.25" thickBot="1" x14ac:dyDescent="0.25">
      <c r="B651" s="39" t="s">
        <v>13</v>
      </c>
      <c r="C651" s="28" t="s">
        <v>145</v>
      </c>
      <c r="D651" s="7" t="s">
        <v>75</v>
      </c>
      <c r="E651" s="7" t="s">
        <v>117</v>
      </c>
      <c r="F651" s="3">
        <v>1920206590</v>
      </c>
      <c r="G651" s="3">
        <v>244</v>
      </c>
      <c r="H651" s="3">
        <v>353</v>
      </c>
    </row>
    <row r="652" spans="2:8" ht="79.5" thickBot="1" x14ac:dyDescent="0.25">
      <c r="B652" s="360" t="s">
        <v>668</v>
      </c>
      <c r="C652" s="204" t="s">
        <v>145</v>
      </c>
      <c r="D652" s="176" t="s">
        <v>75</v>
      </c>
      <c r="E652" s="176" t="s">
        <v>117</v>
      </c>
      <c r="F652" s="187" t="s">
        <v>672</v>
      </c>
      <c r="G652" s="175"/>
      <c r="H652" s="175">
        <f>SUM(H653:H654)</f>
        <v>1249.92</v>
      </c>
    </row>
    <row r="653" spans="2:8" ht="48" thickBot="1" x14ac:dyDescent="0.25">
      <c r="B653" s="39" t="s">
        <v>230</v>
      </c>
      <c r="C653" s="28" t="s">
        <v>145</v>
      </c>
      <c r="D653" s="7" t="s">
        <v>75</v>
      </c>
      <c r="E653" s="7" t="s">
        <v>117</v>
      </c>
      <c r="F653" s="191" t="s">
        <v>672</v>
      </c>
      <c r="G653" s="3">
        <v>111</v>
      </c>
      <c r="H653" s="3">
        <v>960</v>
      </c>
    </row>
    <row r="654" spans="2:8" ht="63.75" thickBot="1" x14ac:dyDescent="0.25">
      <c r="B654" s="39" t="s">
        <v>10</v>
      </c>
      <c r="C654" s="28" t="s">
        <v>145</v>
      </c>
      <c r="D654" s="7" t="s">
        <v>75</v>
      </c>
      <c r="E654" s="7" t="s">
        <v>117</v>
      </c>
      <c r="F654" s="191" t="s">
        <v>672</v>
      </c>
      <c r="G654" s="3">
        <v>119</v>
      </c>
      <c r="H654" s="3">
        <v>289.92</v>
      </c>
    </row>
    <row r="655" spans="2:8" ht="79.5" thickBot="1" x14ac:dyDescent="0.25">
      <c r="B655" s="164" t="s">
        <v>670</v>
      </c>
      <c r="C655" s="361" t="s">
        <v>145</v>
      </c>
      <c r="D655" s="361" t="s">
        <v>75</v>
      </c>
      <c r="E655" s="361" t="s">
        <v>117</v>
      </c>
      <c r="F655" s="187" t="s">
        <v>671</v>
      </c>
      <c r="G655" s="362"/>
      <c r="H655" s="362">
        <v>1090.6099999999999</v>
      </c>
    </row>
    <row r="656" spans="2:8" ht="32.25" thickBot="1" x14ac:dyDescent="0.25">
      <c r="B656" s="39" t="s">
        <v>13</v>
      </c>
      <c r="C656" s="28" t="s">
        <v>145</v>
      </c>
      <c r="D656" s="7" t="s">
        <v>75</v>
      </c>
      <c r="E656" s="7" t="s">
        <v>117</v>
      </c>
      <c r="F656" s="191" t="s">
        <v>671</v>
      </c>
      <c r="G656" s="3">
        <v>244</v>
      </c>
      <c r="H656" s="363">
        <v>1090.6099999999999</v>
      </c>
    </row>
    <row r="657" spans="2:8" ht="16.5" thickBot="1" x14ac:dyDescent="0.25">
      <c r="B657" s="136" t="s">
        <v>146</v>
      </c>
      <c r="C657" s="134" t="s">
        <v>147</v>
      </c>
      <c r="D657" s="134" t="s">
        <v>75</v>
      </c>
      <c r="E657" s="134" t="s">
        <v>117</v>
      </c>
      <c r="F657" s="134"/>
      <c r="G657" s="134"/>
      <c r="H657" s="135">
        <f>SUM(H672+H665+H658+H669)</f>
        <v>14169.05</v>
      </c>
    </row>
    <row r="658" spans="2:8" ht="16.5" thickBot="1" x14ac:dyDescent="0.25">
      <c r="B658" s="31"/>
      <c r="C658" s="26" t="s">
        <v>147</v>
      </c>
      <c r="D658" s="15" t="s">
        <v>75</v>
      </c>
      <c r="E658" s="15" t="s">
        <v>117</v>
      </c>
      <c r="F658" s="32">
        <v>1920202590</v>
      </c>
      <c r="G658" s="27"/>
      <c r="H658" s="53">
        <f>SUM(H659:H664)</f>
        <v>857.3</v>
      </c>
    </row>
    <row r="659" spans="2:8" ht="48" thickBot="1" x14ac:dyDescent="0.25">
      <c r="B659" s="5" t="s">
        <v>56</v>
      </c>
      <c r="C659" s="28" t="s">
        <v>147</v>
      </c>
      <c r="D659" s="7" t="s">
        <v>75</v>
      </c>
      <c r="E659" s="7" t="s">
        <v>117</v>
      </c>
      <c r="F659" s="37">
        <v>1920202590</v>
      </c>
      <c r="G659" s="28" t="s">
        <v>80</v>
      </c>
      <c r="H659" s="137">
        <v>323</v>
      </c>
    </row>
    <row r="660" spans="2:8" ht="63.75" thickBot="1" x14ac:dyDescent="0.25">
      <c r="B660" s="39" t="s">
        <v>10</v>
      </c>
      <c r="C660" s="28" t="s">
        <v>147</v>
      </c>
      <c r="D660" s="7" t="s">
        <v>75</v>
      </c>
      <c r="E660" s="7" t="s">
        <v>117</v>
      </c>
      <c r="F660" s="37">
        <v>1920202590</v>
      </c>
      <c r="G660" s="28" t="s">
        <v>573</v>
      </c>
      <c r="H660" s="137">
        <v>99</v>
      </c>
    </row>
    <row r="661" spans="2:8" ht="32.25" thickBot="1" x14ac:dyDescent="0.25">
      <c r="B661" s="39" t="s">
        <v>13</v>
      </c>
      <c r="C661" s="28" t="s">
        <v>147</v>
      </c>
      <c r="D661" s="7" t="s">
        <v>75</v>
      </c>
      <c r="E661" s="7" t="s">
        <v>117</v>
      </c>
      <c r="F661" s="37">
        <v>1920202590</v>
      </c>
      <c r="G661" s="7" t="s">
        <v>121</v>
      </c>
      <c r="H661" s="3">
        <v>175</v>
      </c>
    </row>
    <row r="662" spans="2:8" ht="16.5" thickBot="1" x14ac:dyDescent="0.25">
      <c r="B662" s="39" t="s">
        <v>640</v>
      </c>
      <c r="C662" s="28" t="s">
        <v>147</v>
      </c>
      <c r="D662" s="7" t="s">
        <v>75</v>
      </c>
      <c r="E662" s="7" t="s">
        <v>117</v>
      </c>
      <c r="F662" s="37">
        <v>1920202590</v>
      </c>
      <c r="G662" s="7" t="s">
        <v>619</v>
      </c>
      <c r="H662" s="3">
        <v>186</v>
      </c>
    </row>
    <row r="663" spans="2:8" ht="48" thickBot="1" x14ac:dyDescent="0.25">
      <c r="B663" s="160" t="s">
        <v>597</v>
      </c>
      <c r="C663" s="204" t="s">
        <v>147</v>
      </c>
      <c r="D663" s="176" t="s">
        <v>75</v>
      </c>
      <c r="E663" s="176" t="s">
        <v>117</v>
      </c>
      <c r="F663" s="304">
        <v>1920202590</v>
      </c>
      <c r="G663" s="176" t="s">
        <v>598</v>
      </c>
      <c r="H663" s="175">
        <v>54.8</v>
      </c>
    </row>
    <row r="664" spans="2:8" ht="16.5" thickBot="1" x14ac:dyDescent="0.25">
      <c r="B664" s="147" t="s">
        <v>48</v>
      </c>
      <c r="C664" s="28" t="s">
        <v>147</v>
      </c>
      <c r="D664" s="7" t="s">
        <v>75</v>
      </c>
      <c r="E664" s="7" t="s">
        <v>117</v>
      </c>
      <c r="F664" s="37">
        <v>1920202590</v>
      </c>
      <c r="G664" s="7" t="s">
        <v>120</v>
      </c>
      <c r="H664" s="3">
        <v>19.5</v>
      </c>
    </row>
    <row r="665" spans="2:8" ht="126.75" thickBot="1" x14ac:dyDescent="0.25">
      <c r="B665" s="149" t="s">
        <v>64</v>
      </c>
      <c r="C665" s="26" t="s">
        <v>147</v>
      </c>
      <c r="D665" s="8" t="s">
        <v>75</v>
      </c>
      <c r="E665" s="8" t="s">
        <v>117</v>
      </c>
      <c r="F665" s="4">
        <v>1920206590</v>
      </c>
      <c r="G665" s="2"/>
      <c r="H665" s="1">
        <f>SUM(H666:H668)</f>
        <v>12119.5</v>
      </c>
    </row>
    <row r="666" spans="2:8" ht="48" thickBot="1" x14ac:dyDescent="0.25">
      <c r="B666" s="5" t="s">
        <v>56</v>
      </c>
      <c r="C666" s="28" t="s">
        <v>147</v>
      </c>
      <c r="D666" s="7" t="s">
        <v>75</v>
      </c>
      <c r="E666" s="7" t="s">
        <v>117</v>
      </c>
      <c r="F666" s="3">
        <v>1920206590</v>
      </c>
      <c r="G666" s="3">
        <v>111</v>
      </c>
      <c r="H666" s="3">
        <v>9216</v>
      </c>
    </row>
    <row r="667" spans="2:8" ht="63.75" thickBot="1" x14ac:dyDescent="0.25">
      <c r="B667" s="39" t="s">
        <v>10</v>
      </c>
      <c r="C667" s="28" t="s">
        <v>147</v>
      </c>
      <c r="D667" s="7" t="s">
        <v>75</v>
      </c>
      <c r="E667" s="7" t="s">
        <v>117</v>
      </c>
      <c r="F667" s="3">
        <v>1920206590</v>
      </c>
      <c r="G667" s="3">
        <v>119</v>
      </c>
      <c r="H667" s="3">
        <v>2783.2</v>
      </c>
    </row>
    <row r="668" spans="2:8" ht="32.25" thickBot="1" x14ac:dyDescent="0.25">
      <c r="B668" s="39" t="s">
        <v>13</v>
      </c>
      <c r="C668" s="28" t="s">
        <v>147</v>
      </c>
      <c r="D668" s="7" t="s">
        <v>75</v>
      </c>
      <c r="E668" s="7" t="s">
        <v>117</v>
      </c>
      <c r="F668" s="3">
        <v>1920206590</v>
      </c>
      <c r="G668" s="3">
        <v>244</v>
      </c>
      <c r="H668" s="3">
        <v>120.3</v>
      </c>
    </row>
    <row r="669" spans="2:8" ht="79.5" thickBot="1" x14ac:dyDescent="0.25">
      <c r="B669" s="360" t="s">
        <v>668</v>
      </c>
      <c r="C669" s="204" t="s">
        <v>147</v>
      </c>
      <c r="D669" s="176" t="s">
        <v>75</v>
      </c>
      <c r="E669" s="176" t="s">
        <v>117</v>
      </c>
      <c r="F669" s="187" t="s">
        <v>672</v>
      </c>
      <c r="G669" s="175"/>
      <c r="H669" s="175">
        <f>SUM(H670:H671)</f>
        <v>859.31999999999994</v>
      </c>
    </row>
    <row r="670" spans="2:8" ht="48" thickBot="1" x14ac:dyDescent="0.25">
      <c r="B670" s="39" t="s">
        <v>230</v>
      </c>
      <c r="C670" s="28" t="s">
        <v>147</v>
      </c>
      <c r="D670" s="7" t="s">
        <v>75</v>
      </c>
      <c r="E670" s="7" t="s">
        <v>117</v>
      </c>
      <c r="F670" s="191" t="s">
        <v>672</v>
      </c>
      <c r="G670" s="3">
        <v>111</v>
      </c>
      <c r="H670" s="3">
        <v>660</v>
      </c>
    </row>
    <row r="671" spans="2:8" ht="63.75" thickBot="1" x14ac:dyDescent="0.25">
      <c r="B671" s="39" t="s">
        <v>10</v>
      </c>
      <c r="C671" s="28" t="s">
        <v>147</v>
      </c>
      <c r="D671" s="7" t="s">
        <v>75</v>
      </c>
      <c r="E671" s="7" t="s">
        <v>117</v>
      </c>
      <c r="F671" s="191" t="s">
        <v>672</v>
      </c>
      <c r="G671" s="3">
        <v>119</v>
      </c>
      <c r="H671" s="3">
        <v>199.32</v>
      </c>
    </row>
    <row r="672" spans="2:8" ht="79.5" thickBot="1" x14ac:dyDescent="0.25">
      <c r="B672" s="164" t="s">
        <v>670</v>
      </c>
      <c r="C672" s="361" t="s">
        <v>147</v>
      </c>
      <c r="D672" s="361" t="s">
        <v>75</v>
      </c>
      <c r="E672" s="361" t="s">
        <v>117</v>
      </c>
      <c r="F672" s="187" t="s">
        <v>671</v>
      </c>
      <c r="G672" s="362"/>
      <c r="H672" s="362">
        <v>332.93</v>
      </c>
    </row>
    <row r="673" spans="2:8" ht="32.25" thickBot="1" x14ac:dyDescent="0.25">
      <c r="B673" s="39" t="s">
        <v>13</v>
      </c>
      <c r="C673" s="28" t="s">
        <v>147</v>
      </c>
      <c r="D673" s="7" t="s">
        <v>75</v>
      </c>
      <c r="E673" s="7" t="s">
        <v>117</v>
      </c>
      <c r="F673" s="191" t="s">
        <v>671</v>
      </c>
      <c r="G673" s="3">
        <v>244</v>
      </c>
      <c r="H673" s="363">
        <v>332.93</v>
      </c>
    </row>
    <row r="674" spans="2:8" ht="48" thickBot="1" x14ac:dyDescent="0.25">
      <c r="B674" s="136" t="s">
        <v>148</v>
      </c>
      <c r="C674" s="134" t="s">
        <v>149</v>
      </c>
      <c r="D674" s="134" t="s">
        <v>75</v>
      </c>
      <c r="E674" s="134" t="s">
        <v>117</v>
      </c>
      <c r="F674" s="134"/>
      <c r="G674" s="134"/>
      <c r="H674" s="303">
        <f>SUM(H689+H682+H675+H686)</f>
        <v>13501.11</v>
      </c>
    </row>
    <row r="675" spans="2:8" ht="16.5" thickBot="1" x14ac:dyDescent="0.25">
      <c r="B675" s="5"/>
      <c r="C675" s="26" t="s">
        <v>149</v>
      </c>
      <c r="D675" s="15" t="s">
        <v>75</v>
      </c>
      <c r="E675" s="15" t="s">
        <v>117</v>
      </c>
      <c r="F675" s="32">
        <v>1920202590</v>
      </c>
      <c r="G675" s="27"/>
      <c r="H675" s="295">
        <f>SUM(H676:H681)</f>
        <v>753.8</v>
      </c>
    </row>
    <row r="676" spans="2:8" ht="48" thickBot="1" x14ac:dyDescent="0.25">
      <c r="B676" s="5" t="s">
        <v>56</v>
      </c>
      <c r="C676" s="28" t="s">
        <v>149</v>
      </c>
      <c r="D676" s="7" t="s">
        <v>75</v>
      </c>
      <c r="E676" s="7" t="s">
        <v>117</v>
      </c>
      <c r="F676" s="37">
        <v>1920202590</v>
      </c>
      <c r="G676" s="28" t="s">
        <v>80</v>
      </c>
      <c r="H676" s="137">
        <v>246</v>
      </c>
    </row>
    <row r="677" spans="2:8" ht="63.75" thickBot="1" x14ac:dyDescent="0.25">
      <c r="B677" s="39" t="s">
        <v>10</v>
      </c>
      <c r="C677" s="28" t="s">
        <v>149</v>
      </c>
      <c r="D677" s="7" t="s">
        <v>75</v>
      </c>
      <c r="E677" s="7" t="s">
        <v>117</v>
      </c>
      <c r="F677" s="37">
        <v>1920202590</v>
      </c>
      <c r="G677" s="28" t="s">
        <v>573</v>
      </c>
      <c r="H677" s="137">
        <v>75</v>
      </c>
    </row>
    <row r="678" spans="2:8" ht="32.25" thickBot="1" x14ac:dyDescent="0.25">
      <c r="B678" s="39" t="s">
        <v>13</v>
      </c>
      <c r="C678" s="28" t="s">
        <v>149</v>
      </c>
      <c r="D678" s="7" t="s">
        <v>75</v>
      </c>
      <c r="E678" s="7" t="s">
        <v>117</v>
      </c>
      <c r="F678" s="37">
        <v>1920202590</v>
      </c>
      <c r="G678" s="7" t="s">
        <v>121</v>
      </c>
      <c r="H678" s="3">
        <v>243</v>
      </c>
    </row>
    <row r="679" spans="2:8" ht="16.5" thickBot="1" x14ac:dyDescent="0.25">
      <c r="B679" s="39" t="s">
        <v>640</v>
      </c>
      <c r="C679" s="28" t="s">
        <v>149</v>
      </c>
      <c r="D679" s="7" t="s">
        <v>75</v>
      </c>
      <c r="E679" s="7" t="s">
        <v>117</v>
      </c>
      <c r="F679" s="37">
        <v>1920202590</v>
      </c>
      <c r="G679" s="7" t="s">
        <v>619</v>
      </c>
      <c r="H679" s="3">
        <v>100</v>
      </c>
    </row>
    <row r="680" spans="2:8" ht="48" thickBot="1" x14ac:dyDescent="0.25">
      <c r="B680" s="160" t="s">
        <v>597</v>
      </c>
      <c r="C680" s="204" t="s">
        <v>149</v>
      </c>
      <c r="D680" s="176" t="s">
        <v>75</v>
      </c>
      <c r="E680" s="176" t="s">
        <v>117</v>
      </c>
      <c r="F680" s="304">
        <v>1920202590</v>
      </c>
      <c r="G680" s="176" t="s">
        <v>598</v>
      </c>
      <c r="H680" s="175">
        <v>54.8</v>
      </c>
    </row>
    <row r="681" spans="2:8" ht="16.5" thickBot="1" x14ac:dyDescent="0.25">
      <c r="B681" s="147" t="s">
        <v>48</v>
      </c>
      <c r="C681" s="28" t="s">
        <v>149</v>
      </c>
      <c r="D681" s="7" t="s">
        <v>75</v>
      </c>
      <c r="E681" s="7" t="s">
        <v>117</v>
      </c>
      <c r="F681" s="37">
        <v>1920202590</v>
      </c>
      <c r="G681" s="7" t="s">
        <v>120</v>
      </c>
      <c r="H681" s="3">
        <v>35</v>
      </c>
    </row>
    <row r="682" spans="2:8" ht="126.75" thickBot="1" x14ac:dyDescent="0.25">
      <c r="B682" s="149" t="s">
        <v>64</v>
      </c>
      <c r="C682" s="26" t="s">
        <v>149</v>
      </c>
      <c r="D682" s="8" t="s">
        <v>75</v>
      </c>
      <c r="E682" s="8" t="s">
        <v>117</v>
      </c>
      <c r="F682" s="4">
        <v>1920206590</v>
      </c>
      <c r="G682" s="2"/>
      <c r="H682" s="1">
        <f>SUM(H683:H685)</f>
        <v>11509.2</v>
      </c>
    </row>
    <row r="683" spans="2:8" ht="48" thickBot="1" x14ac:dyDescent="0.25">
      <c r="B683" s="5" t="s">
        <v>56</v>
      </c>
      <c r="C683" s="28" t="s">
        <v>149</v>
      </c>
      <c r="D683" s="7" t="s">
        <v>75</v>
      </c>
      <c r="E683" s="7" t="s">
        <v>117</v>
      </c>
      <c r="F683" s="3">
        <v>1920206590</v>
      </c>
      <c r="G683" s="3">
        <v>111</v>
      </c>
      <c r="H683" s="3">
        <v>8767</v>
      </c>
    </row>
    <row r="684" spans="2:8" ht="63.75" thickBot="1" x14ac:dyDescent="0.25">
      <c r="B684" s="39" t="s">
        <v>10</v>
      </c>
      <c r="C684" s="28" t="s">
        <v>149</v>
      </c>
      <c r="D684" s="7" t="s">
        <v>75</v>
      </c>
      <c r="E684" s="7" t="s">
        <v>117</v>
      </c>
      <c r="F684" s="3">
        <v>1920206590</v>
      </c>
      <c r="G684" s="3">
        <v>119</v>
      </c>
      <c r="H684" s="3">
        <v>2647.6</v>
      </c>
    </row>
    <row r="685" spans="2:8" ht="32.25" thickBot="1" x14ac:dyDescent="0.25">
      <c r="B685" s="39" t="s">
        <v>13</v>
      </c>
      <c r="C685" s="28" t="s">
        <v>149</v>
      </c>
      <c r="D685" s="7" t="s">
        <v>75</v>
      </c>
      <c r="E685" s="7" t="s">
        <v>117</v>
      </c>
      <c r="F685" s="3">
        <v>1920206590</v>
      </c>
      <c r="G685" s="3">
        <v>244</v>
      </c>
      <c r="H685" s="3">
        <v>94.6</v>
      </c>
    </row>
    <row r="686" spans="2:8" ht="79.5" thickBot="1" x14ac:dyDescent="0.25">
      <c r="B686" s="360" t="s">
        <v>668</v>
      </c>
      <c r="C686" s="204" t="s">
        <v>149</v>
      </c>
      <c r="D686" s="176" t="s">
        <v>75</v>
      </c>
      <c r="E686" s="176" t="s">
        <v>117</v>
      </c>
      <c r="F686" s="187" t="s">
        <v>672</v>
      </c>
      <c r="G686" s="175"/>
      <c r="H686" s="175">
        <f>SUM(H687:H688)</f>
        <v>859.31999999999994</v>
      </c>
    </row>
    <row r="687" spans="2:8" ht="48" thickBot="1" x14ac:dyDescent="0.25">
      <c r="B687" s="39" t="s">
        <v>230</v>
      </c>
      <c r="C687" s="28" t="s">
        <v>149</v>
      </c>
      <c r="D687" s="7" t="s">
        <v>75</v>
      </c>
      <c r="E687" s="7" t="s">
        <v>117</v>
      </c>
      <c r="F687" s="191" t="s">
        <v>672</v>
      </c>
      <c r="G687" s="3">
        <v>111</v>
      </c>
      <c r="H687" s="3">
        <v>660</v>
      </c>
    </row>
    <row r="688" spans="2:8" ht="63.75" thickBot="1" x14ac:dyDescent="0.25">
      <c r="B688" s="39" t="s">
        <v>10</v>
      </c>
      <c r="C688" s="28" t="s">
        <v>149</v>
      </c>
      <c r="D688" s="7" t="s">
        <v>75</v>
      </c>
      <c r="E688" s="7" t="s">
        <v>117</v>
      </c>
      <c r="F688" s="191" t="s">
        <v>672</v>
      </c>
      <c r="G688" s="3">
        <v>119</v>
      </c>
      <c r="H688" s="3">
        <v>199.32</v>
      </c>
    </row>
    <row r="689" spans="2:8" ht="79.5" thickBot="1" x14ac:dyDescent="0.25">
      <c r="B689" s="164" t="s">
        <v>670</v>
      </c>
      <c r="C689" s="361" t="s">
        <v>149</v>
      </c>
      <c r="D689" s="361" t="s">
        <v>75</v>
      </c>
      <c r="E689" s="361" t="s">
        <v>117</v>
      </c>
      <c r="F689" s="187" t="s">
        <v>671</v>
      </c>
      <c r="G689" s="362"/>
      <c r="H689" s="362">
        <v>378.79</v>
      </c>
    </row>
    <row r="690" spans="2:8" ht="32.25" thickBot="1" x14ac:dyDescent="0.25">
      <c r="B690" s="39" t="s">
        <v>13</v>
      </c>
      <c r="C690" s="28" t="s">
        <v>149</v>
      </c>
      <c r="D690" s="7" t="s">
        <v>75</v>
      </c>
      <c r="E690" s="7" t="s">
        <v>117</v>
      </c>
      <c r="F690" s="191" t="s">
        <v>671</v>
      </c>
      <c r="G690" s="3">
        <v>244</v>
      </c>
      <c r="H690" s="363">
        <v>378.79</v>
      </c>
    </row>
    <row r="691" spans="2:8" ht="16.5" thickBot="1" x14ac:dyDescent="0.25">
      <c r="B691" s="136" t="s">
        <v>150</v>
      </c>
      <c r="C691" s="134" t="s">
        <v>151</v>
      </c>
      <c r="D691" s="134" t="s">
        <v>75</v>
      </c>
      <c r="E691" s="134" t="s">
        <v>117</v>
      </c>
      <c r="F691" s="134"/>
      <c r="G691" s="134"/>
      <c r="H691" s="303">
        <f>SUM(H703+H699+H692+H706)</f>
        <v>20165.43</v>
      </c>
    </row>
    <row r="692" spans="2:8" ht="16.5" thickBot="1" x14ac:dyDescent="0.25">
      <c r="B692" s="31"/>
      <c r="C692" s="26" t="s">
        <v>151</v>
      </c>
      <c r="D692" s="15" t="s">
        <v>75</v>
      </c>
      <c r="E692" s="15" t="s">
        <v>117</v>
      </c>
      <c r="F692" s="32">
        <v>1920202590</v>
      </c>
      <c r="G692" s="27"/>
      <c r="H692" s="295">
        <f>SUM(H693:H698)</f>
        <v>1783.5</v>
      </c>
    </row>
    <row r="693" spans="2:8" ht="48" thickBot="1" x14ac:dyDescent="0.25">
      <c r="B693" s="5" t="s">
        <v>56</v>
      </c>
      <c r="C693" s="28" t="s">
        <v>151</v>
      </c>
      <c r="D693" s="7" t="s">
        <v>75</v>
      </c>
      <c r="E693" s="7" t="s">
        <v>117</v>
      </c>
      <c r="F693" s="37">
        <v>1920202590</v>
      </c>
      <c r="G693" s="28" t="s">
        <v>80</v>
      </c>
      <c r="H693" s="137">
        <v>640</v>
      </c>
    </row>
    <row r="694" spans="2:8" ht="63.75" thickBot="1" x14ac:dyDescent="0.25">
      <c r="B694" s="39" t="s">
        <v>10</v>
      </c>
      <c r="C694" s="28" t="s">
        <v>151</v>
      </c>
      <c r="D694" s="7" t="s">
        <v>75</v>
      </c>
      <c r="E694" s="7" t="s">
        <v>117</v>
      </c>
      <c r="F694" s="37">
        <v>1920202590</v>
      </c>
      <c r="G694" s="7" t="s">
        <v>573</v>
      </c>
      <c r="H694" s="137">
        <v>194</v>
      </c>
    </row>
    <row r="695" spans="2:8" ht="32.25" thickBot="1" x14ac:dyDescent="0.25">
      <c r="B695" s="39" t="s">
        <v>13</v>
      </c>
      <c r="C695" s="28" t="s">
        <v>151</v>
      </c>
      <c r="D695" s="7" t="s">
        <v>75</v>
      </c>
      <c r="E695" s="7" t="s">
        <v>117</v>
      </c>
      <c r="F695" s="37">
        <v>1920202590</v>
      </c>
      <c r="G695" s="7" t="s">
        <v>121</v>
      </c>
      <c r="H695" s="3">
        <v>405</v>
      </c>
    </row>
    <row r="696" spans="2:8" ht="16.5" thickBot="1" x14ac:dyDescent="0.25">
      <c r="B696" s="39" t="s">
        <v>640</v>
      </c>
      <c r="C696" s="28" t="s">
        <v>151</v>
      </c>
      <c r="D696" s="7" t="s">
        <v>75</v>
      </c>
      <c r="E696" s="7" t="s">
        <v>117</v>
      </c>
      <c r="F696" s="37">
        <v>1920202590</v>
      </c>
      <c r="G696" s="7" t="s">
        <v>619</v>
      </c>
      <c r="H696" s="3">
        <v>178</v>
      </c>
    </row>
    <row r="697" spans="2:8" ht="48" thickBot="1" x14ac:dyDescent="0.25">
      <c r="B697" s="160" t="s">
        <v>597</v>
      </c>
      <c r="C697" s="204" t="s">
        <v>151</v>
      </c>
      <c r="D697" s="176" t="s">
        <v>75</v>
      </c>
      <c r="E697" s="176" t="s">
        <v>117</v>
      </c>
      <c r="F697" s="304">
        <v>1920202590</v>
      </c>
      <c r="G697" s="176" t="s">
        <v>598</v>
      </c>
      <c r="H697" s="175">
        <v>274</v>
      </c>
    </row>
    <row r="698" spans="2:8" ht="16.5" thickBot="1" x14ac:dyDescent="0.25">
      <c r="B698" s="147" t="s">
        <v>48</v>
      </c>
      <c r="C698" s="28" t="s">
        <v>151</v>
      </c>
      <c r="D698" s="7" t="s">
        <v>75</v>
      </c>
      <c r="E698" s="7" t="s">
        <v>117</v>
      </c>
      <c r="F698" s="37">
        <v>1920202590</v>
      </c>
      <c r="G698" s="7" t="s">
        <v>120</v>
      </c>
      <c r="H698" s="3">
        <v>92.5</v>
      </c>
    </row>
    <row r="699" spans="2:8" ht="126.75" thickBot="1" x14ac:dyDescent="0.25">
      <c r="B699" s="149" t="s">
        <v>64</v>
      </c>
      <c r="C699" s="26" t="s">
        <v>151</v>
      </c>
      <c r="D699" s="8" t="s">
        <v>75</v>
      </c>
      <c r="E699" s="8" t="s">
        <v>117</v>
      </c>
      <c r="F699" s="4">
        <v>1920206590</v>
      </c>
      <c r="G699" s="2"/>
      <c r="H699" s="1">
        <f>SUM(H700:H702)</f>
        <v>16539.8</v>
      </c>
    </row>
    <row r="700" spans="2:8" ht="48" thickBot="1" x14ac:dyDescent="0.25">
      <c r="B700" s="5" t="s">
        <v>56</v>
      </c>
      <c r="C700" s="28" t="s">
        <v>151</v>
      </c>
      <c r="D700" s="7" t="s">
        <v>75</v>
      </c>
      <c r="E700" s="7" t="s">
        <v>117</v>
      </c>
      <c r="F700" s="3">
        <v>1920206590</v>
      </c>
      <c r="G700" s="3">
        <v>111</v>
      </c>
      <c r="H700" s="3">
        <v>12493</v>
      </c>
    </row>
    <row r="701" spans="2:8" ht="63.75" thickBot="1" x14ac:dyDescent="0.25">
      <c r="B701" s="39" t="s">
        <v>10</v>
      </c>
      <c r="C701" s="28" t="s">
        <v>151</v>
      </c>
      <c r="D701" s="7" t="s">
        <v>75</v>
      </c>
      <c r="E701" s="7" t="s">
        <v>117</v>
      </c>
      <c r="F701" s="3">
        <v>1920206590</v>
      </c>
      <c r="G701" s="3">
        <v>119</v>
      </c>
      <c r="H701" s="3">
        <v>3772.9</v>
      </c>
    </row>
    <row r="702" spans="2:8" ht="32.25" thickBot="1" x14ac:dyDescent="0.25">
      <c r="B702" s="39" t="s">
        <v>13</v>
      </c>
      <c r="C702" s="28" t="s">
        <v>151</v>
      </c>
      <c r="D702" s="7" t="s">
        <v>75</v>
      </c>
      <c r="E702" s="7" t="s">
        <v>117</v>
      </c>
      <c r="F702" s="3">
        <v>1920206590</v>
      </c>
      <c r="G702" s="3">
        <v>244</v>
      </c>
      <c r="H702" s="3">
        <v>273.89999999999998</v>
      </c>
    </row>
    <row r="703" spans="2:8" ht="79.5" thickBot="1" x14ac:dyDescent="0.25">
      <c r="B703" s="360" t="s">
        <v>668</v>
      </c>
      <c r="C703" s="204" t="s">
        <v>151</v>
      </c>
      <c r="D703" s="176" t="s">
        <v>75</v>
      </c>
      <c r="E703" s="176" t="s">
        <v>117</v>
      </c>
      <c r="F703" s="187" t="s">
        <v>672</v>
      </c>
      <c r="G703" s="175"/>
      <c r="H703" s="175">
        <f>SUM(H704:H705)</f>
        <v>1015.56</v>
      </c>
    </row>
    <row r="704" spans="2:8" ht="48" thickBot="1" x14ac:dyDescent="0.25">
      <c r="B704" s="39" t="s">
        <v>230</v>
      </c>
      <c r="C704" s="28" t="s">
        <v>151</v>
      </c>
      <c r="D704" s="7" t="s">
        <v>75</v>
      </c>
      <c r="E704" s="7" t="s">
        <v>117</v>
      </c>
      <c r="F704" s="191" t="s">
        <v>672</v>
      </c>
      <c r="G704" s="3">
        <v>111</v>
      </c>
      <c r="H704" s="3">
        <v>780</v>
      </c>
    </row>
    <row r="705" spans="2:8" ht="63.75" thickBot="1" x14ac:dyDescent="0.25">
      <c r="B705" s="39" t="s">
        <v>10</v>
      </c>
      <c r="C705" s="28" t="s">
        <v>151</v>
      </c>
      <c r="D705" s="7" t="s">
        <v>75</v>
      </c>
      <c r="E705" s="7" t="s">
        <v>117</v>
      </c>
      <c r="F705" s="191" t="s">
        <v>672</v>
      </c>
      <c r="G705" s="3">
        <v>119</v>
      </c>
      <c r="H705" s="3">
        <v>235.56</v>
      </c>
    </row>
    <row r="706" spans="2:8" ht="79.5" thickBot="1" x14ac:dyDescent="0.25">
      <c r="B706" s="164" t="s">
        <v>670</v>
      </c>
      <c r="C706" s="361" t="s">
        <v>151</v>
      </c>
      <c r="D706" s="361" t="s">
        <v>75</v>
      </c>
      <c r="E706" s="361" t="s">
        <v>117</v>
      </c>
      <c r="F706" s="187" t="s">
        <v>671</v>
      </c>
      <c r="G706" s="362"/>
      <c r="H706" s="362">
        <v>826.57</v>
      </c>
    </row>
    <row r="707" spans="2:8" ht="32.25" thickBot="1" x14ac:dyDescent="0.25">
      <c r="B707" s="39" t="s">
        <v>13</v>
      </c>
      <c r="C707" s="28" t="s">
        <v>151</v>
      </c>
      <c r="D707" s="7" t="s">
        <v>75</v>
      </c>
      <c r="E707" s="7" t="s">
        <v>117</v>
      </c>
      <c r="F707" s="191" t="s">
        <v>671</v>
      </c>
      <c r="G707" s="3">
        <v>244</v>
      </c>
      <c r="H707" s="363">
        <v>826.57</v>
      </c>
    </row>
    <row r="708" spans="2:8" ht="16.5" thickBot="1" x14ac:dyDescent="0.25">
      <c r="B708" s="136" t="s">
        <v>152</v>
      </c>
      <c r="C708" s="134" t="s">
        <v>153</v>
      </c>
      <c r="D708" s="134" t="s">
        <v>75</v>
      </c>
      <c r="E708" s="134" t="s">
        <v>117</v>
      </c>
      <c r="F708" s="134"/>
      <c r="G708" s="134"/>
      <c r="H708" s="135">
        <f>SUM(H722+H715+H709+H719)</f>
        <v>11974.69</v>
      </c>
    </row>
    <row r="709" spans="2:8" ht="16.5" thickBot="1" x14ac:dyDescent="0.25">
      <c r="B709" s="31"/>
      <c r="C709" s="26" t="s">
        <v>153</v>
      </c>
      <c r="D709" s="15" t="s">
        <v>75</v>
      </c>
      <c r="E709" s="15" t="s">
        <v>117</v>
      </c>
      <c r="F709" s="32">
        <v>1920202590</v>
      </c>
      <c r="G709" s="27"/>
      <c r="H709" s="53">
        <f>SUM(H710:H714)</f>
        <v>830.5</v>
      </c>
    </row>
    <row r="710" spans="2:8" ht="48" thickBot="1" x14ac:dyDescent="0.25">
      <c r="B710" s="5" t="s">
        <v>56</v>
      </c>
      <c r="C710" s="28" t="s">
        <v>153</v>
      </c>
      <c r="D710" s="7" t="s">
        <v>75</v>
      </c>
      <c r="E710" s="7" t="s">
        <v>117</v>
      </c>
      <c r="F710" s="37">
        <v>1920202590</v>
      </c>
      <c r="G710" s="28" t="s">
        <v>80</v>
      </c>
      <c r="H710" s="137">
        <v>323</v>
      </c>
    </row>
    <row r="711" spans="2:8" ht="63.75" thickBot="1" x14ac:dyDescent="0.25">
      <c r="B711" s="39" t="s">
        <v>10</v>
      </c>
      <c r="C711" s="28" t="s">
        <v>153</v>
      </c>
      <c r="D711" s="7" t="s">
        <v>75</v>
      </c>
      <c r="E711" s="7" t="s">
        <v>117</v>
      </c>
      <c r="F711" s="37">
        <v>1920202590</v>
      </c>
      <c r="G711" s="28" t="s">
        <v>573</v>
      </c>
      <c r="H711" s="137">
        <v>99</v>
      </c>
    </row>
    <row r="712" spans="2:8" ht="32.25" thickBot="1" x14ac:dyDescent="0.25">
      <c r="B712" s="39" t="s">
        <v>13</v>
      </c>
      <c r="C712" s="28" t="s">
        <v>153</v>
      </c>
      <c r="D712" s="7" t="s">
        <v>75</v>
      </c>
      <c r="E712" s="7" t="s">
        <v>117</v>
      </c>
      <c r="F712" s="37">
        <v>1920202590</v>
      </c>
      <c r="G712" s="7" t="s">
        <v>121</v>
      </c>
      <c r="H712" s="3">
        <v>323</v>
      </c>
    </row>
    <row r="713" spans="2:8" ht="16.5" thickBot="1" x14ac:dyDescent="0.25">
      <c r="B713" s="39" t="s">
        <v>640</v>
      </c>
      <c r="C713" s="28" t="s">
        <v>153</v>
      </c>
      <c r="D713" s="7" t="s">
        <v>75</v>
      </c>
      <c r="E713" s="7" t="s">
        <v>117</v>
      </c>
      <c r="F713" s="37">
        <v>1920202590</v>
      </c>
      <c r="G713" s="7" t="s">
        <v>619</v>
      </c>
      <c r="H713" s="3">
        <v>75</v>
      </c>
    </row>
    <row r="714" spans="2:8" ht="16.5" thickBot="1" x14ac:dyDescent="0.25">
      <c r="B714" s="147" t="s">
        <v>48</v>
      </c>
      <c r="C714" s="28" t="s">
        <v>153</v>
      </c>
      <c r="D714" s="7" t="s">
        <v>75</v>
      </c>
      <c r="E714" s="7" t="s">
        <v>117</v>
      </c>
      <c r="F714" s="37">
        <v>1920202590</v>
      </c>
      <c r="G714" s="7" t="s">
        <v>120</v>
      </c>
      <c r="H714" s="3">
        <v>10.5</v>
      </c>
    </row>
    <row r="715" spans="2:8" ht="126.75" thickBot="1" x14ac:dyDescent="0.25">
      <c r="B715" s="149" t="s">
        <v>64</v>
      </c>
      <c r="C715" s="26" t="s">
        <v>153</v>
      </c>
      <c r="D715" s="8" t="s">
        <v>75</v>
      </c>
      <c r="E715" s="8" t="s">
        <v>117</v>
      </c>
      <c r="F715" s="4">
        <v>1920206590</v>
      </c>
      <c r="G715" s="2"/>
      <c r="H715" s="1">
        <f>SUM(H716:H718)</f>
        <v>10200</v>
      </c>
    </row>
    <row r="716" spans="2:8" ht="48" thickBot="1" x14ac:dyDescent="0.25">
      <c r="B716" s="5" t="s">
        <v>56</v>
      </c>
      <c r="C716" s="28" t="s">
        <v>153</v>
      </c>
      <c r="D716" s="7" t="s">
        <v>75</v>
      </c>
      <c r="E716" s="7" t="s">
        <v>117</v>
      </c>
      <c r="F716" s="3">
        <v>1920206590</v>
      </c>
      <c r="G716" s="3">
        <v>111</v>
      </c>
      <c r="H716" s="3">
        <v>7788</v>
      </c>
    </row>
    <row r="717" spans="2:8" ht="63.75" thickBot="1" x14ac:dyDescent="0.25">
      <c r="B717" s="39" t="s">
        <v>10</v>
      </c>
      <c r="C717" s="28" t="s">
        <v>153</v>
      </c>
      <c r="D717" s="7" t="s">
        <v>75</v>
      </c>
      <c r="E717" s="7" t="s">
        <v>117</v>
      </c>
      <c r="F717" s="3">
        <v>1920206590</v>
      </c>
      <c r="G717" s="3">
        <v>119</v>
      </c>
      <c r="H717" s="3">
        <v>2352</v>
      </c>
    </row>
    <row r="718" spans="2:8" ht="32.25" thickBot="1" x14ac:dyDescent="0.25">
      <c r="B718" s="39" t="s">
        <v>13</v>
      </c>
      <c r="C718" s="28" t="s">
        <v>153</v>
      </c>
      <c r="D718" s="7" t="s">
        <v>75</v>
      </c>
      <c r="E718" s="7" t="s">
        <v>117</v>
      </c>
      <c r="F718" s="3">
        <v>1920206590</v>
      </c>
      <c r="G718" s="3">
        <v>244</v>
      </c>
      <c r="H718" s="3">
        <v>60</v>
      </c>
    </row>
    <row r="719" spans="2:8" ht="79.5" thickBot="1" x14ac:dyDescent="0.25">
      <c r="B719" s="360" t="s">
        <v>668</v>
      </c>
      <c r="C719" s="204" t="s">
        <v>153</v>
      </c>
      <c r="D719" s="176" t="s">
        <v>75</v>
      </c>
      <c r="E719" s="176" t="s">
        <v>117</v>
      </c>
      <c r="F719" s="187" t="s">
        <v>672</v>
      </c>
      <c r="G719" s="175"/>
      <c r="H719" s="175">
        <f>SUM(H720:H721)</f>
        <v>703.08</v>
      </c>
    </row>
    <row r="720" spans="2:8" ht="48" thickBot="1" x14ac:dyDescent="0.25">
      <c r="B720" s="39" t="s">
        <v>230</v>
      </c>
      <c r="C720" s="28" t="s">
        <v>153</v>
      </c>
      <c r="D720" s="7" t="s">
        <v>75</v>
      </c>
      <c r="E720" s="7" t="s">
        <v>117</v>
      </c>
      <c r="F720" s="191" t="s">
        <v>672</v>
      </c>
      <c r="G720" s="3">
        <v>111</v>
      </c>
      <c r="H720" s="3">
        <v>540</v>
      </c>
    </row>
    <row r="721" spans="2:8" ht="63.75" thickBot="1" x14ac:dyDescent="0.25">
      <c r="B721" s="39" t="s">
        <v>10</v>
      </c>
      <c r="C721" s="28" t="s">
        <v>153</v>
      </c>
      <c r="D721" s="7" t="s">
        <v>75</v>
      </c>
      <c r="E721" s="7" t="s">
        <v>117</v>
      </c>
      <c r="F721" s="191" t="s">
        <v>672</v>
      </c>
      <c r="G721" s="3">
        <v>119</v>
      </c>
      <c r="H721" s="3">
        <v>163.08000000000001</v>
      </c>
    </row>
    <row r="722" spans="2:8" ht="79.5" thickBot="1" x14ac:dyDescent="0.25">
      <c r="B722" s="164" t="s">
        <v>670</v>
      </c>
      <c r="C722" s="361" t="s">
        <v>153</v>
      </c>
      <c r="D722" s="361" t="s">
        <v>75</v>
      </c>
      <c r="E722" s="361" t="s">
        <v>117</v>
      </c>
      <c r="F722" s="187" t="s">
        <v>671</v>
      </c>
      <c r="G722" s="362"/>
      <c r="H722" s="362">
        <v>241.11</v>
      </c>
    </row>
    <row r="723" spans="2:8" ht="32.25" thickBot="1" x14ac:dyDescent="0.25">
      <c r="B723" s="39" t="s">
        <v>13</v>
      </c>
      <c r="C723" s="28" t="s">
        <v>153</v>
      </c>
      <c r="D723" s="7" t="s">
        <v>75</v>
      </c>
      <c r="E723" s="7" t="s">
        <v>117</v>
      </c>
      <c r="F723" s="191" t="s">
        <v>671</v>
      </c>
      <c r="G723" s="3">
        <v>244</v>
      </c>
      <c r="H723" s="363">
        <v>241.11</v>
      </c>
    </row>
    <row r="724" spans="2:8" ht="16.5" thickBot="1" x14ac:dyDescent="0.25">
      <c r="B724" s="136" t="s">
        <v>154</v>
      </c>
      <c r="C724" s="134" t="s">
        <v>155</v>
      </c>
      <c r="D724" s="134" t="s">
        <v>75</v>
      </c>
      <c r="E724" s="134" t="s">
        <v>117</v>
      </c>
      <c r="F724" s="134"/>
      <c r="G724" s="134"/>
      <c r="H724" s="303">
        <f>SUM(H725+H732+H739+H736)</f>
        <v>17267.8</v>
      </c>
    </row>
    <row r="725" spans="2:8" ht="16.5" thickBot="1" x14ac:dyDescent="0.25">
      <c r="B725" s="31"/>
      <c r="C725" s="26" t="s">
        <v>155</v>
      </c>
      <c r="D725" s="15" t="s">
        <v>75</v>
      </c>
      <c r="E725" s="15" t="s">
        <v>117</v>
      </c>
      <c r="F725" s="32">
        <v>1920202590</v>
      </c>
      <c r="G725" s="27"/>
      <c r="H725" s="295">
        <f>SUM(H726:H731)</f>
        <v>1416.6</v>
      </c>
    </row>
    <row r="726" spans="2:8" ht="48" thickBot="1" x14ac:dyDescent="0.25">
      <c r="B726" s="5" t="s">
        <v>56</v>
      </c>
      <c r="C726" s="28" t="s">
        <v>155</v>
      </c>
      <c r="D726" s="7" t="s">
        <v>75</v>
      </c>
      <c r="E726" s="7" t="s">
        <v>117</v>
      </c>
      <c r="F726" s="37">
        <v>1920202590</v>
      </c>
      <c r="G726" s="28" t="s">
        <v>80</v>
      </c>
      <c r="H726" s="137">
        <v>409</v>
      </c>
    </row>
    <row r="727" spans="2:8" ht="63.75" thickBot="1" x14ac:dyDescent="0.25">
      <c r="B727" s="39" t="s">
        <v>10</v>
      </c>
      <c r="C727" s="28" t="s">
        <v>155</v>
      </c>
      <c r="D727" s="7" t="s">
        <v>75</v>
      </c>
      <c r="E727" s="7" t="s">
        <v>117</v>
      </c>
      <c r="F727" s="37">
        <v>1920202590</v>
      </c>
      <c r="G727" s="28" t="s">
        <v>573</v>
      </c>
      <c r="H727" s="137">
        <v>124</v>
      </c>
    </row>
    <row r="728" spans="2:8" ht="32.25" thickBot="1" x14ac:dyDescent="0.25">
      <c r="B728" s="39" t="s">
        <v>13</v>
      </c>
      <c r="C728" s="28" t="s">
        <v>155</v>
      </c>
      <c r="D728" s="7" t="s">
        <v>75</v>
      </c>
      <c r="E728" s="7" t="s">
        <v>117</v>
      </c>
      <c r="F728" s="37">
        <v>1920202590</v>
      </c>
      <c r="G728" s="7" t="s">
        <v>121</v>
      </c>
      <c r="H728" s="3">
        <v>638</v>
      </c>
    </row>
    <row r="729" spans="2:8" ht="16.5" thickBot="1" x14ac:dyDescent="0.25">
      <c r="B729" s="39" t="s">
        <v>640</v>
      </c>
      <c r="C729" s="28" t="s">
        <v>155</v>
      </c>
      <c r="D729" s="7" t="s">
        <v>75</v>
      </c>
      <c r="E729" s="7" t="s">
        <v>117</v>
      </c>
      <c r="F729" s="37">
        <v>1920202590</v>
      </c>
      <c r="G729" s="7" t="s">
        <v>619</v>
      </c>
      <c r="H729" s="3">
        <v>50</v>
      </c>
    </row>
    <row r="730" spans="2:8" ht="48" thickBot="1" x14ac:dyDescent="0.25">
      <c r="B730" s="160" t="s">
        <v>597</v>
      </c>
      <c r="C730" s="204" t="s">
        <v>155</v>
      </c>
      <c r="D730" s="176" t="s">
        <v>75</v>
      </c>
      <c r="E730" s="176" t="s">
        <v>117</v>
      </c>
      <c r="F730" s="304">
        <v>1920202590</v>
      </c>
      <c r="G730" s="176" t="s">
        <v>598</v>
      </c>
      <c r="H730" s="175">
        <v>109.6</v>
      </c>
    </row>
    <row r="731" spans="2:8" ht="16.5" thickBot="1" x14ac:dyDescent="0.25">
      <c r="B731" s="147" t="s">
        <v>48</v>
      </c>
      <c r="C731" s="28" t="s">
        <v>155</v>
      </c>
      <c r="D731" s="7" t="s">
        <v>75</v>
      </c>
      <c r="E731" s="7" t="s">
        <v>117</v>
      </c>
      <c r="F731" s="37">
        <v>1920202590</v>
      </c>
      <c r="G731" s="7" t="s">
        <v>120</v>
      </c>
      <c r="H731" s="3">
        <v>86</v>
      </c>
    </row>
    <row r="732" spans="2:8" ht="126.75" thickBot="1" x14ac:dyDescent="0.25">
      <c r="B732" s="149" t="s">
        <v>64</v>
      </c>
      <c r="C732" s="26" t="s">
        <v>155</v>
      </c>
      <c r="D732" s="8" t="s">
        <v>75</v>
      </c>
      <c r="E732" s="8" t="s">
        <v>117</v>
      </c>
      <c r="F732" s="4">
        <v>1920206590</v>
      </c>
      <c r="G732" s="2"/>
      <c r="H732" s="1">
        <f>SUM(H733:H735)</f>
        <v>14234.2</v>
      </c>
    </row>
    <row r="733" spans="2:8" ht="48" thickBot="1" x14ac:dyDescent="0.25">
      <c r="B733" s="5" t="s">
        <v>56</v>
      </c>
      <c r="C733" s="28" t="s">
        <v>155</v>
      </c>
      <c r="D733" s="7" t="s">
        <v>75</v>
      </c>
      <c r="E733" s="7" t="s">
        <v>117</v>
      </c>
      <c r="F733" s="3">
        <v>1920206590</v>
      </c>
      <c r="G733" s="3">
        <v>111</v>
      </c>
      <c r="H733" s="3">
        <v>10759</v>
      </c>
    </row>
    <row r="734" spans="2:8" ht="63.75" thickBot="1" x14ac:dyDescent="0.25">
      <c r="B734" s="39" t="s">
        <v>10</v>
      </c>
      <c r="C734" s="28" t="s">
        <v>155</v>
      </c>
      <c r="D734" s="7" t="s">
        <v>75</v>
      </c>
      <c r="E734" s="7" t="s">
        <v>117</v>
      </c>
      <c r="F734" s="3">
        <v>1920206590</v>
      </c>
      <c r="G734" s="3">
        <v>119</v>
      </c>
      <c r="H734" s="3">
        <v>3249.2</v>
      </c>
    </row>
    <row r="735" spans="2:8" ht="32.25" thickBot="1" x14ac:dyDescent="0.25">
      <c r="B735" s="39" t="s">
        <v>13</v>
      </c>
      <c r="C735" s="28" t="s">
        <v>155</v>
      </c>
      <c r="D735" s="7" t="s">
        <v>75</v>
      </c>
      <c r="E735" s="7" t="s">
        <v>117</v>
      </c>
      <c r="F735" s="3">
        <v>1920206590</v>
      </c>
      <c r="G735" s="3">
        <v>244</v>
      </c>
      <c r="H735" s="3">
        <v>226</v>
      </c>
    </row>
    <row r="736" spans="2:8" ht="79.5" thickBot="1" x14ac:dyDescent="0.25">
      <c r="B736" s="360" t="s">
        <v>668</v>
      </c>
      <c r="C736" s="204" t="s">
        <v>155</v>
      </c>
      <c r="D736" s="176" t="s">
        <v>75</v>
      </c>
      <c r="E736" s="176" t="s">
        <v>117</v>
      </c>
      <c r="F736" s="187" t="s">
        <v>672</v>
      </c>
      <c r="G736" s="175"/>
      <c r="H736" s="175">
        <f>SUM(H737:H738)</f>
        <v>859.31999999999994</v>
      </c>
    </row>
    <row r="737" spans="2:8" ht="48" thickBot="1" x14ac:dyDescent="0.25">
      <c r="B737" s="39" t="s">
        <v>230</v>
      </c>
      <c r="C737" s="28" t="s">
        <v>155</v>
      </c>
      <c r="D737" s="7" t="s">
        <v>75</v>
      </c>
      <c r="E737" s="7" t="s">
        <v>117</v>
      </c>
      <c r="F737" s="191" t="s">
        <v>672</v>
      </c>
      <c r="G737" s="3">
        <v>111</v>
      </c>
      <c r="H737" s="3">
        <v>660</v>
      </c>
    </row>
    <row r="738" spans="2:8" ht="63.75" thickBot="1" x14ac:dyDescent="0.25">
      <c r="B738" s="39" t="s">
        <v>10</v>
      </c>
      <c r="C738" s="28" t="s">
        <v>155</v>
      </c>
      <c r="D738" s="7" t="s">
        <v>75</v>
      </c>
      <c r="E738" s="7" t="s">
        <v>117</v>
      </c>
      <c r="F738" s="191" t="s">
        <v>672</v>
      </c>
      <c r="G738" s="3">
        <v>119</v>
      </c>
      <c r="H738" s="3">
        <v>199.32</v>
      </c>
    </row>
    <row r="739" spans="2:8" ht="79.5" thickBot="1" x14ac:dyDescent="0.25">
      <c r="B739" s="164" t="s">
        <v>670</v>
      </c>
      <c r="C739" s="361" t="s">
        <v>155</v>
      </c>
      <c r="D739" s="361" t="s">
        <v>75</v>
      </c>
      <c r="E739" s="361" t="s">
        <v>117</v>
      </c>
      <c r="F739" s="187" t="s">
        <v>671</v>
      </c>
      <c r="G739" s="362"/>
      <c r="H739" s="362">
        <v>757.68</v>
      </c>
    </row>
    <row r="740" spans="2:8" ht="32.25" thickBot="1" x14ac:dyDescent="0.25">
      <c r="B740" s="39" t="s">
        <v>13</v>
      </c>
      <c r="C740" s="28" t="s">
        <v>155</v>
      </c>
      <c r="D740" s="7" t="s">
        <v>75</v>
      </c>
      <c r="E740" s="7" t="s">
        <v>117</v>
      </c>
      <c r="F740" s="191" t="s">
        <v>671</v>
      </c>
      <c r="G740" s="3">
        <v>244</v>
      </c>
      <c r="H740" s="363">
        <v>757.68</v>
      </c>
    </row>
    <row r="741" spans="2:8" ht="16.5" thickBot="1" x14ac:dyDescent="0.25">
      <c r="B741" s="136" t="s">
        <v>156</v>
      </c>
      <c r="C741" s="134" t="s">
        <v>157</v>
      </c>
      <c r="D741" s="134" t="s">
        <v>75</v>
      </c>
      <c r="E741" s="134" t="s">
        <v>117</v>
      </c>
      <c r="F741" s="134"/>
      <c r="G741" s="134"/>
      <c r="H741" s="135">
        <f>SUM(H756+H749+H742+H753)</f>
        <v>14446.119999999997</v>
      </c>
    </row>
    <row r="742" spans="2:8" ht="16.5" thickBot="1" x14ac:dyDescent="0.25">
      <c r="B742" s="31"/>
      <c r="C742" s="26" t="s">
        <v>157</v>
      </c>
      <c r="D742" s="15" t="s">
        <v>75</v>
      </c>
      <c r="E742" s="15" t="s">
        <v>117</v>
      </c>
      <c r="F742" s="32">
        <v>1920202590</v>
      </c>
      <c r="G742" s="27"/>
      <c r="H742" s="53">
        <f>SUM(H743:H748)</f>
        <v>1009.3</v>
      </c>
    </row>
    <row r="743" spans="2:8" ht="48" thickBot="1" x14ac:dyDescent="0.25">
      <c r="B743" s="5" t="s">
        <v>56</v>
      </c>
      <c r="C743" s="28" t="s">
        <v>157</v>
      </c>
      <c r="D743" s="7" t="s">
        <v>75</v>
      </c>
      <c r="E743" s="7" t="s">
        <v>117</v>
      </c>
      <c r="F743" s="37">
        <v>1920202590</v>
      </c>
      <c r="G743" s="28" t="s">
        <v>80</v>
      </c>
      <c r="H743" s="137">
        <v>323</v>
      </c>
    </row>
    <row r="744" spans="2:8" ht="63.75" thickBot="1" x14ac:dyDescent="0.25">
      <c r="B744" s="39" t="s">
        <v>10</v>
      </c>
      <c r="C744" s="28" t="s">
        <v>157</v>
      </c>
      <c r="D744" s="7" t="s">
        <v>75</v>
      </c>
      <c r="E744" s="7" t="s">
        <v>117</v>
      </c>
      <c r="F744" s="37">
        <v>1920202590</v>
      </c>
      <c r="G744" s="28" t="s">
        <v>573</v>
      </c>
      <c r="H744" s="137">
        <v>99</v>
      </c>
    </row>
    <row r="745" spans="2:8" ht="32.25" thickBot="1" x14ac:dyDescent="0.25">
      <c r="B745" s="39" t="s">
        <v>13</v>
      </c>
      <c r="C745" s="28" t="s">
        <v>157</v>
      </c>
      <c r="D745" s="7" t="s">
        <v>75</v>
      </c>
      <c r="E745" s="7" t="s">
        <v>117</v>
      </c>
      <c r="F745" s="37">
        <v>1920202590</v>
      </c>
      <c r="G745" s="7" t="s">
        <v>121</v>
      </c>
      <c r="H745" s="3">
        <v>350</v>
      </c>
    </row>
    <row r="746" spans="2:8" ht="16.5" thickBot="1" x14ac:dyDescent="0.25">
      <c r="B746" s="39" t="s">
        <v>640</v>
      </c>
      <c r="C746" s="28" t="s">
        <v>157</v>
      </c>
      <c r="D746" s="7" t="s">
        <v>75</v>
      </c>
      <c r="E746" s="7" t="s">
        <v>117</v>
      </c>
      <c r="F746" s="37">
        <v>1920202590</v>
      </c>
      <c r="G746" s="7" t="s">
        <v>619</v>
      </c>
      <c r="H746" s="3">
        <v>100</v>
      </c>
    </row>
    <row r="747" spans="2:8" ht="48" thickBot="1" x14ac:dyDescent="0.25">
      <c r="B747" s="160" t="s">
        <v>597</v>
      </c>
      <c r="C747" s="204" t="s">
        <v>157</v>
      </c>
      <c r="D747" s="176" t="s">
        <v>75</v>
      </c>
      <c r="E747" s="176" t="s">
        <v>117</v>
      </c>
      <c r="F747" s="304">
        <v>1920202590</v>
      </c>
      <c r="G747" s="176" t="s">
        <v>598</v>
      </c>
      <c r="H747" s="175">
        <v>54.8</v>
      </c>
    </row>
    <row r="748" spans="2:8" ht="16.5" thickBot="1" x14ac:dyDescent="0.25">
      <c r="B748" s="147" t="s">
        <v>48</v>
      </c>
      <c r="C748" s="28" t="s">
        <v>157</v>
      </c>
      <c r="D748" s="7" t="s">
        <v>75</v>
      </c>
      <c r="E748" s="7" t="s">
        <v>117</v>
      </c>
      <c r="F748" s="37">
        <v>1920202590</v>
      </c>
      <c r="G748" s="7" t="s">
        <v>120</v>
      </c>
      <c r="H748" s="3">
        <v>82.5</v>
      </c>
    </row>
    <row r="749" spans="2:8" ht="126.75" thickBot="1" x14ac:dyDescent="0.25">
      <c r="B749" s="149" t="s">
        <v>64</v>
      </c>
      <c r="C749" s="26" t="s">
        <v>157</v>
      </c>
      <c r="D749" s="8" t="s">
        <v>75</v>
      </c>
      <c r="E749" s="8" t="s">
        <v>117</v>
      </c>
      <c r="F749" s="4">
        <v>1920206590</v>
      </c>
      <c r="G749" s="2"/>
      <c r="H749" s="1">
        <f>SUM(H750:H752)</f>
        <v>12187.199999999999</v>
      </c>
    </row>
    <row r="750" spans="2:8" ht="48" thickBot="1" x14ac:dyDescent="0.25">
      <c r="B750" s="5" t="s">
        <v>56</v>
      </c>
      <c r="C750" s="28" t="s">
        <v>157</v>
      </c>
      <c r="D750" s="7" t="s">
        <v>75</v>
      </c>
      <c r="E750" s="7" t="s">
        <v>117</v>
      </c>
      <c r="F750" s="3">
        <v>1920206590</v>
      </c>
      <c r="G750" s="3">
        <v>111</v>
      </c>
      <c r="H750" s="3">
        <v>9263</v>
      </c>
    </row>
    <row r="751" spans="2:8" ht="63.75" thickBot="1" x14ac:dyDescent="0.25">
      <c r="B751" s="39" t="s">
        <v>10</v>
      </c>
      <c r="C751" s="28" t="s">
        <v>157</v>
      </c>
      <c r="D751" s="7" t="s">
        <v>75</v>
      </c>
      <c r="E751" s="7" t="s">
        <v>117</v>
      </c>
      <c r="F751" s="3">
        <v>1920206590</v>
      </c>
      <c r="G751" s="3">
        <v>119</v>
      </c>
      <c r="H751" s="3">
        <v>2797.4</v>
      </c>
    </row>
    <row r="752" spans="2:8" ht="32.25" thickBot="1" x14ac:dyDescent="0.25">
      <c r="B752" s="39" t="s">
        <v>13</v>
      </c>
      <c r="C752" s="28" t="s">
        <v>157</v>
      </c>
      <c r="D752" s="7" t="s">
        <v>75</v>
      </c>
      <c r="E752" s="7" t="s">
        <v>117</v>
      </c>
      <c r="F752" s="3">
        <v>1920206590</v>
      </c>
      <c r="G752" s="3">
        <v>244</v>
      </c>
      <c r="H752" s="3">
        <v>126.8</v>
      </c>
    </row>
    <row r="753" spans="2:8" ht="79.5" thickBot="1" x14ac:dyDescent="0.25">
      <c r="B753" s="360" t="s">
        <v>668</v>
      </c>
      <c r="C753" s="204" t="s">
        <v>157</v>
      </c>
      <c r="D753" s="176" t="s">
        <v>75</v>
      </c>
      <c r="E753" s="176" t="s">
        <v>117</v>
      </c>
      <c r="F753" s="187" t="s">
        <v>672</v>
      </c>
      <c r="G753" s="175"/>
      <c r="H753" s="175">
        <f>SUM(H754:H755)</f>
        <v>859.31999999999994</v>
      </c>
    </row>
    <row r="754" spans="2:8" ht="48" thickBot="1" x14ac:dyDescent="0.25">
      <c r="B754" s="39" t="s">
        <v>230</v>
      </c>
      <c r="C754" s="28" t="s">
        <v>157</v>
      </c>
      <c r="D754" s="7" t="s">
        <v>75</v>
      </c>
      <c r="E754" s="7" t="s">
        <v>117</v>
      </c>
      <c r="F754" s="191" t="s">
        <v>672</v>
      </c>
      <c r="G754" s="3">
        <v>111</v>
      </c>
      <c r="H754" s="3">
        <v>660</v>
      </c>
    </row>
    <row r="755" spans="2:8" ht="63.75" thickBot="1" x14ac:dyDescent="0.25">
      <c r="B755" s="39" t="s">
        <v>10</v>
      </c>
      <c r="C755" s="28" t="s">
        <v>157</v>
      </c>
      <c r="D755" s="7" t="s">
        <v>75</v>
      </c>
      <c r="E755" s="7" t="s">
        <v>117</v>
      </c>
      <c r="F755" s="191" t="s">
        <v>672</v>
      </c>
      <c r="G755" s="3">
        <v>119</v>
      </c>
      <c r="H755" s="3">
        <v>199.32</v>
      </c>
    </row>
    <row r="756" spans="2:8" ht="79.5" thickBot="1" x14ac:dyDescent="0.25">
      <c r="B756" s="164" t="s">
        <v>670</v>
      </c>
      <c r="C756" s="361" t="s">
        <v>157</v>
      </c>
      <c r="D756" s="361" t="s">
        <v>75</v>
      </c>
      <c r="E756" s="361" t="s">
        <v>117</v>
      </c>
      <c r="F756" s="187" t="s">
        <v>671</v>
      </c>
      <c r="G756" s="362"/>
      <c r="H756" s="362">
        <v>390.3</v>
      </c>
    </row>
    <row r="757" spans="2:8" ht="32.25" thickBot="1" x14ac:dyDescent="0.25">
      <c r="B757" s="39" t="s">
        <v>13</v>
      </c>
      <c r="C757" s="28" t="s">
        <v>157</v>
      </c>
      <c r="D757" s="7" t="s">
        <v>75</v>
      </c>
      <c r="E757" s="7" t="s">
        <v>117</v>
      </c>
      <c r="F757" s="191" t="s">
        <v>671</v>
      </c>
      <c r="G757" s="3">
        <v>244</v>
      </c>
      <c r="H757" s="363">
        <v>390.3</v>
      </c>
    </row>
    <row r="758" spans="2:8" ht="16.5" thickBot="1" x14ac:dyDescent="0.25">
      <c r="B758" s="136" t="s">
        <v>158</v>
      </c>
      <c r="C758" s="134" t="s">
        <v>159</v>
      </c>
      <c r="D758" s="134" t="s">
        <v>75</v>
      </c>
      <c r="E758" s="134" t="s">
        <v>117</v>
      </c>
      <c r="F758" s="134"/>
      <c r="G758" s="134"/>
      <c r="H758" s="303">
        <f>SUM(H773+H766+H759+H770)</f>
        <v>12472.259999999998</v>
      </c>
    </row>
    <row r="759" spans="2:8" ht="16.5" thickBot="1" x14ac:dyDescent="0.25">
      <c r="B759" s="31"/>
      <c r="C759" s="27"/>
      <c r="D759" s="27"/>
      <c r="E759" s="27"/>
      <c r="F759" s="27"/>
      <c r="G759" s="27"/>
      <c r="H759" s="295">
        <f>SUM(H760:H765)</f>
        <v>914.3</v>
      </c>
    </row>
    <row r="760" spans="2:8" ht="48" thickBot="1" x14ac:dyDescent="0.25">
      <c r="B760" s="5" t="s">
        <v>56</v>
      </c>
      <c r="C760" s="28" t="s">
        <v>159</v>
      </c>
      <c r="D760" s="7" t="s">
        <v>75</v>
      </c>
      <c r="E760" s="7" t="s">
        <v>117</v>
      </c>
      <c r="F760" s="37">
        <v>1920202590</v>
      </c>
      <c r="G760" s="28" t="s">
        <v>80</v>
      </c>
      <c r="H760" s="137">
        <v>323</v>
      </c>
    </row>
    <row r="761" spans="2:8" ht="63.75" thickBot="1" x14ac:dyDescent="0.25">
      <c r="B761" s="39" t="s">
        <v>10</v>
      </c>
      <c r="C761" s="28" t="s">
        <v>159</v>
      </c>
      <c r="D761" s="7" t="s">
        <v>75</v>
      </c>
      <c r="E761" s="7" t="s">
        <v>117</v>
      </c>
      <c r="F761" s="37">
        <v>1920202590</v>
      </c>
      <c r="G761" s="28" t="s">
        <v>573</v>
      </c>
      <c r="H761" s="137">
        <v>99</v>
      </c>
    </row>
    <row r="762" spans="2:8" ht="32.25" thickBot="1" x14ac:dyDescent="0.25">
      <c r="B762" s="39" t="s">
        <v>13</v>
      </c>
      <c r="C762" s="28" t="s">
        <v>159</v>
      </c>
      <c r="D762" s="7" t="s">
        <v>75</v>
      </c>
      <c r="E762" s="7" t="s">
        <v>117</v>
      </c>
      <c r="F762" s="37">
        <v>1920202590</v>
      </c>
      <c r="G762" s="7" t="s">
        <v>121</v>
      </c>
      <c r="H762" s="3">
        <v>179</v>
      </c>
    </row>
    <row r="763" spans="2:8" ht="16.5" thickBot="1" x14ac:dyDescent="0.25">
      <c r="B763" s="39" t="s">
        <v>640</v>
      </c>
      <c r="C763" s="28" t="s">
        <v>159</v>
      </c>
      <c r="D763" s="7" t="s">
        <v>75</v>
      </c>
      <c r="E763" s="7" t="s">
        <v>117</v>
      </c>
      <c r="F763" s="37">
        <v>1920202590</v>
      </c>
      <c r="G763" s="7" t="s">
        <v>619</v>
      </c>
      <c r="H763" s="3">
        <v>166</v>
      </c>
    </row>
    <row r="764" spans="2:8" ht="48" thickBot="1" x14ac:dyDescent="0.25">
      <c r="B764" s="160" t="s">
        <v>597</v>
      </c>
      <c r="C764" s="204" t="s">
        <v>159</v>
      </c>
      <c r="D764" s="176" t="s">
        <v>75</v>
      </c>
      <c r="E764" s="176" t="s">
        <v>117</v>
      </c>
      <c r="F764" s="304">
        <v>1920202590</v>
      </c>
      <c r="G764" s="176" t="s">
        <v>598</v>
      </c>
      <c r="H764" s="175">
        <v>54.8</v>
      </c>
    </row>
    <row r="765" spans="2:8" ht="16.5" thickBot="1" x14ac:dyDescent="0.25">
      <c r="B765" s="147" t="s">
        <v>48</v>
      </c>
      <c r="C765" s="28" t="s">
        <v>159</v>
      </c>
      <c r="D765" s="7" t="s">
        <v>75</v>
      </c>
      <c r="E765" s="7" t="s">
        <v>117</v>
      </c>
      <c r="F765" s="37">
        <v>1920202590</v>
      </c>
      <c r="G765" s="7" t="s">
        <v>120</v>
      </c>
      <c r="H765" s="3">
        <v>92.5</v>
      </c>
    </row>
    <row r="766" spans="2:8" ht="126.75" thickBot="1" x14ac:dyDescent="0.25">
      <c r="B766" s="149" t="s">
        <v>64</v>
      </c>
      <c r="C766" s="26" t="s">
        <v>159</v>
      </c>
      <c r="D766" s="8" t="s">
        <v>75</v>
      </c>
      <c r="E766" s="8" t="s">
        <v>117</v>
      </c>
      <c r="F766" s="4">
        <v>1920206590</v>
      </c>
      <c r="G766" s="2"/>
      <c r="H766" s="1">
        <f>SUM(H767:H769)</f>
        <v>10703.4</v>
      </c>
    </row>
    <row r="767" spans="2:8" ht="48" thickBot="1" x14ac:dyDescent="0.25">
      <c r="B767" s="5" t="s">
        <v>56</v>
      </c>
      <c r="C767" s="28" t="s">
        <v>159</v>
      </c>
      <c r="D767" s="7" t="s">
        <v>75</v>
      </c>
      <c r="E767" s="7" t="s">
        <v>117</v>
      </c>
      <c r="F767" s="3">
        <v>1920206590</v>
      </c>
      <c r="G767" s="3">
        <v>111</v>
      </c>
      <c r="H767" s="3">
        <v>8160</v>
      </c>
    </row>
    <row r="768" spans="2:8" ht="63.75" thickBot="1" x14ac:dyDescent="0.25">
      <c r="B768" s="39" t="s">
        <v>10</v>
      </c>
      <c r="C768" s="28" t="s">
        <v>159</v>
      </c>
      <c r="D768" s="7" t="s">
        <v>75</v>
      </c>
      <c r="E768" s="7" t="s">
        <v>117</v>
      </c>
      <c r="F768" s="3">
        <v>1920206590</v>
      </c>
      <c r="G768" s="3">
        <v>119</v>
      </c>
      <c r="H768" s="3">
        <v>2464.3000000000002</v>
      </c>
    </row>
    <row r="769" spans="2:8" ht="32.25" thickBot="1" x14ac:dyDescent="0.25">
      <c r="B769" s="39" t="s">
        <v>13</v>
      </c>
      <c r="C769" s="28" t="s">
        <v>159</v>
      </c>
      <c r="D769" s="7" t="s">
        <v>75</v>
      </c>
      <c r="E769" s="7" t="s">
        <v>117</v>
      </c>
      <c r="F769" s="3">
        <v>1920206590</v>
      </c>
      <c r="G769" s="3">
        <v>244</v>
      </c>
      <c r="H769" s="3">
        <v>79.099999999999994</v>
      </c>
    </row>
    <row r="770" spans="2:8" ht="79.5" thickBot="1" x14ac:dyDescent="0.25">
      <c r="B770" s="360" t="s">
        <v>668</v>
      </c>
      <c r="C770" s="204" t="s">
        <v>159</v>
      </c>
      <c r="D770" s="176" t="s">
        <v>75</v>
      </c>
      <c r="E770" s="176" t="s">
        <v>117</v>
      </c>
      <c r="F770" s="187" t="s">
        <v>672</v>
      </c>
      <c r="G770" s="175"/>
      <c r="H770" s="175">
        <f>SUM(H771:H772)</f>
        <v>624.96</v>
      </c>
    </row>
    <row r="771" spans="2:8" ht="48" thickBot="1" x14ac:dyDescent="0.25">
      <c r="B771" s="39" t="s">
        <v>230</v>
      </c>
      <c r="C771" s="28" t="s">
        <v>159</v>
      </c>
      <c r="D771" s="7" t="s">
        <v>75</v>
      </c>
      <c r="E771" s="7" t="s">
        <v>117</v>
      </c>
      <c r="F771" s="191" t="s">
        <v>672</v>
      </c>
      <c r="G771" s="3">
        <v>111</v>
      </c>
      <c r="H771" s="3">
        <v>480</v>
      </c>
    </row>
    <row r="772" spans="2:8" ht="63.75" thickBot="1" x14ac:dyDescent="0.25">
      <c r="B772" s="39" t="s">
        <v>10</v>
      </c>
      <c r="C772" s="28" t="s">
        <v>159</v>
      </c>
      <c r="D772" s="7" t="s">
        <v>75</v>
      </c>
      <c r="E772" s="7" t="s">
        <v>117</v>
      </c>
      <c r="F772" s="191" t="s">
        <v>672</v>
      </c>
      <c r="G772" s="3">
        <v>119</v>
      </c>
      <c r="H772" s="3">
        <v>144.96</v>
      </c>
    </row>
    <row r="773" spans="2:8" ht="79.5" thickBot="1" x14ac:dyDescent="0.25">
      <c r="B773" s="164" t="s">
        <v>670</v>
      </c>
      <c r="C773" s="361" t="s">
        <v>159</v>
      </c>
      <c r="D773" s="361" t="s">
        <v>75</v>
      </c>
      <c r="E773" s="361" t="s">
        <v>117</v>
      </c>
      <c r="F773" s="187" t="s">
        <v>671</v>
      </c>
      <c r="G773" s="362"/>
      <c r="H773" s="362">
        <v>229.6</v>
      </c>
    </row>
    <row r="774" spans="2:8" ht="32.25" thickBot="1" x14ac:dyDescent="0.25">
      <c r="B774" s="39" t="s">
        <v>13</v>
      </c>
      <c r="C774" s="28" t="s">
        <v>159</v>
      </c>
      <c r="D774" s="7" t="s">
        <v>75</v>
      </c>
      <c r="E774" s="7" t="s">
        <v>117</v>
      </c>
      <c r="F774" s="191" t="s">
        <v>671</v>
      </c>
      <c r="G774" s="3">
        <v>244</v>
      </c>
      <c r="H774" s="363">
        <v>229.6</v>
      </c>
    </row>
    <row r="775" spans="2:8" ht="16.5" thickBot="1" x14ac:dyDescent="0.25">
      <c r="B775" s="136" t="s">
        <v>160</v>
      </c>
      <c r="C775" s="134" t="s">
        <v>161</v>
      </c>
      <c r="D775" s="134" t="s">
        <v>75</v>
      </c>
      <c r="E775" s="134" t="s">
        <v>117</v>
      </c>
      <c r="F775" s="134"/>
      <c r="G775" s="134"/>
      <c r="H775" s="303">
        <f>SUM(H776+H782+H786+H789)</f>
        <v>15662.57</v>
      </c>
    </row>
    <row r="776" spans="2:8" ht="16.5" thickBot="1" x14ac:dyDescent="0.25">
      <c r="B776" s="31"/>
      <c r="C776" s="26" t="s">
        <v>161</v>
      </c>
      <c r="D776" s="15" t="s">
        <v>75</v>
      </c>
      <c r="E776" s="15" t="s">
        <v>117</v>
      </c>
      <c r="F776" s="32">
        <v>1920202590</v>
      </c>
      <c r="G776" s="27"/>
      <c r="H776" s="295">
        <f>SUM(H777:H781)</f>
        <v>1447.5</v>
      </c>
    </row>
    <row r="777" spans="2:8" ht="48" thickBot="1" x14ac:dyDescent="0.25">
      <c r="B777" s="5" t="s">
        <v>56</v>
      </c>
      <c r="C777" s="28" t="s">
        <v>161</v>
      </c>
      <c r="D777" s="7" t="s">
        <v>75</v>
      </c>
      <c r="E777" s="7" t="s">
        <v>117</v>
      </c>
      <c r="F777" s="37">
        <v>1920202590</v>
      </c>
      <c r="G777" s="28" t="s">
        <v>80</v>
      </c>
      <c r="H777" s="137">
        <v>548</v>
      </c>
    </row>
    <row r="778" spans="2:8" ht="63.75" thickBot="1" x14ac:dyDescent="0.25">
      <c r="B778" s="39" t="s">
        <v>10</v>
      </c>
      <c r="C778" s="28" t="s">
        <v>161</v>
      </c>
      <c r="D778" s="7" t="s">
        <v>75</v>
      </c>
      <c r="E778" s="7" t="s">
        <v>117</v>
      </c>
      <c r="F778" s="37">
        <v>1920202590</v>
      </c>
      <c r="G778" s="7" t="s">
        <v>573</v>
      </c>
      <c r="H778" s="3">
        <v>166</v>
      </c>
    </row>
    <row r="779" spans="2:8" ht="32.25" thickBot="1" x14ac:dyDescent="0.25">
      <c r="B779" s="39" t="s">
        <v>13</v>
      </c>
      <c r="C779" s="28" t="s">
        <v>161</v>
      </c>
      <c r="D779" s="7" t="s">
        <v>75</v>
      </c>
      <c r="E779" s="7" t="s">
        <v>117</v>
      </c>
      <c r="F779" s="37">
        <v>1920202590</v>
      </c>
      <c r="G779" s="7" t="s">
        <v>121</v>
      </c>
      <c r="H779" s="3">
        <v>270</v>
      </c>
    </row>
    <row r="780" spans="2:8" ht="16.5" thickBot="1" x14ac:dyDescent="0.25">
      <c r="B780" s="39" t="s">
        <v>640</v>
      </c>
      <c r="C780" s="28" t="s">
        <v>161</v>
      </c>
      <c r="D780" s="7" t="s">
        <v>75</v>
      </c>
      <c r="E780" s="7" t="s">
        <v>117</v>
      </c>
      <c r="F780" s="37">
        <v>1920202590</v>
      </c>
      <c r="G780" s="7" t="s">
        <v>619</v>
      </c>
      <c r="H780" s="3">
        <v>411</v>
      </c>
    </row>
    <row r="781" spans="2:8" ht="16.5" thickBot="1" x14ac:dyDescent="0.25">
      <c r="B781" s="147" t="s">
        <v>48</v>
      </c>
      <c r="C781" s="28" t="s">
        <v>161</v>
      </c>
      <c r="D781" s="7" t="s">
        <v>75</v>
      </c>
      <c r="E781" s="7" t="s">
        <v>117</v>
      </c>
      <c r="F781" s="37">
        <v>1920202590</v>
      </c>
      <c r="G781" s="7" t="s">
        <v>120</v>
      </c>
      <c r="H781" s="3">
        <v>52.5</v>
      </c>
    </row>
    <row r="782" spans="2:8" ht="126.75" thickBot="1" x14ac:dyDescent="0.25">
      <c r="B782" s="149" t="s">
        <v>64</v>
      </c>
      <c r="C782" s="26" t="s">
        <v>161</v>
      </c>
      <c r="D782" s="8" t="s">
        <v>75</v>
      </c>
      <c r="E782" s="8" t="s">
        <v>117</v>
      </c>
      <c r="F782" s="4">
        <v>1920206590</v>
      </c>
      <c r="G782" s="2"/>
      <c r="H782" s="1">
        <f>SUM(H783:H785)</f>
        <v>12701.2</v>
      </c>
    </row>
    <row r="783" spans="2:8" ht="48" thickBot="1" x14ac:dyDescent="0.25">
      <c r="B783" s="5" t="s">
        <v>56</v>
      </c>
      <c r="C783" s="28" t="s">
        <v>161</v>
      </c>
      <c r="D783" s="7" t="s">
        <v>75</v>
      </c>
      <c r="E783" s="7" t="s">
        <v>117</v>
      </c>
      <c r="F783" s="3">
        <v>1920206590</v>
      </c>
      <c r="G783" s="3">
        <v>111</v>
      </c>
      <c r="H783" s="3">
        <v>9620</v>
      </c>
    </row>
    <row r="784" spans="2:8" ht="63.75" thickBot="1" x14ac:dyDescent="0.25">
      <c r="B784" s="39" t="s">
        <v>10</v>
      </c>
      <c r="C784" s="28" t="s">
        <v>161</v>
      </c>
      <c r="D784" s="7" t="s">
        <v>75</v>
      </c>
      <c r="E784" s="7" t="s">
        <v>117</v>
      </c>
      <c r="F784" s="3">
        <v>1920206590</v>
      </c>
      <c r="G784" s="3">
        <v>119</v>
      </c>
      <c r="H784" s="3">
        <v>2905.2</v>
      </c>
    </row>
    <row r="785" spans="2:8" ht="32.25" thickBot="1" x14ac:dyDescent="0.25">
      <c r="B785" s="39" t="s">
        <v>13</v>
      </c>
      <c r="C785" s="28" t="s">
        <v>161</v>
      </c>
      <c r="D785" s="7" t="s">
        <v>75</v>
      </c>
      <c r="E785" s="7" t="s">
        <v>117</v>
      </c>
      <c r="F785" s="3">
        <v>1920206590</v>
      </c>
      <c r="G785" s="3">
        <v>244</v>
      </c>
      <c r="H785" s="3">
        <v>176</v>
      </c>
    </row>
    <row r="786" spans="2:8" ht="79.5" thickBot="1" x14ac:dyDescent="0.25">
      <c r="B786" s="360" t="s">
        <v>668</v>
      </c>
      <c r="C786" s="204" t="s">
        <v>161</v>
      </c>
      <c r="D786" s="176" t="s">
        <v>75</v>
      </c>
      <c r="E786" s="176" t="s">
        <v>117</v>
      </c>
      <c r="F786" s="187" t="s">
        <v>672</v>
      </c>
      <c r="G786" s="175"/>
      <c r="H786" s="175">
        <f>SUM(H787:H788)</f>
        <v>859.31999999999994</v>
      </c>
    </row>
    <row r="787" spans="2:8" ht="48" thickBot="1" x14ac:dyDescent="0.25">
      <c r="B787" s="39" t="s">
        <v>230</v>
      </c>
      <c r="C787" s="28" t="s">
        <v>161</v>
      </c>
      <c r="D787" s="7" t="s">
        <v>75</v>
      </c>
      <c r="E787" s="7" t="s">
        <v>117</v>
      </c>
      <c r="F787" s="191" t="s">
        <v>672</v>
      </c>
      <c r="G787" s="3">
        <v>111</v>
      </c>
      <c r="H787" s="3">
        <v>660</v>
      </c>
    </row>
    <row r="788" spans="2:8" ht="63.75" thickBot="1" x14ac:dyDescent="0.25">
      <c r="B788" s="39" t="s">
        <v>10</v>
      </c>
      <c r="C788" s="28" t="s">
        <v>161</v>
      </c>
      <c r="D788" s="7" t="s">
        <v>75</v>
      </c>
      <c r="E788" s="7" t="s">
        <v>117</v>
      </c>
      <c r="F788" s="191" t="s">
        <v>672</v>
      </c>
      <c r="G788" s="3">
        <v>119</v>
      </c>
      <c r="H788" s="3">
        <v>199.32</v>
      </c>
    </row>
    <row r="789" spans="2:8" ht="79.5" thickBot="1" x14ac:dyDescent="0.25">
      <c r="B789" s="164" t="s">
        <v>670</v>
      </c>
      <c r="C789" s="361" t="s">
        <v>161</v>
      </c>
      <c r="D789" s="361" t="s">
        <v>75</v>
      </c>
      <c r="E789" s="361" t="s">
        <v>117</v>
      </c>
      <c r="F789" s="187" t="s">
        <v>671</v>
      </c>
      <c r="G789" s="362"/>
      <c r="H789" s="362">
        <v>654.54999999999995</v>
      </c>
    </row>
    <row r="790" spans="2:8" ht="32.25" thickBot="1" x14ac:dyDescent="0.25">
      <c r="B790" s="39" t="s">
        <v>13</v>
      </c>
      <c r="C790" s="28" t="s">
        <v>161</v>
      </c>
      <c r="D790" s="7" t="s">
        <v>75</v>
      </c>
      <c r="E790" s="7" t="s">
        <v>117</v>
      </c>
      <c r="F790" s="191" t="s">
        <v>671</v>
      </c>
      <c r="G790" s="3">
        <v>244</v>
      </c>
      <c r="H790" s="363">
        <v>654.54999999999995</v>
      </c>
    </row>
    <row r="791" spans="2:8" ht="16.5" thickBot="1" x14ac:dyDescent="0.25">
      <c r="B791" s="136" t="s">
        <v>162</v>
      </c>
      <c r="C791" s="134" t="s">
        <v>164</v>
      </c>
      <c r="D791" s="134" t="s">
        <v>75</v>
      </c>
      <c r="E791" s="134" t="s">
        <v>117</v>
      </c>
      <c r="F791" s="134"/>
      <c r="G791" s="134"/>
      <c r="H791" s="303">
        <f>SUM(H806+H799+H792+H803)</f>
        <v>15242.37</v>
      </c>
    </row>
    <row r="792" spans="2:8" ht="16.5" thickBot="1" x14ac:dyDescent="0.25">
      <c r="B792" s="31"/>
      <c r="C792" s="26" t="s">
        <v>164</v>
      </c>
      <c r="D792" s="15" t="s">
        <v>75</v>
      </c>
      <c r="E792" s="15" t="s">
        <v>117</v>
      </c>
      <c r="F792" s="32">
        <v>1920202590</v>
      </c>
      <c r="G792" s="27"/>
      <c r="H792" s="295">
        <f>SUM(H793:H798)</f>
        <v>1107.7</v>
      </c>
    </row>
    <row r="793" spans="2:8" ht="48" thickBot="1" x14ac:dyDescent="0.25">
      <c r="B793" s="5" t="s">
        <v>56</v>
      </c>
      <c r="C793" s="28" t="s">
        <v>164</v>
      </c>
      <c r="D793" s="7" t="s">
        <v>75</v>
      </c>
      <c r="E793" s="7" t="s">
        <v>117</v>
      </c>
      <c r="F793" s="37">
        <v>1920202590</v>
      </c>
      <c r="G793" s="28" t="s">
        <v>80</v>
      </c>
      <c r="H793" s="137">
        <v>482</v>
      </c>
    </row>
    <row r="794" spans="2:8" ht="63.75" thickBot="1" x14ac:dyDescent="0.25">
      <c r="B794" s="39" t="s">
        <v>10</v>
      </c>
      <c r="C794" s="28" t="s">
        <v>164</v>
      </c>
      <c r="D794" s="7" t="s">
        <v>75</v>
      </c>
      <c r="E794" s="7" t="s">
        <v>117</v>
      </c>
      <c r="F794" s="37">
        <v>1920202590</v>
      </c>
      <c r="G794" s="28" t="s">
        <v>573</v>
      </c>
      <c r="H794" s="137">
        <v>146</v>
      </c>
    </row>
    <row r="795" spans="2:8" ht="32.25" thickBot="1" x14ac:dyDescent="0.25">
      <c r="B795" s="39" t="s">
        <v>13</v>
      </c>
      <c r="C795" s="28" t="s">
        <v>164</v>
      </c>
      <c r="D795" s="7" t="s">
        <v>75</v>
      </c>
      <c r="E795" s="7" t="s">
        <v>117</v>
      </c>
      <c r="F795" s="37">
        <v>1920202590</v>
      </c>
      <c r="G795" s="7" t="s">
        <v>121</v>
      </c>
      <c r="H795" s="3">
        <v>202</v>
      </c>
    </row>
    <row r="796" spans="2:8" ht="16.5" thickBot="1" x14ac:dyDescent="0.25">
      <c r="B796" s="39" t="s">
        <v>640</v>
      </c>
      <c r="C796" s="28" t="s">
        <v>164</v>
      </c>
      <c r="D796" s="7" t="s">
        <v>75</v>
      </c>
      <c r="E796" s="7" t="s">
        <v>117</v>
      </c>
      <c r="F796" s="37">
        <v>1920202590</v>
      </c>
      <c r="G796" s="7" t="s">
        <v>619</v>
      </c>
      <c r="H796" s="3">
        <v>170</v>
      </c>
    </row>
    <row r="797" spans="2:8" ht="48" thickBot="1" x14ac:dyDescent="0.25">
      <c r="B797" s="160" t="s">
        <v>597</v>
      </c>
      <c r="C797" s="204" t="s">
        <v>164</v>
      </c>
      <c r="D797" s="176" t="s">
        <v>75</v>
      </c>
      <c r="E797" s="176" t="s">
        <v>117</v>
      </c>
      <c r="F797" s="304">
        <v>1920202590</v>
      </c>
      <c r="G797" s="176" t="s">
        <v>598</v>
      </c>
      <c r="H797" s="175">
        <v>82.2</v>
      </c>
    </row>
    <row r="798" spans="2:8" ht="16.5" thickBot="1" x14ac:dyDescent="0.25">
      <c r="B798" s="147" t="s">
        <v>48</v>
      </c>
      <c r="C798" s="28" t="s">
        <v>164</v>
      </c>
      <c r="D798" s="7" t="s">
        <v>75</v>
      </c>
      <c r="E798" s="7" t="s">
        <v>117</v>
      </c>
      <c r="F798" s="37">
        <v>1920202590</v>
      </c>
      <c r="G798" s="7" t="s">
        <v>120</v>
      </c>
      <c r="H798" s="3">
        <v>25.5</v>
      </c>
    </row>
    <row r="799" spans="2:8" ht="126.75" thickBot="1" x14ac:dyDescent="0.25">
      <c r="B799" s="149" t="s">
        <v>64</v>
      </c>
      <c r="C799" s="26" t="s">
        <v>164</v>
      </c>
      <c r="D799" s="8" t="s">
        <v>75</v>
      </c>
      <c r="E799" s="8" t="s">
        <v>117</v>
      </c>
      <c r="F799" s="4">
        <v>1920206590</v>
      </c>
      <c r="G799" s="2"/>
      <c r="H799" s="1">
        <f>SUM(H800:H802)</f>
        <v>12770.2</v>
      </c>
    </row>
    <row r="800" spans="2:8" ht="48" thickBot="1" x14ac:dyDescent="0.25">
      <c r="B800" s="5" t="s">
        <v>56</v>
      </c>
      <c r="C800" s="28" t="s">
        <v>164</v>
      </c>
      <c r="D800" s="7" t="s">
        <v>75</v>
      </c>
      <c r="E800" s="7" t="s">
        <v>117</v>
      </c>
      <c r="F800" s="3">
        <v>1920206590</v>
      </c>
      <c r="G800" s="3">
        <v>111</v>
      </c>
      <c r="H800" s="3">
        <v>9686</v>
      </c>
    </row>
    <row r="801" spans="2:8" ht="63.75" thickBot="1" x14ac:dyDescent="0.25">
      <c r="B801" s="39" t="s">
        <v>10</v>
      </c>
      <c r="C801" s="28" t="s">
        <v>164</v>
      </c>
      <c r="D801" s="7" t="s">
        <v>75</v>
      </c>
      <c r="E801" s="7" t="s">
        <v>117</v>
      </c>
      <c r="F801" s="3">
        <v>1920206590</v>
      </c>
      <c r="G801" s="3">
        <v>119</v>
      </c>
      <c r="H801" s="3">
        <v>2925.2</v>
      </c>
    </row>
    <row r="802" spans="2:8" ht="32.25" thickBot="1" x14ac:dyDescent="0.25">
      <c r="B802" s="39" t="s">
        <v>13</v>
      </c>
      <c r="C802" s="28" t="s">
        <v>164</v>
      </c>
      <c r="D802" s="7" t="s">
        <v>75</v>
      </c>
      <c r="E802" s="7" t="s">
        <v>117</v>
      </c>
      <c r="F802" s="3">
        <v>1920206590</v>
      </c>
      <c r="G802" s="3">
        <v>244</v>
      </c>
      <c r="H802" s="3">
        <v>159</v>
      </c>
    </row>
    <row r="803" spans="2:8" ht="79.5" thickBot="1" x14ac:dyDescent="0.25">
      <c r="B803" s="360" t="s">
        <v>668</v>
      </c>
      <c r="C803" s="204" t="s">
        <v>164</v>
      </c>
      <c r="D803" s="176" t="s">
        <v>75</v>
      </c>
      <c r="E803" s="176" t="s">
        <v>117</v>
      </c>
      <c r="F803" s="187" t="s">
        <v>672</v>
      </c>
      <c r="G803" s="175"/>
      <c r="H803" s="175">
        <f>SUM(H804:H805)</f>
        <v>859.31999999999994</v>
      </c>
    </row>
    <row r="804" spans="2:8" ht="48" thickBot="1" x14ac:dyDescent="0.25">
      <c r="B804" s="39" t="s">
        <v>230</v>
      </c>
      <c r="C804" s="28" t="s">
        <v>164</v>
      </c>
      <c r="D804" s="7" t="s">
        <v>75</v>
      </c>
      <c r="E804" s="7" t="s">
        <v>117</v>
      </c>
      <c r="F804" s="191" t="s">
        <v>672</v>
      </c>
      <c r="G804" s="3">
        <v>111</v>
      </c>
      <c r="H804" s="3">
        <v>660</v>
      </c>
    </row>
    <row r="805" spans="2:8" ht="63.75" thickBot="1" x14ac:dyDescent="0.25">
      <c r="B805" s="39" t="s">
        <v>10</v>
      </c>
      <c r="C805" s="28" t="s">
        <v>164</v>
      </c>
      <c r="D805" s="7" t="s">
        <v>75</v>
      </c>
      <c r="E805" s="7" t="s">
        <v>117</v>
      </c>
      <c r="F805" s="191" t="s">
        <v>672</v>
      </c>
      <c r="G805" s="3">
        <v>119</v>
      </c>
      <c r="H805" s="3">
        <v>199.32</v>
      </c>
    </row>
    <row r="806" spans="2:8" ht="79.5" thickBot="1" x14ac:dyDescent="0.25">
      <c r="B806" s="164" t="s">
        <v>670</v>
      </c>
      <c r="C806" s="361" t="s">
        <v>164</v>
      </c>
      <c r="D806" s="361" t="s">
        <v>75</v>
      </c>
      <c r="E806" s="361" t="s">
        <v>117</v>
      </c>
      <c r="F806" s="187" t="s">
        <v>671</v>
      </c>
      <c r="G806" s="362"/>
      <c r="H806" s="362">
        <v>505.15</v>
      </c>
    </row>
    <row r="807" spans="2:8" ht="32.25" thickBot="1" x14ac:dyDescent="0.25">
      <c r="B807" s="39" t="s">
        <v>13</v>
      </c>
      <c r="C807" s="28" t="s">
        <v>164</v>
      </c>
      <c r="D807" s="7" t="s">
        <v>75</v>
      </c>
      <c r="E807" s="7" t="s">
        <v>117</v>
      </c>
      <c r="F807" s="191" t="s">
        <v>671</v>
      </c>
      <c r="G807" s="3">
        <v>244</v>
      </c>
      <c r="H807" s="363">
        <v>505.15</v>
      </c>
    </row>
    <row r="808" spans="2:8" ht="32.25" thickBot="1" x14ac:dyDescent="0.25">
      <c r="B808" s="205" t="s">
        <v>163</v>
      </c>
      <c r="C808" s="206" t="s">
        <v>165</v>
      </c>
      <c r="D808" s="206" t="s">
        <v>465</v>
      </c>
      <c r="E808" s="206" t="s">
        <v>76</v>
      </c>
      <c r="F808" s="207"/>
      <c r="G808" s="207"/>
      <c r="H808" s="208">
        <f>SUM(H809:H813)</f>
        <v>11622</v>
      </c>
    </row>
    <row r="809" spans="2:8" ht="48" thickBot="1" x14ac:dyDescent="0.25">
      <c r="B809" s="5" t="s">
        <v>56</v>
      </c>
      <c r="C809" s="28" t="s">
        <v>165</v>
      </c>
      <c r="D809" s="7" t="s">
        <v>465</v>
      </c>
      <c r="E809" s="7" t="s">
        <v>76</v>
      </c>
      <c r="F809" s="3">
        <v>1930606590</v>
      </c>
      <c r="G809" s="3">
        <v>111</v>
      </c>
      <c r="H809" s="3">
        <v>8480</v>
      </c>
    </row>
    <row r="810" spans="2:8" ht="63.75" thickBot="1" x14ac:dyDescent="0.25">
      <c r="B810" s="39" t="s">
        <v>10</v>
      </c>
      <c r="C810" s="28" t="s">
        <v>165</v>
      </c>
      <c r="D810" s="7" t="s">
        <v>465</v>
      </c>
      <c r="E810" s="7" t="s">
        <v>76</v>
      </c>
      <c r="F810" s="3">
        <v>1930606590</v>
      </c>
      <c r="G810" s="3">
        <v>119</v>
      </c>
      <c r="H810" s="3">
        <v>2561</v>
      </c>
    </row>
    <row r="811" spans="2:8" ht="32.25" thickBot="1" x14ac:dyDescent="0.25">
      <c r="B811" s="39" t="s">
        <v>13</v>
      </c>
      <c r="C811" s="28" t="s">
        <v>165</v>
      </c>
      <c r="D811" s="7" t="s">
        <v>465</v>
      </c>
      <c r="E811" s="7" t="s">
        <v>76</v>
      </c>
      <c r="F811" s="3">
        <v>1930606590</v>
      </c>
      <c r="G811" s="3">
        <v>244</v>
      </c>
      <c r="H811" s="3">
        <v>171</v>
      </c>
    </row>
    <row r="812" spans="2:8" ht="16.5" thickBot="1" x14ac:dyDescent="0.25">
      <c r="B812" s="39" t="s">
        <v>640</v>
      </c>
      <c r="C812" s="28" t="s">
        <v>165</v>
      </c>
      <c r="D812" s="7" t="s">
        <v>465</v>
      </c>
      <c r="E812" s="7" t="s">
        <v>76</v>
      </c>
      <c r="F812" s="3">
        <v>1930606590</v>
      </c>
      <c r="G812" s="3">
        <v>247</v>
      </c>
      <c r="H812" s="3">
        <v>315</v>
      </c>
    </row>
    <row r="813" spans="2:8" ht="16.5" thickBot="1" x14ac:dyDescent="0.25">
      <c r="B813" s="147" t="s">
        <v>48</v>
      </c>
      <c r="C813" s="28" t="s">
        <v>165</v>
      </c>
      <c r="D813" s="7" t="s">
        <v>465</v>
      </c>
      <c r="E813" s="7" t="s">
        <v>76</v>
      </c>
      <c r="F813" s="3">
        <v>1930606590</v>
      </c>
      <c r="G813" s="3">
        <v>850</v>
      </c>
      <c r="H813" s="3">
        <v>95</v>
      </c>
    </row>
    <row r="814" spans="2:8" ht="32.25" thickBot="1" x14ac:dyDescent="0.25">
      <c r="B814" s="23" t="s">
        <v>66</v>
      </c>
      <c r="C814" s="29" t="s">
        <v>178</v>
      </c>
      <c r="D814" s="24" t="s">
        <v>75</v>
      </c>
      <c r="E814" s="24" t="s">
        <v>111</v>
      </c>
      <c r="F814" s="30">
        <v>1930606590</v>
      </c>
      <c r="G814" s="30"/>
      <c r="H814" s="25">
        <f>SUM(H815+H821)</f>
        <v>15672</v>
      </c>
    </row>
    <row r="815" spans="2:8" ht="16.5" thickBot="1" x14ac:dyDescent="0.25">
      <c r="B815" s="205" t="s">
        <v>167</v>
      </c>
      <c r="C815" s="206" t="s">
        <v>166</v>
      </c>
      <c r="D815" s="206" t="s">
        <v>75</v>
      </c>
      <c r="E815" s="206" t="s">
        <v>111</v>
      </c>
      <c r="F815" s="207"/>
      <c r="G815" s="207"/>
      <c r="H815" s="209">
        <f>SUM(H816:H820)</f>
        <v>7777</v>
      </c>
    </row>
    <row r="816" spans="2:8" ht="48" thickBot="1" x14ac:dyDescent="0.25">
      <c r="B816" s="5" t="s">
        <v>56</v>
      </c>
      <c r="C816" s="28" t="s">
        <v>166</v>
      </c>
      <c r="D816" s="7" t="s">
        <v>75</v>
      </c>
      <c r="E816" s="7" t="s">
        <v>111</v>
      </c>
      <c r="F816" s="3">
        <v>1930606590</v>
      </c>
      <c r="G816" s="3">
        <v>111</v>
      </c>
      <c r="H816" s="3">
        <v>5159</v>
      </c>
    </row>
    <row r="817" spans="2:8" ht="63.75" thickBot="1" x14ac:dyDescent="0.25">
      <c r="B817" s="39" t="s">
        <v>10</v>
      </c>
      <c r="C817" s="28" t="s">
        <v>166</v>
      </c>
      <c r="D817" s="7" t="s">
        <v>75</v>
      </c>
      <c r="E817" s="7" t="s">
        <v>111</v>
      </c>
      <c r="F817" s="3">
        <v>1930606590</v>
      </c>
      <c r="G817" s="3">
        <v>119</v>
      </c>
      <c r="H817" s="3">
        <v>1558</v>
      </c>
    </row>
    <row r="818" spans="2:8" ht="32.25" thickBot="1" x14ac:dyDescent="0.25">
      <c r="B818" s="39" t="s">
        <v>13</v>
      </c>
      <c r="C818" s="28" t="s">
        <v>166</v>
      </c>
      <c r="D818" s="7" t="s">
        <v>75</v>
      </c>
      <c r="E818" s="7" t="s">
        <v>111</v>
      </c>
      <c r="F818" s="3">
        <v>1930606590</v>
      </c>
      <c r="G818" s="3">
        <v>244</v>
      </c>
      <c r="H818" s="3">
        <v>84</v>
      </c>
    </row>
    <row r="819" spans="2:8" ht="16.5" thickBot="1" x14ac:dyDescent="0.25">
      <c r="B819" s="39" t="s">
        <v>640</v>
      </c>
      <c r="C819" s="28" t="s">
        <v>166</v>
      </c>
      <c r="D819" s="7" t="s">
        <v>75</v>
      </c>
      <c r="E819" s="7" t="s">
        <v>111</v>
      </c>
      <c r="F819" s="3">
        <v>1930606590</v>
      </c>
      <c r="G819" s="3">
        <v>247</v>
      </c>
      <c r="H819" s="3">
        <v>211</v>
      </c>
    </row>
    <row r="820" spans="2:8" ht="16.5" thickBot="1" x14ac:dyDescent="0.25">
      <c r="B820" s="147" t="s">
        <v>48</v>
      </c>
      <c r="C820" s="28" t="s">
        <v>166</v>
      </c>
      <c r="D820" s="7" t="s">
        <v>75</v>
      </c>
      <c r="E820" s="7" t="s">
        <v>111</v>
      </c>
      <c r="F820" s="3">
        <v>1930606590</v>
      </c>
      <c r="G820" s="3">
        <v>850</v>
      </c>
      <c r="H820" s="3">
        <v>765</v>
      </c>
    </row>
    <row r="821" spans="2:8" ht="16.5" thickBot="1" x14ac:dyDescent="0.25">
      <c r="B821" s="205" t="s">
        <v>169</v>
      </c>
      <c r="C821" s="206" t="s">
        <v>168</v>
      </c>
      <c r="D821" s="206" t="s">
        <v>75</v>
      </c>
      <c r="E821" s="206" t="s">
        <v>111</v>
      </c>
      <c r="F821" s="207"/>
      <c r="G821" s="207"/>
      <c r="H821" s="208">
        <f>SUM(H822:H826)</f>
        <v>7895</v>
      </c>
    </row>
    <row r="822" spans="2:8" ht="48" thickBot="1" x14ac:dyDescent="0.25">
      <c r="B822" s="5" t="s">
        <v>56</v>
      </c>
      <c r="C822" s="28" t="s">
        <v>168</v>
      </c>
      <c r="D822" s="7" t="s">
        <v>75</v>
      </c>
      <c r="E822" s="7" t="s">
        <v>111</v>
      </c>
      <c r="F822" s="3">
        <v>1930606590</v>
      </c>
      <c r="G822" s="3">
        <v>111</v>
      </c>
      <c r="H822" s="3">
        <v>5763</v>
      </c>
    </row>
    <row r="823" spans="2:8" ht="63.75" thickBot="1" x14ac:dyDescent="0.25">
      <c r="B823" s="39" t="s">
        <v>10</v>
      </c>
      <c r="C823" s="28" t="s">
        <v>168</v>
      </c>
      <c r="D823" s="7" t="s">
        <v>75</v>
      </c>
      <c r="E823" s="7" t="s">
        <v>111</v>
      </c>
      <c r="F823" s="3">
        <v>1930606590</v>
      </c>
      <c r="G823" s="3">
        <v>119</v>
      </c>
      <c r="H823" s="3">
        <v>1740</v>
      </c>
    </row>
    <row r="824" spans="2:8" ht="32.25" thickBot="1" x14ac:dyDescent="0.25">
      <c r="B824" s="39" t="s">
        <v>13</v>
      </c>
      <c r="C824" s="28" t="s">
        <v>168</v>
      </c>
      <c r="D824" s="7" t="s">
        <v>75</v>
      </c>
      <c r="E824" s="7" t="s">
        <v>111</v>
      </c>
      <c r="F824" s="3">
        <v>1930606590</v>
      </c>
      <c r="G824" s="3">
        <v>244</v>
      </c>
      <c r="H824" s="3">
        <v>232</v>
      </c>
    </row>
    <row r="825" spans="2:8" ht="16.5" thickBot="1" x14ac:dyDescent="0.25">
      <c r="B825" s="39" t="s">
        <v>640</v>
      </c>
      <c r="C825" s="28" t="s">
        <v>168</v>
      </c>
      <c r="D825" s="7" t="s">
        <v>75</v>
      </c>
      <c r="E825" s="7" t="s">
        <v>111</v>
      </c>
      <c r="F825" s="3">
        <v>1930606590</v>
      </c>
      <c r="G825" s="3">
        <v>247</v>
      </c>
      <c r="H825" s="3">
        <v>155</v>
      </c>
    </row>
    <row r="826" spans="2:8" ht="16.5" thickBot="1" x14ac:dyDescent="0.25">
      <c r="B826" s="147" t="s">
        <v>48</v>
      </c>
      <c r="C826" s="28" t="s">
        <v>168</v>
      </c>
      <c r="D826" s="7" t="s">
        <v>75</v>
      </c>
      <c r="E826" s="7" t="s">
        <v>111</v>
      </c>
      <c r="F826" s="3">
        <v>1930606590</v>
      </c>
      <c r="G826" s="3">
        <v>850</v>
      </c>
      <c r="H826" s="3">
        <v>5</v>
      </c>
    </row>
    <row r="827" spans="2:8" ht="16.5" thickBot="1" x14ac:dyDescent="0.25">
      <c r="B827" s="128" t="s">
        <v>28</v>
      </c>
      <c r="C827" s="131">
        <v>101</v>
      </c>
      <c r="D827" s="129" t="s">
        <v>75</v>
      </c>
      <c r="E827" s="129" t="s">
        <v>112</v>
      </c>
      <c r="F827" s="138"/>
      <c r="G827" s="138"/>
      <c r="H827" s="131">
        <f>SUM(H829:H833)</f>
        <v>6958</v>
      </c>
    </row>
    <row r="828" spans="2:8" ht="16.5" thickBot="1" x14ac:dyDescent="0.25">
      <c r="B828" s="128" t="s">
        <v>171</v>
      </c>
      <c r="C828" s="131">
        <v>101</v>
      </c>
      <c r="D828" s="129" t="s">
        <v>75</v>
      </c>
      <c r="E828" s="129" t="s">
        <v>112</v>
      </c>
      <c r="F828" s="131">
        <v>1921110590</v>
      </c>
      <c r="G828" s="138"/>
      <c r="H828" s="131">
        <f>SUM(H829:H833)</f>
        <v>6958</v>
      </c>
    </row>
    <row r="829" spans="2:8" ht="48" thickBot="1" x14ac:dyDescent="0.25">
      <c r="B829" s="5" t="s">
        <v>56</v>
      </c>
      <c r="C829" s="3">
        <v>101</v>
      </c>
      <c r="D829" s="7" t="s">
        <v>75</v>
      </c>
      <c r="E829" s="7" t="s">
        <v>112</v>
      </c>
      <c r="F829" s="3">
        <v>1921110590</v>
      </c>
      <c r="G829" s="3">
        <v>111</v>
      </c>
      <c r="H829" s="3">
        <v>4626</v>
      </c>
    </row>
    <row r="830" spans="2:8" ht="63.75" thickBot="1" x14ac:dyDescent="0.25">
      <c r="B830" s="39" t="s">
        <v>10</v>
      </c>
      <c r="C830" s="3">
        <v>101</v>
      </c>
      <c r="D830" s="7" t="s">
        <v>75</v>
      </c>
      <c r="E830" s="7" t="s">
        <v>112</v>
      </c>
      <c r="F830" s="3">
        <v>1921110590</v>
      </c>
      <c r="G830" s="3">
        <v>119</v>
      </c>
      <c r="H830" s="3">
        <v>1397</v>
      </c>
    </row>
    <row r="831" spans="2:8" ht="32.25" thickBot="1" x14ac:dyDescent="0.25">
      <c r="B831" s="39" t="s">
        <v>13</v>
      </c>
      <c r="C831" s="3">
        <v>101</v>
      </c>
      <c r="D831" s="7" t="s">
        <v>75</v>
      </c>
      <c r="E831" s="7" t="s">
        <v>112</v>
      </c>
      <c r="F831" s="3">
        <v>1921110590</v>
      </c>
      <c r="G831" s="3">
        <v>244</v>
      </c>
      <c r="H831" s="3">
        <v>405</v>
      </c>
    </row>
    <row r="832" spans="2:8" ht="16.5" thickBot="1" x14ac:dyDescent="0.25">
      <c r="B832" s="39" t="s">
        <v>640</v>
      </c>
      <c r="C832" s="3">
        <v>101</v>
      </c>
      <c r="D832" s="7" t="s">
        <v>75</v>
      </c>
      <c r="E832" s="7" t="s">
        <v>112</v>
      </c>
      <c r="F832" s="3">
        <v>1921110590</v>
      </c>
      <c r="G832" s="3">
        <v>247</v>
      </c>
      <c r="H832" s="3">
        <v>520</v>
      </c>
    </row>
    <row r="833" spans="2:8" ht="16.5" thickBot="1" x14ac:dyDescent="0.25">
      <c r="B833" s="147" t="s">
        <v>48</v>
      </c>
      <c r="C833" s="28" t="s">
        <v>170</v>
      </c>
      <c r="D833" s="7" t="s">
        <v>75</v>
      </c>
      <c r="E833" s="7" t="s">
        <v>112</v>
      </c>
      <c r="F833" s="3">
        <v>1921110590</v>
      </c>
      <c r="G833" s="3">
        <v>850</v>
      </c>
      <c r="H833" s="3">
        <v>10</v>
      </c>
    </row>
    <row r="834" spans="2:8" ht="16.5" thickBot="1" x14ac:dyDescent="0.25">
      <c r="B834" s="128" t="s">
        <v>61</v>
      </c>
      <c r="C834" s="133" t="s">
        <v>178</v>
      </c>
      <c r="D834" s="129" t="s">
        <v>172</v>
      </c>
      <c r="E834" s="129"/>
      <c r="F834" s="130"/>
      <c r="G834" s="130"/>
      <c r="H834" s="131">
        <f>SUM(H835+H841+H847)</f>
        <v>36541</v>
      </c>
    </row>
    <row r="835" spans="2:8" ht="16.5" thickBot="1" x14ac:dyDescent="0.25">
      <c r="B835" s="128" t="s">
        <v>261</v>
      </c>
      <c r="C835" s="133" t="s">
        <v>173</v>
      </c>
      <c r="D835" s="129" t="s">
        <v>172</v>
      </c>
      <c r="E835" s="129" t="s">
        <v>76</v>
      </c>
      <c r="F835" s="130"/>
      <c r="G835" s="130"/>
      <c r="H835" s="131">
        <f>SUM(H836:H840)</f>
        <v>19409</v>
      </c>
    </row>
    <row r="836" spans="2:8" ht="48" thickBot="1" x14ac:dyDescent="0.25">
      <c r="B836" s="5" t="s">
        <v>30</v>
      </c>
      <c r="C836" s="28" t="s">
        <v>173</v>
      </c>
      <c r="D836" s="7" t="s">
        <v>172</v>
      </c>
      <c r="E836" s="7" t="s">
        <v>76</v>
      </c>
      <c r="F836" s="3">
        <v>2020100590</v>
      </c>
      <c r="G836" s="3">
        <v>111</v>
      </c>
      <c r="H836" s="3">
        <v>13582</v>
      </c>
    </row>
    <row r="837" spans="2:8" ht="63.75" thickBot="1" x14ac:dyDescent="0.25">
      <c r="B837" s="39" t="s">
        <v>10</v>
      </c>
      <c r="C837" s="28" t="s">
        <v>173</v>
      </c>
      <c r="D837" s="7" t="s">
        <v>172</v>
      </c>
      <c r="E837" s="7" t="s">
        <v>76</v>
      </c>
      <c r="F837" s="3">
        <v>2020100590</v>
      </c>
      <c r="G837" s="3">
        <v>119</v>
      </c>
      <c r="H837" s="3">
        <v>4102</v>
      </c>
    </row>
    <row r="838" spans="2:8" ht="32.25" thickBot="1" x14ac:dyDescent="0.25">
      <c r="B838" s="39" t="s">
        <v>13</v>
      </c>
      <c r="C838" s="28" t="s">
        <v>173</v>
      </c>
      <c r="D838" s="7" t="s">
        <v>172</v>
      </c>
      <c r="E838" s="7" t="s">
        <v>76</v>
      </c>
      <c r="F838" s="3">
        <v>2020100590</v>
      </c>
      <c r="G838" s="3">
        <v>244</v>
      </c>
      <c r="H838" s="3">
        <v>1265</v>
      </c>
    </row>
    <row r="839" spans="2:8" ht="16.5" thickBot="1" x14ac:dyDescent="0.25">
      <c r="B839" s="39" t="s">
        <v>640</v>
      </c>
      <c r="C839" s="28" t="s">
        <v>173</v>
      </c>
      <c r="D839" s="7" t="s">
        <v>172</v>
      </c>
      <c r="E839" s="7" t="s">
        <v>76</v>
      </c>
      <c r="F839" s="3">
        <v>2020100590</v>
      </c>
      <c r="G839" s="3">
        <v>247</v>
      </c>
      <c r="H839" s="3">
        <v>217</v>
      </c>
    </row>
    <row r="840" spans="2:8" ht="16.5" thickBot="1" x14ac:dyDescent="0.25">
      <c r="B840" s="147" t="s">
        <v>48</v>
      </c>
      <c r="C840" s="28" t="s">
        <v>173</v>
      </c>
      <c r="D840" s="7" t="s">
        <v>172</v>
      </c>
      <c r="E840" s="7" t="s">
        <v>76</v>
      </c>
      <c r="F840" s="3">
        <v>2020100590</v>
      </c>
      <c r="G840" s="3">
        <v>850</v>
      </c>
      <c r="H840" s="3">
        <v>243</v>
      </c>
    </row>
    <row r="841" spans="2:8" ht="16.5" thickBot="1" x14ac:dyDescent="0.25">
      <c r="B841" s="128" t="s">
        <v>174</v>
      </c>
      <c r="C841" s="133" t="s">
        <v>175</v>
      </c>
      <c r="D841" s="129" t="s">
        <v>172</v>
      </c>
      <c r="E841" s="129" t="s">
        <v>76</v>
      </c>
      <c r="F841" s="130"/>
      <c r="G841" s="130"/>
      <c r="H841" s="131">
        <f>SUM(H842:H846)</f>
        <v>12178</v>
      </c>
    </row>
    <row r="842" spans="2:8" ht="48" thickBot="1" x14ac:dyDescent="0.25">
      <c r="B842" s="5" t="s">
        <v>30</v>
      </c>
      <c r="C842" s="28" t="s">
        <v>175</v>
      </c>
      <c r="D842" s="7" t="s">
        <v>172</v>
      </c>
      <c r="E842" s="7" t="s">
        <v>76</v>
      </c>
      <c r="F842" s="3">
        <v>2020500590</v>
      </c>
      <c r="G842" s="3">
        <v>111</v>
      </c>
      <c r="H842" s="3">
        <v>8876</v>
      </c>
    </row>
    <row r="843" spans="2:8" ht="63.75" thickBot="1" x14ac:dyDescent="0.25">
      <c r="B843" s="39" t="s">
        <v>10</v>
      </c>
      <c r="C843" s="28" t="s">
        <v>175</v>
      </c>
      <c r="D843" s="7" t="s">
        <v>172</v>
      </c>
      <c r="E843" s="7" t="s">
        <v>76</v>
      </c>
      <c r="F843" s="3">
        <v>2020500590</v>
      </c>
      <c r="G843" s="3">
        <v>119</v>
      </c>
      <c r="H843" s="3">
        <v>2681</v>
      </c>
    </row>
    <row r="844" spans="2:8" ht="32.25" thickBot="1" x14ac:dyDescent="0.25">
      <c r="B844" s="39" t="s">
        <v>13</v>
      </c>
      <c r="C844" s="28" t="s">
        <v>175</v>
      </c>
      <c r="D844" s="7" t="s">
        <v>172</v>
      </c>
      <c r="E844" s="7" t="s">
        <v>76</v>
      </c>
      <c r="F844" s="3">
        <v>2020500590</v>
      </c>
      <c r="G844" s="3">
        <v>244</v>
      </c>
      <c r="H844" s="3">
        <v>379</v>
      </c>
    </row>
    <row r="845" spans="2:8" ht="16.5" thickBot="1" x14ac:dyDescent="0.25">
      <c r="B845" s="39" t="s">
        <v>640</v>
      </c>
      <c r="C845" s="28" t="s">
        <v>175</v>
      </c>
      <c r="D845" s="7" t="s">
        <v>172</v>
      </c>
      <c r="E845" s="7" t="s">
        <v>76</v>
      </c>
      <c r="F845" s="3">
        <v>2020500590</v>
      </c>
      <c r="G845" s="3">
        <v>247</v>
      </c>
      <c r="H845" s="3">
        <v>225</v>
      </c>
    </row>
    <row r="846" spans="2:8" ht="16.5" thickBot="1" x14ac:dyDescent="0.25">
      <c r="B846" s="147" t="s">
        <v>48</v>
      </c>
      <c r="C846" s="28" t="s">
        <v>175</v>
      </c>
      <c r="D846" s="7" t="s">
        <v>172</v>
      </c>
      <c r="E846" s="7" t="s">
        <v>76</v>
      </c>
      <c r="F846" s="3">
        <v>2020500590</v>
      </c>
      <c r="G846" s="3">
        <v>850</v>
      </c>
      <c r="H846" s="3">
        <v>17</v>
      </c>
    </row>
    <row r="847" spans="2:8" ht="16.5" thickBot="1" x14ac:dyDescent="0.25">
      <c r="B847" s="139" t="s">
        <v>176</v>
      </c>
      <c r="C847" s="133" t="s">
        <v>177</v>
      </c>
      <c r="D847" s="129" t="s">
        <v>172</v>
      </c>
      <c r="E847" s="129" t="s">
        <v>73</v>
      </c>
      <c r="F847" s="130"/>
      <c r="G847" s="130"/>
      <c r="H847" s="131">
        <f>SUM(H848:H852)</f>
        <v>4954</v>
      </c>
    </row>
    <row r="848" spans="2:8" ht="48" thickBot="1" x14ac:dyDescent="0.25">
      <c r="B848" s="5" t="s">
        <v>30</v>
      </c>
      <c r="C848" s="28" t="s">
        <v>177</v>
      </c>
      <c r="D848" s="7" t="s">
        <v>172</v>
      </c>
      <c r="E848" s="7" t="s">
        <v>73</v>
      </c>
      <c r="F848" s="3">
        <v>2030120000</v>
      </c>
      <c r="G848" s="3">
        <v>111</v>
      </c>
      <c r="H848" s="3">
        <v>3550</v>
      </c>
    </row>
    <row r="849" spans="2:8" ht="32.25" thickBot="1" x14ac:dyDescent="0.25">
      <c r="B849" s="5" t="s">
        <v>47</v>
      </c>
      <c r="C849" s="28" t="s">
        <v>177</v>
      </c>
      <c r="D849" s="7" t="s">
        <v>172</v>
      </c>
      <c r="E849" s="7" t="s">
        <v>73</v>
      </c>
      <c r="F849" s="3">
        <v>2030120000</v>
      </c>
      <c r="G849" s="3">
        <v>112</v>
      </c>
      <c r="H849" s="3">
        <v>29</v>
      </c>
    </row>
    <row r="850" spans="2:8" ht="63.75" thickBot="1" x14ac:dyDescent="0.25">
      <c r="B850" s="39" t="s">
        <v>10</v>
      </c>
      <c r="C850" s="28" t="s">
        <v>177</v>
      </c>
      <c r="D850" s="7" t="s">
        <v>172</v>
      </c>
      <c r="E850" s="7" t="s">
        <v>73</v>
      </c>
      <c r="F850" s="3">
        <v>2030120000</v>
      </c>
      <c r="G850" s="3">
        <v>119</v>
      </c>
      <c r="H850" s="3">
        <v>1072</v>
      </c>
    </row>
    <row r="851" spans="2:8" ht="32.25" thickBot="1" x14ac:dyDescent="0.25">
      <c r="B851" s="39" t="s">
        <v>13</v>
      </c>
      <c r="C851" s="28" t="s">
        <v>177</v>
      </c>
      <c r="D851" s="7" t="s">
        <v>172</v>
      </c>
      <c r="E851" s="7" t="s">
        <v>73</v>
      </c>
      <c r="F851" s="3">
        <v>2030120000</v>
      </c>
      <c r="G851" s="3">
        <v>244</v>
      </c>
      <c r="H851" s="3">
        <v>298</v>
      </c>
    </row>
    <row r="852" spans="2:8" ht="16.5" thickBot="1" x14ac:dyDescent="0.25">
      <c r="B852" s="147" t="s">
        <v>48</v>
      </c>
      <c r="C852" s="28" t="s">
        <v>177</v>
      </c>
      <c r="D852" s="7" t="s">
        <v>172</v>
      </c>
      <c r="E852" s="7" t="s">
        <v>73</v>
      </c>
      <c r="F852" s="3">
        <v>2030120000</v>
      </c>
      <c r="G852" s="3">
        <v>850</v>
      </c>
      <c r="H852" s="3">
        <v>5</v>
      </c>
    </row>
    <row r="853" spans="2:8" ht="16.5" thickBot="1" x14ac:dyDescent="0.25">
      <c r="B853" s="160" t="s">
        <v>67</v>
      </c>
      <c r="C853" s="162"/>
      <c r="D853" s="162"/>
      <c r="E853" s="162"/>
      <c r="F853" s="166"/>
      <c r="G853" s="162"/>
      <c r="H853" s="163">
        <f>SUM(H12+H112+H119+H126+H133+H808+H834)</f>
        <v>772191.30700000003</v>
      </c>
    </row>
    <row r="854" spans="2:8" ht="48" thickBot="1" x14ac:dyDescent="0.25">
      <c r="B854" s="365" t="s">
        <v>663</v>
      </c>
      <c r="C854" s="352" t="s">
        <v>178</v>
      </c>
      <c r="D854" s="366" t="s">
        <v>395</v>
      </c>
      <c r="E854" s="366" t="s">
        <v>111</v>
      </c>
      <c r="F854" s="367">
        <v>2610160540</v>
      </c>
      <c r="G854" s="368">
        <v>540</v>
      </c>
      <c r="H854" s="364">
        <v>9175</v>
      </c>
    </row>
    <row r="855" spans="2:8" ht="22.5" customHeight="1" thickBot="1" x14ac:dyDescent="0.25">
      <c r="B855" s="369" t="s">
        <v>70</v>
      </c>
      <c r="C855" s="370"/>
      <c r="D855" s="370"/>
      <c r="E855" s="370"/>
      <c r="F855" s="370"/>
      <c r="G855" s="370"/>
      <c r="H855" s="371">
        <f>SUM(H853-H854)</f>
        <v>763016.30700000003</v>
      </c>
    </row>
  </sheetData>
  <mergeCells count="13">
    <mergeCell ref="B5:G5"/>
    <mergeCell ref="B6:H6"/>
    <mergeCell ref="B1:H1"/>
    <mergeCell ref="B2:H2"/>
    <mergeCell ref="B3:H3"/>
    <mergeCell ref="B4:H4"/>
    <mergeCell ref="G9:G10"/>
    <mergeCell ref="H9:H10"/>
    <mergeCell ref="B9:B10"/>
    <mergeCell ref="C9:C10"/>
    <mergeCell ref="D9:D10"/>
    <mergeCell ref="E9:E10"/>
    <mergeCell ref="F9:F10"/>
  </mergeCells>
  <pageMargins left="0.31496062992125984" right="0.11811023622047245" top="0.55118110236220474" bottom="0" header="0.31496062992125984" footer="0.31496062992125984"/>
  <pageSetup paperSize="9" fitToHeight="0" orientation="portrait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6"/>
  <sheetViews>
    <sheetView topLeftCell="A901" workbookViewId="0">
      <selection activeCell="A14" sqref="A14"/>
    </sheetView>
  </sheetViews>
  <sheetFormatPr defaultRowHeight="12.75" x14ac:dyDescent="0.2"/>
  <cols>
    <col min="1" max="1" width="38.28515625" customWidth="1"/>
    <col min="2" max="2" width="7.42578125" customWidth="1"/>
    <col min="3" max="3" width="7.28515625" customWidth="1"/>
    <col min="4" max="4" width="7" customWidth="1"/>
    <col min="5" max="5" width="13.140625" customWidth="1"/>
    <col min="6" max="6" width="8.140625" customWidth="1"/>
    <col min="7" max="7" width="13.85546875" customWidth="1"/>
    <col min="8" max="8" width="15.140625" customWidth="1"/>
    <col min="11" max="11" width="10.42578125" bestFit="1" customWidth="1"/>
  </cols>
  <sheetData>
    <row r="1" spans="1:8" ht="18.75" x14ac:dyDescent="0.2">
      <c r="B1" s="377" t="s">
        <v>686</v>
      </c>
      <c r="C1" s="377"/>
      <c r="D1" s="377"/>
      <c r="E1" s="377"/>
      <c r="F1" s="377"/>
      <c r="G1" s="377"/>
      <c r="H1" s="377"/>
    </row>
    <row r="2" spans="1:8" ht="15.75" x14ac:dyDescent="0.2">
      <c r="B2" s="378" t="s">
        <v>179</v>
      </c>
      <c r="C2" s="378"/>
      <c r="D2" s="378"/>
      <c r="E2" s="378"/>
      <c r="F2" s="378"/>
      <c r="G2" s="378"/>
      <c r="H2" s="378"/>
    </row>
    <row r="3" spans="1:8" ht="15.75" x14ac:dyDescent="0.2">
      <c r="B3" s="378" t="s">
        <v>180</v>
      </c>
      <c r="C3" s="378"/>
      <c r="D3" s="378"/>
      <c r="E3" s="378"/>
      <c r="F3" s="378"/>
      <c r="G3" s="378"/>
      <c r="H3" s="378"/>
    </row>
    <row r="4" spans="1:8" ht="15.75" x14ac:dyDescent="0.2">
      <c r="B4" s="378" t="s">
        <v>699</v>
      </c>
      <c r="C4" s="378"/>
      <c r="D4" s="378"/>
      <c r="E4" s="378"/>
      <c r="F4" s="378"/>
      <c r="G4" s="378"/>
      <c r="H4" s="378"/>
    </row>
    <row r="6" spans="1:8" ht="18" x14ac:dyDescent="0.2">
      <c r="A6" s="379" t="s">
        <v>181</v>
      </c>
      <c r="B6" s="379"/>
      <c r="C6" s="379"/>
      <c r="D6" s="379"/>
      <c r="E6" s="379"/>
      <c r="F6" s="379"/>
      <c r="G6" s="379"/>
      <c r="H6" s="379"/>
    </row>
    <row r="7" spans="1:8" ht="39.75" customHeight="1" x14ac:dyDescent="0.2">
      <c r="A7" s="409" t="s">
        <v>603</v>
      </c>
      <c r="B7" s="409"/>
      <c r="C7" s="409"/>
      <c r="D7" s="409"/>
      <c r="E7" s="409"/>
      <c r="F7" s="409"/>
      <c r="G7" s="409"/>
      <c r="H7" s="409"/>
    </row>
    <row r="8" spans="1:8" ht="13.5" thickBot="1" x14ac:dyDescent="0.25">
      <c r="H8" t="s">
        <v>570</v>
      </c>
    </row>
    <row r="9" spans="1:8" ht="12.75" customHeight="1" x14ac:dyDescent="0.2">
      <c r="A9" s="406" t="s">
        <v>118</v>
      </c>
      <c r="B9" s="406" t="s">
        <v>0</v>
      </c>
      <c r="C9" s="406" t="s">
        <v>1</v>
      </c>
      <c r="D9" s="406" t="s">
        <v>2</v>
      </c>
      <c r="E9" s="406" t="s">
        <v>3</v>
      </c>
      <c r="F9" s="406" t="s">
        <v>4</v>
      </c>
      <c r="G9" s="406" t="s">
        <v>585</v>
      </c>
      <c r="H9" s="406" t="s">
        <v>602</v>
      </c>
    </row>
    <row r="10" spans="1:8" ht="20.25" customHeight="1" thickBot="1" x14ac:dyDescent="0.25">
      <c r="A10" s="408"/>
      <c r="B10" s="407"/>
      <c r="C10" s="407"/>
      <c r="D10" s="407"/>
      <c r="E10" s="407"/>
      <c r="F10" s="407"/>
      <c r="G10" s="407"/>
      <c r="H10" s="407"/>
    </row>
    <row r="11" spans="1:8" ht="16.5" thickBot="1" x14ac:dyDescent="0.25">
      <c r="A11" s="260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7</v>
      </c>
    </row>
    <row r="12" spans="1:8" ht="32.25" thickBot="1" x14ac:dyDescent="0.25">
      <c r="A12" s="160" t="s">
        <v>468</v>
      </c>
      <c r="B12" s="161" t="s">
        <v>116</v>
      </c>
      <c r="C12" s="162"/>
      <c r="D12" s="162"/>
      <c r="E12" s="162"/>
      <c r="F12" s="162"/>
      <c r="G12" s="163">
        <f>SUM(G13+G60+G64+G72+G78+G94+G105+G111+G114+G117)</f>
        <v>94380.334000000003</v>
      </c>
      <c r="H12" s="163">
        <f>SUM(H13+H60+H64+H72+H78+H94+H105+H111+H114+H117)</f>
        <v>99185.891999999993</v>
      </c>
    </row>
    <row r="13" spans="1:8" ht="32.25" thickBot="1" x14ac:dyDescent="0.25">
      <c r="A13" s="164" t="s">
        <v>6</v>
      </c>
      <c r="B13" s="161" t="s">
        <v>116</v>
      </c>
      <c r="C13" s="161" t="s">
        <v>76</v>
      </c>
      <c r="D13" s="165"/>
      <c r="E13" s="162"/>
      <c r="F13" s="162"/>
      <c r="G13" s="166">
        <f>SUM(G14+G18+G36+G40+G46+G48)</f>
        <v>22354.95</v>
      </c>
      <c r="H13" s="166">
        <f>SUM(H14+H18+H36+H40+H46+H48)</f>
        <v>22374.649999999998</v>
      </c>
    </row>
    <row r="14" spans="1:8" ht="48" thickBot="1" x14ac:dyDescent="0.25">
      <c r="A14" s="167" t="s">
        <v>7</v>
      </c>
      <c r="B14" s="161" t="s">
        <v>116</v>
      </c>
      <c r="C14" s="161" t="s">
        <v>76</v>
      </c>
      <c r="D14" s="168" t="s">
        <v>117</v>
      </c>
      <c r="E14" s="169"/>
      <c r="F14" s="169"/>
      <c r="G14" s="170">
        <f>SUM(G15)</f>
        <v>1534</v>
      </c>
      <c r="H14" s="170">
        <f>SUM(H15)</f>
        <v>1534</v>
      </c>
    </row>
    <row r="15" spans="1:8" ht="32.25" thickBot="1" x14ac:dyDescent="0.25">
      <c r="A15" s="167" t="s">
        <v>8</v>
      </c>
      <c r="B15" s="161" t="s">
        <v>116</v>
      </c>
      <c r="C15" s="161" t="s">
        <v>76</v>
      </c>
      <c r="D15" s="168" t="s">
        <v>117</v>
      </c>
      <c r="E15" s="170">
        <v>8820020000</v>
      </c>
      <c r="F15" s="170"/>
      <c r="G15" s="170">
        <f>SUM(G16:G17)</f>
        <v>1534</v>
      </c>
      <c r="H15" s="170">
        <f>SUM(H16:H17)</f>
        <v>1534</v>
      </c>
    </row>
    <row r="16" spans="1:8" ht="48" thickBot="1" x14ac:dyDescent="0.25">
      <c r="A16" s="265" t="s">
        <v>9</v>
      </c>
      <c r="B16" s="19" t="s">
        <v>116</v>
      </c>
      <c r="C16" s="19" t="s">
        <v>76</v>
      </c>
      <c r="D16" s="7" t="s">
        <v>117</v>
      </c>
      <c r="E16" s="3">
        <v>8820020000</v>
      </c>
      <c r="F16" s="3">
        <v>121</v>
      </c>
      <c r="G16" s="3">
        <v>1178</v>
      </c>
      <c r="H16" s="3">
        <v>1178</v>
      </c>
    </row>
    <row r="17" spans="1:8" ht="79.5" thickBot="1" x14ac:dyDescent="0.25">
      <c r="A17" s="39" t="s">
        <v>10</v>
      </c>
      <c r="B17" s="19" t="s">
        <v>116</v>
      </c>
      <c r="C17" s="19" t="s">
        <v>76</v>
      </c>
      <c r="D17" s="7" t="s">
        <v>117</v>
      </c>
      <c r="E17" s="3">
        <v>8820020000</v>
      </c>
      <c r="F17" s="3">
        <v>129</v>
      </c>
      <c r="G17" s="3">
        <v>356</v>
      </c>
      <c r="H17" s="3">
        <v>356</v>
      </c>
    </row>
    <row r="18" spans="1:8" ht="32.25" thickBot="1" x14ac:dyDescent="0.25">
      <c r="A18" s="164" t="s">
        <v>11</v>
      </c>
      <c r="B18" s="161" t="s">
        <v>116</v>
      </c>
      <c r="C18" s="161" t="s">
        <v>76</v>
      </c>
      <c r="D18" s="161" t="s">
        <v>73</v>
      </c>
      <c r="E18" s="162"/>
      <c r="F18" s="162"/>
      <c r="G18" s="166">
        <f>SUM(G19+G28+G32)</f>
        <v>17677</v>
      </c>
      <c r="H18" s="166">
        <f>SUM(H19+H28+H32)</f>
        <v>17697</v>
      </c>
    </row>
    <row r="19" spans="1:8" ht="16.5" thickBot="1" x14ac:dyDescent="0.25">
      <c r="A19" s="164" t="s">
        <v>12</v>
      </c>
      <c r="B19" s="161" t="s">
        <v>116</v>
      </c>
      <c r="C19" s="161" t="s">
        <v>76</v>
      </c>
      <c r="D19" s="161" t="s">
        <v>73</v>
      </c>
      <c r="E19" s="166">
        <v>8830020000</v>
      </c>
      <c r="F19" s="162"/>
      <c r="G19" s="166">
        <f>SUM(G20:G27)</f>
        <v>16903</v>
      </c>
      <c r="H19" s="166">
        <f>SUM(H20:H27)</f>
        <v>16903</v>
      </c>
    </row>
    <row r="20" spans="1:8" ht="48" thickBot="1" x14ac:dyDescent="0.25">
      <c r="A20" s="82" t="s">
        <v>9</v>
      </c>
      <c r="B20" s="19" t="s">
        <v>116</v>
      </c>
      <c r="C20" s="19" t="s">
        <v>76</v>
      </c>
      <c r="D20" s="7" t="s">
        <v>73</v>
      </c>
      <c r="E20" s="3">
        <v>8830020000</v>
      </c>
      <c r="F20" s="3">
        <v>121</v>
      </c>
      <c r="G20" s="3">
        <v>9200</v>
      </c>
      <c r="H20" s="3">
        <v>9200</v>
      </c>
    </row>
    <row r="21" spans="1:8" ht="48" thickBot="1" x14ac:dyDescent="0.25">
      <c r="A21" s="82" t="s">
        <v>47</v>
      </c>
      <c r="B21" s="19" t="s">
        <v>116</v>
      </c>
      <c r="C21" s="19" t="s">
        <v>76</v>
      </c>
      <c r="D21" s="7" t="s">
        <v>73</v>
      </c>
      <c r="E21" s="3">
        <v>8830020000</v>
      </c>
      <c r="F21" s="3">
        <v>122</v>
      </c>
      <c r="G21" s="3">
        <v>280</v>
      </c>
      <c r="H21" s="3">
        <v>280</v>
      </c>
    </row>
    <row r="22" spans="1:8" ht="60.75" thickBot="1" x14ac:dyDescent="0.25">
      <c r="A22" s="171" t="s">
        <v>538</v>
      </c>
      <c r="B22" s="19" t="s">
        <v>116</v>
      </c>
      <c r="C22" s="19" t="s">
        <v>76</v>
      </c>
      <c r="D22" s="7" t="s">
        <v>73</v>
      </c>
      <c r="E22" s="3">
        <v>8830020000</v>
      </c>
      <c r="F22" s="3">
        <v>123</v>
      </c>
      <c r="G22" s="3"/>
      <c r="H22" s="3"/>
    </row>
    <row r="23" spans="1:8" ht="79.5" thickBot="1" x14ac:dyDescent="0.25">
      <c r="A23" s="82" t="s">
        <v>10</v>
      </c>
      <c r="B23" s="19" t="s">
        <v>116</v>
      </c>
      <c r="C23" s="19" t="s">
        <v>76</v>
      </c>
      <c r="D23" s="7" t="s">
        <v>73</v>
      </c>
      <c r="E23" s="3">
        <v>8830020000</v>
      </c>
      <c r="F23" s="3">
        <v>129</v>
      </c>
      <c r="G23" s="3">
        <v>2778</v>
      </c>
      <c r="H23" s="3">
        <v>2778</v>
      </c>
    </row>
    <row r="24" spans="1:8" ht="63.75" thickBot="1" x14ac:dyDescent="0.25">
      <c r="A24" s="172" t="s">
        <v>494</v>
      </c>
      <c r="B24" s="19" t="s">
        <v>116</v>
      </c>
      <c r="C24" s="19" t="s">
        <v>76</v>
      </c>
      <c r="D24" s="7" t="s">
        <v>73</v>
      </c>
      <c r="E24" s="3">
        <v>8830020000</v>
      </c>
      <c r="F24" s="3">
        <v>243</v>
      </c>
      <c r="G24" s="3">
        <v>0</v>
      </c>
      <c r="H24" s="3">
        <v>0</v>
      </c>
    </row>
    <row r="25" spans="1:8" ht="32.25" thickBot="1" x14ac:dyDescent="0.25">
      <c r="A25" s="39" t="s">
        <v>13</v>
      </c>
      <c r="B25" s="19" t="s">
        <v>116</v>
      </c>
      <c r="C25" s="19" t="s">
        <v>76</v>
      </c>
      <c r="D25" s="7" t="s">
        <v>73</v>
      </c>
      <c r="E25" s="3">
        <v>8830020000</v>
      </c>
      <c r="F25" s="3">
        <v>244</v>
      </c>
      <c r="G25" s="3">
        <v>2509</v>
      </c>
      <c r="H25" s="3">
        <v>2509</v>
      </c>
    </row>
    <row r="26" spans="1:8" ht="16.5" thickBot="1" x14ac:dyDescent="0.25">
      <c r="A26" s="39" t="s">
        <v>640</v>
      </c>
      <c r="B26" s="19" t="s">
        <v>116</v>
      </c>
      <c r="C26" s="19" t="s">
        <v>76</v>
      </c>
      <c r="D26" s="7" t="s">
        <v>73</v>
      </c>
      <c r="E26" s="3">
        <v>8830020000</v>
      </c>
      <c r="F26" s="3">
        <v>247</v>
      </c>
      <c r="G26" s="3">
        <v>440</v>
      </c>
      <c r="H26" s="3">
        <v>440</v>
      </c>
    </row>
    <row r="27" spans="1:8" ht="32.25" thickBot="1" x14ac:dyDescent="0.25">
      <c r="A27" s="5" t="s">
        <v>48</v>
      </c>
      <c r="B27" s="19" t="s">
        <v>116</v>
      </c>
      <c r="C27" s="19" t="s">
        <v>76</v>
      </c>
      <c r="D27" s="7" t="s">
        <v>73</v>
      </c>
      <c r="E27" s="3">
        <v>8830020000</v>
      </c>
      <c r="F27" s="3">
        <v>850</v>
      </c>
      <c r="G27" s="3">
        <v>1696</v>
      </c>
      <c r="H27" s="3">
        <v>1696</v>
      </c>
    </row>
    <row r="28" spans="1:8" ht="79.5" thickBot="1" x14ac:dyDescent="0.25">
      <c r="A28" s="164" t="s">
        <v>14</v>
      </c>
      <c r="B28" s="161" t="s">
        <v>116</v>
      </c>
      <c r="C28" s="161" t="s">
        <v>76</v>
      </c>
      <c r="D28" s="161" t="s">
        <v>73</v>
      </c>
      <c r="E28" s="166">
        <v>9980077710</v>
      </c>
      <c r="F28" s="162"/>
      <c r="G28" s="166">
        <f>SUM(G29:G31)</f>
        <v>387</v>
      </c>
      <c r="H28" s="166">
        <f>SUM(H29:H31)</f>
        <v>397</v>
      </c>
    </row>
    <row r="29" spans="1:8" ht="48" thickBot="1" x14ac:dyDescent="0.25">
      <c r="A29" s="39" t="s">
        <v>15</v>
      </c>
      <c r="B29" s="19" t="s">
        <v>116</v>
      </c>
      <c r="C29" s="19" t="s">
        <v>76</v>
      </c>
      <c r="D29" s="7" t="s">
        <v>73</v>
      </c>
      <c r="E29" s="3">
        <v>9980077710</v>
      </c>
      <c r="F29" s="3">
        <v>121</v>
      </c>
      <c r="G29" s="3">
        <v>297</v>
      </c>
      <c r="H29" s="3">
        <v>305</v>
      </c>
    </row>
    <row r="30" spans="1:8" ht="79.5" thickBot="1" x14ac:dyDescent="0.25">
      <c r="A30" s="39" t="s">
        <v>10</v>
      </c>
      <c r="B30" s="19" t="s">
        <v>116</v>
      </c>
      <c r="C30" s="19" t="s">
        <v>76</v>
      </c>
      <c r="D30" s="7" t="s">
        <v>73</v>
      </c>
      <c r="E30" s="3">
        <v>9980077710</v>
      </c>
      <c r="F30" s="3">
        <v>129</v>
      </c>
      <c r="G30" s="3">
        <v>90</v>
      </c>
      <c r="H30" s="3">
        <v>92</v>
      </c>
    </row>
    <row r="31" spans="1:8" ht="32.25" thickBot="1" x14ac:dyDescent="0.25">
      <c r="A31" s="39" t="s">
        <v>13</v>
      </c>
      <c r="B31" s="19" t="s">
        <v>116</v>
      </c>
      <c r="C31" s="19" t="s">
        <v>76</v>
      </c>
      <c r="D31" s="7" t="s">
        <v>73</v>
      </c>
      <c r="E31" s="3">
        <v>9980077710</v>
      </c>
      <c r="F31" s="3">
        <v>244</v>
      </c>
      <c r="G31" s="3"/>
      <c r="H31" s="3"/>
    </row>
    <row r="32" spans="1:8" ht="111" thickBot="1" x14ac:dyDescent="0.25">
      <c r="A32" s="164" t="s">
        <v>16</v>
      </c>
      <c r="B32" s="161" t="s">
        <v>116</v>
      </c>
      <c r="C32" s="161" t="s">
        <v>76</v>
      </c>
      <c r="D32" s="161" t="s">
        <v>73</v>
      </c>
      <c r="E32" s="166">
        <v>9980077720</v>
      </c>
      <c r="F32" s="162"/>
      <c r="G32" s="166">
        <f>SUM(G33:G35)</f>
        <v>387</v>
      </c>
      <c r="H32" s="166">
        <f>SUM(H33:H35)</f>
        <v>397</v>
      </c>
    </row>
    <row r="33" spans="1:8" ht="48" thickBot="1" x14ac:dyDescent="0.25">
      <c r="A33" s="39" t="s">
        <v>15</v>
      </c>
      <c r="B33" s="19" t="s">
        <v>116</v>
      </c>
      <c r="C33" s="19" t="s">
        <v>76</v>
      </c>
      <c r="D33" s="7" t="s">
        <v>73</v>
      </c>
      <c r="E33" s="3">
        <v>9980077720</v>
      </c>
      <c r="F33" s="3">
        <v>121</v>
      </c>
      <c r="G33" s="3">
        <v>297</v>
      </c>
      <c r="H33" s="3">
        <v>305</v>
      </c>
    </row>
    <row r="34" spans="1:8" ht="79.5" thickBot="1" x14ac:dyDescent="0.25">
      <c r="A34" s="39" t="s">
        <v>10</v>
      </c>
      <c r="B34" s="19" t="s">
        <v>116</v>
      </c>
      <c r="C34" s="19" t="s">
        <v>76</v>
      </c>
      <c r="D34" s="7" t="s">
        <v>73</v>
      </c>
      <c r="E34" s="3">
        <v>9980077720</v>
      </c>
      <c r="F34" s="3">
        <v>129</v>
      </c>
      <c r="G34" s="3">
        <v>90</v>
      </c>
      <c r="H34" s="3">
        <v>92</v>
      </c>
    </row>
    <row r="35" spans="1:8" ht="32.25" thickBot="1" x14ac:dyDescent="0.25">
      <c r="A35" s="39" t="s">
        <v>13</v>
      </c>
      <c r="B35" s="19" t="s">
        <v>116</v>
      </c>
      <c r="C35" s="19" t="s">
        <v>76</v>
      </c>
      <c r="D35" s="7" t="s">
        <v>73</v>
      </c>
      <c r="E35" s="3">
        <v>9980077720</v>
      </c>
      <c r="F35" s="3">
        <v>244</v>
      </c>
      <c r="G35" s="3"/>
      <c r="H35" s="3"/>
    </row>
    <row r="36" spans="1:8" ht="16.5" thickBot="1" x14ac:dyDescent="0.3">
      <c r="A36" s="174" t="s">
        <v>392</v>
      </c>
      <c r="B36" s="161" t="s">
        <v>116</v>
      </c>
      <c r="C36" s="161" t="s">
        <v>76</v>
      </c>
      <c r="D36" s="161" t="s">
        <v>74</v>
      </c>
      <c r="E36" s="175"/>
      <c r="F36" s="175"/>
      <c r="G36" s="175">
        <v>2.65</v>
      </c>
      <c r="H36" s="175">
        <v>2.35</v>
      </c>
    </row>
    <row r="37" spans="1:8" ht="48" thickBot="1" x14ac:dyDescent="0.3">
      <c r="A37" s="50" t="s">
        <v>194</v>
      </c>
      <c r="B37" s="19" t="s">
        <v>116</v>
      </c>
      <c r="C37" s="19" t="s">
        <v>76</v>
      </c>
      <c r="D37" s="7" t="s">
        <v>74</v>
      </c>
      <c r="E37" s="3">
        <v>99</v>
      </c>
      <c r="F37" s="3"/>
      <c r="G37" s="3">
        <v>2.65</v>
      </c>
      <c r="H37" s="3">
        <v>2.35</v>
      </c>
    </row>
    <row r="38" spans="1:8" ht="111" thickBot="1" x14ac:dyDescent="0.3">
      <c r="A38" s="84" t="s">
        <v>393</v>
      </c>
      <c r="B38" s="19" t="s">
        <v>116</v>
      </c>
      <c r="C38" s="19" t="s">
        <v>76</v>
      </c>
      <c r="D38" s="7" t="s">
        <v>74</v>
      </c>
      <c r="E38" s="258" t="s">
        <v>394</v>
      </c>
      <c r="F38" s="3"/>
      <c r="G38" s="3">
        <v>2.65</v>
      </c>
      <c r="H38" s="3">
        <v>2.35</v>
      </c>
    </row>
    <row r="39" spans="1:8" ht="32.25" thickBot="1" x14ac:dyDescent="0.3">
      <c r="A39" s="50" t="s">
        <v>13</v>
      </c>
      <c r="B39" s="19" t="s">
        <v>116</v>
      </c>
      <c r="C39" s="19" t="s">
        <v>76</v>
      </c>
      <c r="D39" s="7" t="s">
        <v>74</v>
      </c>
      <c r="E39" s="258" t="s">
        <v>394</v>
      </c>
      <c r="F39" s="3">
        <v>244</v>
      </c>
      <c r="G39" s="3">
        <v>2.65</v>
      </c>
      <c r="H39" s="3">
        <v>2.35</v>
      </c>
    </row>
    <row r="40" spans="1:8" ht="48" thickBot="1" x14ac:dyDescent="0.25">
      <c r="A40" s="164" t="s">
        <v>17</v>
      </c>
      <c r="B40" s="161" t="s">
        <v>116</v>
      </c>
      <c r="C40" s="161" t="s">
        <v>76</v>
      </c>
      <c r="D40" s="161" t="s">
        <v>114</v>
      </c>
      <c r="E40" s="162"/>
      <c r="F40" s="162"/>
      <c r="G40" s="166">
        <f>SUM(G41)</f>
        <v>707</v>
      </c>
      <c r="H40" s="166">
        <f>SUM(H41)</f>
        <v>707</v>
      </c>
    </row>
    <row r="41" spans="1:8" ht="32.25" thickBot="1" x14ac:dyDescent="0.25">
      <c r="A41" s="158" t="s">
        <v>18</v>
      </c>
      <c r="B41" s="19" t="s">
        <v>116</v>
      </c>
      <c r="C41" s="19" t="s">
        <v>76</v>
      </c>
      <c r="D41" s="19" t="s">
        <v>114</v>
      </c>
      <c r="E41" s="3">
        <v>9370020000</v>
      </c>
      <c r="F41" s="2"/>
      <c r="G41" s="3">
        <f>SUM(G42:G45)</f>
        <v>707</v>
      </c>
      <c r="H41" s="3">
        <f>SUM(H42:H45)</f>
        <v>707</v>
      </c>
    </row>
    <row r="42" spans="1:8" ht="48" thickBot="1" x14ac:dyDescent="0.25">
      <c r="A42" s="5" t="s">
        <v>9</v>
      </c>
      <c r="B42" s="19" t="s">
        <v>116</v>
      </c>
      <c r="C42" s="19" t="s">
        <v>76</v>
      </c>
      <c r="D42" s="19" t="s">
        <v>114</v>
      </c>
      <c r="E42" s="3">
        <v>9370020000</v>
      </c>
      <c r="F42" s="3">
        <v>121</v>
      </c>
      <c r="G42" s="3">
        <v>482</v>
      </c>
      <c r="H42" s="3">
        <v>482</v>
      </c>
    </row>
    <row r="43" spans="1:8" ht="48" thickBot="1" x14ac:dyDescent="0.25">
      <c r="A43" s="82" t="s">
        <v>47</v>
      </c>
      <c r="B43" s="19" t="s">
        <v>116</v>
      </c>
      <c r="C43" s="19" t="s">
        <v>76</v>
      </c>
      <c r="D43" s="19" t="s">
        <v>114</v>
      </c>
      <c r="E43" s="3">
        <v>9370020000</v>
      </c>
      <c r="F43" s="3">
        <v>122</v>
      </c>
      <c r="G43" s="3">
        <v>29</v>
      </c>
      <c r="H43" s="3">
        <v>29</v>
      </c>
    </row>
    <row r="44" spans="1:8" ht="79.5" thickBot="1" x14ac:dyDescent="0.25">
      <c r="A44" s="39" t="s">
        <v>10</v>
      </c>
      <c r="B44" s="19" t="s">
        <v>116</v>
      </c>
      <c r="C44" s="19" t="s">
        <v>76</v>
      </c>
      <c r="D44" s="19" t="s">
        <v>114</v>
      </c>
      <c r="E44" s="3">
        <v>9370020000</v>
      </c>
      <c r="F44" s="3">
        <v>129</v>
      </c>
      <c r="G44" s="3">
        <v>146</v>
      </c>
      <c r="H44" s="3">
        <v>146</v>
      </c>
    </row>
    <row r="45" spans="1:8" ht="32.25" thickBot="1" x14ac:dyDescent="0.3">
      <c r="A45" s="50" t="s">
        <v>13</v>
      </c>
      <c r="B45" s="19" t="s">
        <v>116</v>
      </c>
      <c r="C45" s="19" t="s">
        <v>76</v>
      </c>
      <c r="D45" s="19" t="s">
        <v>114</v>
      </c>
      <c r="E45" s="3">
        <v>9370020000</v>
      </c>
      <c r="F45" s="3">
        <v>244</v>
      </c>
      <c r="G45" s="3">
        <v>50</v>
      </c>
      <c r="H45" s="3">
        <v>50</v>
      </c>
    </row>
    <row r="46" spans="1:8" ht="16.5" thickBot="1" x14ac:dyDescent="0.25">
      <c r="A46" s="81" t="s">
        <v>368</v>
      </c>
      <c r="B46" s="15" t="s">
        <v>116</v>
      </c>
      <c r="C46" s="15" t="s">
        <v>76</v>
      </c>
      <c r="D46" s="15" t="s">
        <v>465</v>
      </c>
      <c r="E46" s="1"/>
      <c r="F46" s="1"/>
      <c r="G46" s="1">
        <v>1000</v>
      </c>
      <c r="H46" s="1">
        <v>1000</v>
      </c>
    </row>
    <row r="47" spans="1:8" ht="16.5" thickBot="1" x14ac:dyDescent="0.25">
      <c r="A47" s="39" t="s">
        <v>467</v>
      </c>
      <c r="B47" s="19" t="s">
        <v>116</v>
      </c>
      <c r="C47" s="19" t="s">
        <v>76</v>
      </c>
      <c r="D47" s="19" t="s">
        <v>465</v>
      </c>
      <c r="E47" s="3">
        <v>9990020690</v>
      </c>
      <c r="F47" s="3">
        <v>870</v>
      </c>
      <c r="G47" s="3">
        <v>1000</v>
      </c>
      <c r="H47" s="3">
        <v>1000</v>
      </c>
    </row>
    <row r="48" spans="1:8" ht="32.25" thickBot="1" x14ac:dyDescent="0.25">
      <c r="A48" s="164" t="s">
        <v>19</v>
      </c>
      <c r="B48" s="161" t="s">
        <v>116</v>
      </c>
      <c r="C48" s="161" t="s">
        <v>76</v>
      </c>
      <c r="D48" s="161">
        <v>13</v>
      </c>
      <c r="E48" s="162"/>
      <c r="F48" s="162"/>
      <c r="G48" s="166">
        <f>SUM(G50+G51+G55+G57)</f>
        <v>1434.3</v>
      </c>
      <c r="H48" s="166">
        <f>SUM(H50+H51+H55+H57)</f>
        <v>1434.3</v>
      </c>
    </row>
    <row r="49" spans="1:8" ht="16.5" thickBot="1" x14ac:dyDescent="0.25">
      <c r="A49" s="14" t="s">
        <v>575</v>
      </c>
      <c r="B49" s="176" t="s">
        <v>116</v>
      </c>
      <c r="C49" s="176" t="s">
        <v>76</v>
      </c>
      <c r="D49" s="176" t="s">
        <v>471</v>
      </c>
      <c r="E49" s="293">
        <v>2520200190</v>
      </c>
      <c r="F49" s="287"/>
      <c r="G49" s="32">
        <v>1000</v>
      </c>
      <c r="H49" s="32">
        <v>1000</v>
      </c>
    </row>
    <row r="50" spans="1:8" ht="32.25" thickBot="1" x14ac:dyDescent="0.25">
      <c r="A50" s="18" t="s">
        <v>43</v>
      </c>
      <c r="B50" s="19" t="s">
        <v>116</v>
      </c>
      <c r="C50" s="19" t="s">
        <v>76</v>
      </c>
      <c r="D50" s="19" t="s">
        <v>471</v>
      </c>
      <c r="E50" s="293">
        <v>2520200190</v>
      </c>
      <c r="F50" s="287">
        <v>611</v>
      </c>
      <c r="G50" s="32">
        <v>1000</v>
      </c>
      <c r="H50" s="32">
        <v>1000</v>
      </c>
    </row>
    <row r="51" spans="1:8" ht="79.5" thickBot="1" x14ac:dyDescent="0.25">
      <c r="A51" s="164" t="s">
        <v>556</v>
      </c>
      <c r="B51" s="161" t="s">
        <v>116</v>
      </c>
      <c r="C51" s="161" t="s">
        <v>76</v>
      </c>
      <c r="D51" s="161" t="s">
        <v>471</v>
      </c>
      <c r="E51" s="166">
        <v>42</v>
      </c>
      <c r="F51" s="175"/>
      <c r="G51" s="166">
        <v>100</v>
      </c>
      <c r="H51" s="166">
        <v>100</v>
      </c>
    </row>
    <row r="52" spans="1:8" ht="48" thickBot="1" x14ac:dyDescent="0.25">
      <c r="A52" s="52" t="s">
        <v>469</v>
      </c>
      <c r="B52" s="19" t="s">
        <v>116</v>
      </c>
      <c r="C52" s="19" t="s">
        <v>76</v>
      </c>
      <c r="D52" s="19" t="s">
        <v>471</v>
      </c>
      <c r="E52" s="20">
        <v>42001</v>
      </c>
      <c r="F52" s="20"/>
      <c r="G52" s="20">
        <v>100</v>
      </c>
      <c r="H52" s="20">
        <v>100</v>
      </c>
    </row>
    <row r="53" spans="1:8" ht="63.75" thickBot="1" x14ac:dyDescent="0.25">
      <c r="A53" s="52" t="s">
        <v>470</v>
      </c>
      <c r="B53" s="19" t="s">
        <v>116</v>
      </c>
      <c r="C53" s="19" t="s">
        <v>76</v>
      </c>
      <c r="D53" s="19" t="s">
        <v>471</v>
      </c>
      <c r="E53" s="20">
        <v>4200199900</v>
      </c>
      <c r="F53" s="20"/>
      <c r="G53" s="20">
        <v>100</v>
      </c>
      <c r="H53" s="20">
        <v>100</v>
      </c>
    </row>
    <row r="54" spans="1:8" ht="32.25" thickBot="1" x14ac:dyDescent="0.25">
      <c r="A54" s="52" t="s">
        <v>13</v>
      </c>
      <c r="B54" s="19" t="s">
        <v>116</v>
      </c>
      <c r="C54" s="19" t="s">
        <v>76</v>
      </c>
      <c r="D54" s="19" t="s">
        <v>471</v>
      </c>
      <c r="E54" s="20">
        <v>4200199900</v>
      </c>
      <c r="F54" s="20">
        <v>244</v>
      </c>
      <c r="G54" s="20">
        <v>100</v>
      </c>
      <c r="H54" s="20">
        <v>100</v>
      </c>
    </row>
    <row r="55" spans="1:8" ht="32.25" thickBot="1" x14ac:dyDescent="0.25">
      <c r="A55" s="160" t="s">
        <v>540</v>
      </c>
      <c r="B55" s="176" t="s">
        <v>116</v>
      </c>
      <c r="C55" s="176" t="s">
        <v>76</v>
      </c>
      <c r="D55" s="176" t="s">
        <v>471</v>
      </c>
      <c r="E55" s="175">
        <v>8830020000</v>
      </c>
      <c r="F55" s="175"/>
      <c r="G55" s="175">
        <v>100</v>
      </c>
      <c r="H55" s="175">
        <v>100</v>
      </c>
    </row>
    <row r="56" spans="1:8" ht="32.25" thickBot="1" x14ac:dyDescent="0.25">
      <c r="A56" s="39" t="s">
        <v>207</v>
      </c>
      <c r="B56" s="19" t="s">
        <v>116</v>
      </c>
      <c r="C56" s="19" t="s">
        <v>76</v>
      </c>
      <c r="D56" s="19" t="s">
        <v>471</v>
      </c>
      <c r="E56" s="3">
        <v>8830020000</v>
      </c>
      <c r="F56" s="20">
        <v>244</v>
      </c>
      <c r="G56" s="20">
        <v>100</v>
      </c>
      <c r="H56" s="20">
        <v>100</v>
      </c>
    </row>
    <row r="57" spans="1:8" ht="16.5" thickBot="1" x14ac:dyDescent="0.25">
      <c r="A57" s="164" t="s">
        <v>20</v>
      </c>
      <c r="B57" s="161" t="s">
        <v>116</v>
      </c>
      <c r="C57" s="161" t="s">
        <v>76</v>
      </c>
      <c r="D57" s="161">
        <v>13</v>
      </c>
      <c r="E57" s="166">
        <v>99</v>
      </c>
      <c r="F57" s="162"/>
      <c r="G57" s="166">
        <v>234.3</v>
      </c>
      <c r="H57" s="166">
        <v>234.3</v>
      </c>
    </row>
    <row r="58" spans="1:8" ht="158.25" thickBot="1" x14ac:dyDescent="0.25">
      <c r="A58" s="158" t="s">
        <v>21</v>
      </c>
      <c r="B58" s="19" t="s">
        <v>116</v>
      </c>
      <c r="C58" s="19" t="s">
        <v>76</v>
      </c>
      <c r="D58" s="7">
        <v>13</v>
      </c>
      <c r="E58" s="3">
        <v>9980077730</v>
      </c>
      <c r="F58" s="2"/>
      <c r="G58" s="3">
        <v>234.3</v>
      </c>
      <c r="H58" s="3">
        <v>234.3</v>
      </c>
    </row>
    <row r="59" spans="1:8" ht="32.25" thickBot="1" x14ac:dyDescent="0.25">
      <c r="A59" s="39" t="s">
        <v>13</v>
      </c>
      <c r="B59" s="19" t="s">
        <v>116</v>
      </c>
      <c r="C59" s="19" t="s">
        <v>76</v>
      </c>
      <c r="D59" s="7">
        <v>13</v>
      </c>
      <c r="E59" s="3">
        <v>9980077730</v>
      </c>
      <c r="F59" s="3">
        <v>244</v>
      </c>
      <c r="G59" s="3">
        <v>234.3</v>
      </c>
      <c r="H59" s="3">
        <v>234.3</v>
      </c>
    </row>
    <row r="60" spans="1:8" ht="16.5" thickBot="1" x14ac:dyDescent="0.25">
      <c r="A60" s="164" t="s">
        <v>386</v>
      </c>
      <c r="B60" s="161" t="s">
        <v>116</v>
      </c>
      <c r="C60" s="161" t="s">
        <v>117</v>
      </c>
      <c r="D60" s="176"/>
      <c r="E60" s="175"/>
      <c r="F60" s="175"/>
      <c r="G60" s="177">
        <v>1738</v>
      </c>
      <c r="H60" s="177">
        <v>1792</v>
      </c>
    </row>
    <row r="61" spans="1:8" ht="32.25" thickBot="1" x14ac:dyDescent="0.25">
      <c r="A61" s="39" t="s">
        <v>387</v>
      </c>
      <c r="B61" s="19" t="s">
        <v>116</v>
      </c>
      <c r="C61" s="19" t="s">
        <v>117</v>
      </c>
      <c r="D61" s="7" t="s">
        <v>111</v>
      </c>
      <c r="E61" s="3"/>
      <c r="F61" s="3"/>
      <c r="G61" s="3">
        <v>1738</v>
      </c>
      <c r="H61" s="3">
        <v>1792</v>
      </c>
    </row>
    <row r="62" spans="1:8" ht="63.75" thickBot="1" x14ac:dyDescent="0.25">
      <c r="A62" s="39" t="s">
        <v>69</v>
      </c>
      <c r="B62" s="19" t="s">
        <v>116</v>
      </c>
      <c r="C62" s="19" t="s">
        <v>117</v>
      </c>
      <c r="D62" s="7" t="s">
        <v>111</v>
      </c>
      <c r="E62" s="20">
        <v>9980051180</v>
      </c>
      <c r="F62" s="3"/>
      <c r="G62" s="3">
        <v>1738</v>
      </c>
      <c r="H62" s="3">
        <v>1792</v>
      </c>
    </row>
    <row r="63" spans="1:8" ht="16.5" thickBot="1" x14ac:dyDescent="0.25">
      <c r="A63" s="39" t="s">
        <v>384</v>
      </c>
      <c r="B63" s="19" t="s">
        <v>116</v>
      </c>
      <c r="C63" s="19" t="s">
        <v>117</v>
      </c>
      <c r="D63" s="7" t="s">
        <v>111</v>
      </c>
      <c r="E63" s="20">
        <v>9980051180</v>
      </c>
      <c r="F63" s="3">
        <v>530</v>
      </c>
      <c r="G63" s="3">
        <v>1738</v>
      </c>
      <c r="H63" s="3">
        <v>1792</v>
      </c>
    </row>
    <row r="64" spans="1:8" ht="16.5" thickBot="1" x14ac:dyDescent="0.25">
      <c r="A64" s="164" t="s">
        <v>23</v>
      </c>
      <c r="B64" s="161" t="s">
        <v>116</v>
      </c>
      <c r="C64" s="178" t="s">
        <v>73</v>
      </c>
      <c r="D64" s="161"/>
      <c r="E64" s="175"/>
      <c r="F64" s="175"/>
      <c r="G64" s="175">
        <f>SUM(G66+G70)</f>
        <v>6927.21</v>
      </c>
      <c r="H64" s="175">
        <f>SUM(H66+H70)</f>
        <v>6916.58</v>
      </c>
    </row>
    <row r="65" spans="1:8" ht="16.5" thickBot="1" x14ac:dyDescent="0.25">
      <c r="A65" s="164" t="s">
        <v>383</v>
      </c>
      <c r="B65" s="176" t="s">
        <v>116</v>
      </c>
      <c r="C65" s="183" t="s">
        <v>73</v>
      </c>
      <c r="D65" s="176" t="s">
        <v>112</v>
      </c>
      <c r="E65" s="175"/>
      <c r="F65" s="175"/>
      <c r="G65" s="175">
        <v>6727.21</v>
      </c>
      <c r="H65" s="175">
        <v>6716.58</v>
      </c>
    </row>
    <row r="66" spans="1:8" ht="48" thickBot="1" x14ac:dyDescent="0.25">
      <c r="A66" s="184" t="s">
        <v>541</v>
      </c>
      <c r="B66" s="180" t="s">
        <v>116</v>
      </c>
      <c r="C66" s="181" t="s">
        <v>73</v>
      </c>
      <c r="D66" s="180" t="s">
        <v>112</v>
      </c>
      <c r="E66" s="185">
        <v>1530053900</v>
      </c>
      <c r="F66" s="182"/>
      <c r="G66" s="182">
        <v>6727.21</v>
      </c>
      <c r="H66" s="182">
        <v>6716.58</v>
      </c>
    </row>
    <row r="67" spans="1:8" ht="63.75" thickBot="1" x14ac:dyDescent="0.25">
      <c r="A67" s="263" t="s">
        <v>494</v>
      </c>
      <c r="B67" s="19" t="s">
        <v>116</v>
      </c>
      <c r="C67" s="83" t="s">
        <v>73</v>
      </c>
      <c r="D67" s="19" t="s">
        <v>112</v>
      </c>
      <c r="E67" s="186">
        <v>1530053900</v>
      </c>
      <c r="F67" s="3">
        <v>244</v>
      </c>
      <c r="G67" s="20">
        <v>6727.21</v>
      </c>
      <c r="H67" s="182">
        <v>6716.58</v>
      </c>
    </row>
    <row r="68" spans="1:8" ht="16.5" thickBot="1" x14ac:dyDescent="0.25">
      <c r="A68" s="263" t="s">
        <v>384</v>
      </c>
      <c r="B68" s="19" t="s">
        <v>116</v>
      </c>
      <c r="C68" s="83" t="s">
        <v>73</v>
      </c>
      <c r="D68" s="19" t="s">
        <v>112</v>
      </c>
      <c r="E68" s="258">
        <v>1530022260</v>
      </c>
      <c r="F68" s="3"/>
      <c r="G68" s="3">
        <v>6727.21</v>
      </c>
      <c r="H68" s="20">
        <v>6716.58</v>
      </c>
    </row>
    <row r="69" spans="1:8" ht="16.5" thickBot="1" x14ac:dyDescent="0.25">
      <c r="A69" s="263" t="s">
        <v>385</v>
      </c>
      <c r="B69" s="19" t="s">
        <v>116</v>
      </c>
      <c r="C69" s="83" t="s">
        <v>73</v>
      </c>
      <c r="D69" s="19" t="s">
        <v>112</v>
      </c>
      <c r="E69" s="258">
        <v>1530022260</v>
      </c>
      <c r="F69" s="3">
        <v>540</v>
      </c>
      <c r="G69" s="3">
        <v>6727.21</v>
      </c>
      <c r="H69" s="3">
        <v>6716.58</v>
      </c>
    </row>
    <row r="70" spans="1:8" ht="32.25" thickBot="1" x14ac:dyDescent="0.25">
      <c r="A70" s="160" t="s">
        <v>542</v>
      </c>
      <c r="B70" s="176" t="s">
        <v>116</v>
      </c>
      <c r="C70" s="183" t="s">
        <v>73</v>
      </c>
      <c r="D70" s="176" t="s">
        <v>543</v>
      </c>
      <c r="E70" s="187"/>
      <c r="F70" s="175"/>
      <c r="G70" s="175">
        <v>200</v>
      </c>
      <c r="H70" s="3">
        <v>200</v>
      </c>
    </row>
    <row r="71" spans="1:8" ht="79.5" thickBot="1" x14ac:dyDescent="0.25">
      <c r="A71" s="263" t="s">
        <v>544</v>
      </c>
      <c r="B71" s="19" t="s">
        <v>116</v>
      </c>
      <c r="C71" s="83" t="s">
        <v>73</v>
      </c>
      <c r="D71" s="19" t="s">
        <v>543</v>
      </c>
      <c r="E71" s="258">
        <v>9980040002</v>
      </c>
      <c r="F71" s="3">
        <v>245</v>
      </c>
      <c r="G71" s="3">
        <v>200</v>
      </c>
      <c r="H71" s="3">
        <v>200</v>
      </c>
    </row>
    <row r="72" spans="1:8" ht="32.25" thickBot="1" x14ac:dyDescent="0.25">
      <c r="A72" s="164" t="s">
        <v>24</v>
      </c>
      <c r="B72" s="161" t="s">
        <v>116</v>
      </c>
      <c r="C72" s="161" t="s">
        <v>74</v>
      </c>
      <c r="D72" s="161"/>
      <c r="E72" s="162"/>
      <c r="F72" s="162"/>
      <c r="G72" s="166">
        <f>SUM(G73+G75)</f>
        <v>6735.9480000000003</v>
      </c>
      <c r="H72" s="166">
        <f>SUM(H73+H75)</f>
        <v>11217.436</v>
      </c>
    </row>
    <row r="73" spans="1:8" ht="32.25" thickBot="1" x14ac:dyDescent="0.25">
      <c r="A73" s="184" t="s">
        <v>545</v>
      </c>
      <c r="B73" s="180" t="s">
        <v>116</v>
      </c>
      <c r="C73" s="180" t="s">
        <v>74</v>
      </c>
      <c r="D73" s="180" t="s">
        <v>111</v>
      </c>
      <c r="E73" s="188" t="s">
        <v>546</v>
      </c>
      <c r="F73" s="189"/>
      <c r="G73" s="166">
        <v>1725.9480000000001</v>
      </c>
      <c r="H73" s="166">
        <v>6207.4359999999997</v>
      </c>
    </row>
    <row r="74" spans="1:8" ht="63.75" thickBot="1" x14ac:dyDescent="0.25">
      <c r="A74" s="263" t="s">
        <v>494</v>
      </c>
      <c r="B74" s="15" t="s">
        <v>116</v>
      </c>
      <c r="C74" s="15" t="s">
        <v>74</v>
      </c>
      <c r="D74" s="15" t="s">
        <v>111</v>
      </c>
      <c r="E74" s="20" t="s">
        <v>546</v>
      </c>
      <c r="F74" s="20">
        <v>244</v>
      </c>
      <c r="G74" s="166">
        <v>1725.9480000000001</v>
      </c>
      <c r="H74" s="166">
        <v>6207.4359999999997</v>
      </c>
    </row>
    <row r="75" spans="1:8" ht="16.5" thickBot="1" x14ac:dyDescent="0.25">
      <c r="A75" s="328" t="s">
        <v>388</v>
      </c>
      <c r="B75" s="161" t="s">
        <v>116</v>
      </c>
      <c r="C75" s="161" t="s">
        <v>74</v>
      </c>
      <c r="D75" s="161" t="s">
        <v>111</v>
      </c>
      <c r="E75" s="175"/>
      <c r="F75" s="175"/>
      <c r="G75" s="166">
        <v>5010</v>
      </c>
      <c r="H75" s="166">
        <v>5010</v>
      </c>
    </row>
    <row r="76" spans="1:8" ht="16.5" thickBot="1" x14ac:dyDescent="0.25">
      <c r="A76" s="327" t="s">
        <v>384</v>
      </c>
      <c r="B76" s="15" t="s">
        <v>116</v>
      </c>
      <c r="C76" s="15" t="s">
        <v>74</v>
      </c>
      <c r="D76" s="15" t="s">
        <v>111</v>
      </c>
      <c r="E76" s="3">
        <v>1640115200</v>
      </c>
      <c r="F76" s="20"/>
      <c r="G76" s="16">
        <v>5010</v>
      </c>
      <c r="H76" s="16">
        <v>5010</v>
      </c>
    </row>
    <row r="77" spans="1:8" ht="16.5" thickBot="1" x14ac:dyDescent="0.25">
      <c r="A77" s="327" t="s">
        <v>493</v>
      </c>
      <c r="B77" s="15" t="s">
        <v>116</v>
      </c>
      <c r="C77" s="15" t="s">
        <v>74</v>
      </c>
      <c r="D77" s="15" t="s">
        <v>111</v>
      </c>
      <c r="E77" s="3">
        <v>1640115200</v>
      </c>
      <c r="F77" s="20">
        <v>540</v>
      </c>
      <c r="G77" s="16">
        <v>5010</v>
      </c>
      <c r="H77" s="16">
        <v>5010</v>
      </c>
    </row>
    <row r="78" spans="1:8" ht="16.5" thickBot="1" x14ac:dyDescent="0.25">
      <c r="A78" s="164" t="s">
        <v>25</v>
      </c>
      <c r="B78" s="161" t="s">
        <v>116</v>
      </c>
      <c r="C78" s="178" t="s">
        <v>75</v>
      </c>
      <c r="D78" s="165"/>
      <c r="E78" s="162"/>
      <c r="F78" s="162"/>
      <c r="G78" s="177">
        <f>SUM(G79+G86+G89)</f>
        <v>5737</v>
      </c>
      <c r="H78" s="177">
        <f>SUM(H79+H86+H89)</f>
        <v>5747</v>
      </c>
    </row>
    <row r="79" spans="1:8" ht="32.25" thickBot="1" x14ac:dyDescent="0.25">
      <c r="A79" s="164" t="s">
        <v>66</v>
      </c>
      <c r="B79" s="161" t="s">
        <v>116</v>
      </c>
      <c r="C79" s="178" t="s">
        <v>75</v>
      </c>
      <c r="D79" s="161" t="s">
        <v>111</v>
      </c>
      <c r="E79" s="162"/>
      <c r="F79" s="162"/>
      <c r="G79" s="177">
        <f>SUM(G80:G85)</f>
        <v>5300</v>
      </c>
      <c r="H79" s="177">
        <f>SUM(H80:H85)</f>
        <v>5300</v>
      </c>
    </row>
    <row r="80" spans="1:8" ht="16.5" thickBot="1" x14ac:dyDescent="0.25">
      <c r="A80" s="52" t="s">
        <v>593</v>
      </c>
      <c r="B80" s="19" t="s">
        <v>116</v>
      </c>
      <c r="C80" s="83" t="s">
        <v>75</v>
      </c>
      <c r="D80" s="19" t="s">
        <v>111</v>
      </c>
      <c r="E80" s="293">
        <v>1930606590</v>
      </c>
      <c r="F80" s="293">
        <v>611</v>
      </c>
      <c r="G80" s="3">
        <v>2400</v>
      </c>
      <c r="H80" s="3">
        <v>2400</v>
      </c>
    </row>
    <row r="81" spans="1:11" ht="32.25" thickBot="1" x14ac:dyDescent="0.25">
      <c r="A81" s="52" t="s">
        <v>594</v>
      </c>
      <c r="B81" s="19" t="s">
        <v>116</v>
      </c>
      <c r="C81" s="83" t="s">
        <v>75</v>
      </c>
      <c r="D81" s="19" t="s">
        <v>111</v>
      </c>
      <c r="E81" s="293">
        <v>9996006000</v>
      </c>
      <c r="F81" s="293">
        <v>611</v>
      </c>
      <c r="G81" s="3">
        <v>2843.694</v>
      </c>
      <c r="H81" s="3">
        <v>2843.694</v>
      </c>
    </row>
    <row r="82" spans="1:11" ht="32.25" thickBot="1" x14ac:dyDescent="0.25">
      <c r="A82" s="52" t="s">
        <v>594</v>
      </c>
      <c r="B82" s="19" t="s">
        <v>116</v>
      </c>
      <c r="C82" s="83" t="s">
        <v>75</v>
      </c>
      <c r="D82" s="19" t="s">
        <v>111</v>
      </c>
      <c r="E82" s="293">
        <v>9996006000</v>
      </c>
      <c r="F82" s="293">
        <v>613</v>
      </c>
      <c r="G82" s="3">
        <v>18.68</v>
      </c>
      <c r="H82" s="3">
        <v>18.68</v>
      </c>
    </row>
    <row r="83" spans="1:11" ht="32.25" thickBot="1" x14ac:dyDescent="0.25">
      <c r="A83" s="52" t="s">
        <v>594</v>
      </c>
      <c r="B83" s="19" t="s">
        <v>116</v>
      </c>
      <c r="C83" s="83" t="s">
        <v>75</v>
      </c>
      <c r="D83" s="19" t="s">
        <v>111</v>
      </c>
      <c r="E83" s="293">
        <v>9996006000</v>
      </c>
      <c r="F83" s="293">
        <v>623</v>
      </c>
      <c r="G83" s="3">
        <v>18.68</v>
      </c>
      <c r="H83" s="3">
        <v>18.68</v>
      </c>
    </row>
    <row r="84" spans="1:11" ht="32.25" thickBot="1" x14ac:dyDescent="0.25">
      <c r="A84" s="52" t="s">
        <v>594</v>
      </c>
      <c r="B84" s="19" t="s">
        <v>116</v>
      </c>
      <c r="C84" s="83" t="s">
        <v>75</v>
      </c>
      <c r="D84" s="19" t="s">
        <v>111</v>
      </c>
      <c r="E84" s="293">
        <v>9996006000</v>
      </c>
      <c r="F84" s="293">
        <v>633</v>
      </c>
      <c r="G84" s="3">
        <v>9.34</v>
      </c>
      <c r="H84" s="3">
        <v>9.34</v>
      </c>
    </row>
    <row r="85" spans="1:11" ht="32.25" thickBot="1" x14ac:dyDescent="0.25">
      <c r="A85" s="52" t="s">
        <v>594</v>
      </c>
      <c r="B85" s="19" t="s">
        <v>116</v>
      </c>
      <c r="C85" s="83" t="s">
        <v>75</v>
      </c>
      <c r="D85" s="19" t="s">
        <v>111</v>
      </c>
      <c r="E85" s="293">
        <v>9996006000</v>
      </c>
      <c r="F85" s="293">
        <v>813</v>
      </c>
      <c r="G85" s="3">
        <v>9.6059999999999999</v>
      </c>
      <c r="H85" s="3">
        <v>9.6059999999999999</v>
      </c>
      <c r="K85" s="125"/>
    </row>
    <row r="86" spans="1:11" ht="32.25" thickBot="1" x14ac:dyDescent="0.25">
      <c r="A86" s="164" t="s">
        <v>26</v>
      </c>
      <c r="B86" s="161" t="s">
        <v>116</v>
      </c>
      <c r="C86" s="161" t="s">
        <v>75</v>
      </c>
      <c r="D86" s="161" t="s">
        <v>75</v>
      </c>
      <c r="E86" s="162"/>
      <c r="F86" s="162"/>
      <c r="G86" s="166">
        <v>50</v>
      </c>
      <c r="H86" s="166">
        <v>50</v>
      </c>
    </row>
    <row r="87" spans="1:11" ht="32.25" thickBot="1" x14ac:dyDescent="0.25">
      <c r="A87" s="5" t="s">
        <v>27</v>
      </c>
      <c r="B87" s="19" t="s">
        <v>116</v>
      </c>
      <c r="C87" s="7" t="s">
        <v>75</v>
      </c>
      <c r="D87" s="7" t="s">
        <v>75</v>
      </c>
      <c r="E87" s="3">
        <v>3310199000</v>
      </c>
      <c r="F87" s="2"/>
      <c r="G87" s="3">
        <v>50</v>
      </c>
      <c r="H87" s="3">
        <v>50</v>
      </c>
    </row>
    <row r="88" spans="1:11" ht="32.25" thickBot="1" x14ac:dyDescent="0.25">
      <c r="A88" s="39" t="s">
        <v>13</v>
      </c>
      <c r="B88" s="19" t="s">
        <v>116</v>
      </c>
      <c r="C88" s="7" t="s">
        <v>75</v>
      </c>
      <c r="D88" s="7" t="s">
        <v>75</v>
      </c>
      <c r="E88" s="3">
        <v>3310199000</v>
      </c>
      <c r="F88" s="3">
        <v>244</v>
      </c>
      <c r="G88" s="3">
        <v>50</v>
      </c>
      <c r="H88" s="3">
        <v>50</v>
      </c>
    </row>
    <row r="89" spans="1:11" ht="32.25" thickBot="1" x14ac:dyDescent="0.25">
      <c r="A89" s="164" t="s">
        <v>28</v>
      </c>
      <c r="B89" s="161" t="s">
        <v>116</v>
      </c>
      <c r="C89" s="161" t="s">
        <v>75</v>
      </c>
      <c r="D89" s="161" t="s">
        <v>112</v>
      </c>
      <c r="E89" s="162"/>
      <c r="F89" s="162"/>
      <c r="G89" s="166">
        <f>SUM(G90)</f>
        <v>387</v>
      </c>
      <c r="H89" s="166">
        <f>SUM(H90)</f>
        <v>397</v>
      </c>
    </row>
    <row r="90" spans="1:11" ht="79.5" thickBot="1" x14ac:dyDescent="0.25">
      <c r="A90" s="158" t="s">
        <v>29</v>
      </c>
      <c r="B90" s="15" t="s">
        <v>116</v>
      </c>
      <c r="C90" s="8" t="s">
        <v>75</v>
      </c>
      <c r="D90" s="8" t="s">
        <v>112</v>
      </c>
      <c r="E90" s="1">
        <v>9980077740</v>
      </c>
      <c r="F90" s="2"/>
      <c r="G90" s="1">
        <f>SUM(G91:G93)</f>
        <v>387</v>
      </c>
      <c r="H90" s="1">
        <f>SUM(H91:H93)</f>
        <v>397</v>
      </c>
    </row>
    <row r="91" spans="1:11" ht="48" thickBot="1" x14ac:dyDescent="0.25">
      <c r="A91" s="5" t="s">
        <v>9</v>
      </c>
      <c r="B91" s="19" t="s">
        <v>116</v>
      </c>
      <c r="C91" s="7" t="s">
        <v>75</v>
      </c>
      <c r="D91" s="7" t="s">
        <v>112</v>
      </c>
      <c r="E91" s="3">
        <v>9980077740</v>
      </c>
      <c r="F91" s="3">
        <v>121</v>
      </c>
      <c r="G91" s="3">
        <v>297</v>
      </c>
      <c r="H91" s="3">
        <v>305</v>
      </c>
    </row>
    <row r="92" spans="1:11" ht="79.5" thickBot="1" x14ac:dyDescent="0.25">
      <c r="A92" s="39" t="s">
        <v>10</v>
      </c>
      <c r="B92" s="19" t="s">
        <v>116</v>
      </c>
      <c r="C92" s="7" t="s">
        <v>75</v>
      </c>
      <c r="D92" s="7" t="s">
        <v>112</v>
      </c>
      <c r="E92" s="3">
        <v>9980077740</v>
      </c>
      <c r="F92" s="3">
        <v>129</v>
      </c>
      <c r="G92" s="3">
        <v>90</v>
      </c>
      <c r="H92" s="3">
        <v>92</v>
      </c>
    </row>
    <row r="93" spans="1:11" ht="32.25" thickBot="1" x14ac:dyDescent="0.25">
      <c r="A93" s="39" t="s">
        <v>13</v>
      </c>
      <c r="B93" s="19" t="s">
        <v>116</v>
      </c>
      <c r="C93" s="7" t="s">
        <v>75</v>
      </c>
      <c r="D93" s="7" t="s">
        <v>112</v>
      </c>
      <c r="E93" s="3">
        <v>9980077740</v>
      </c>
      <c r="F93" s="3">
        <v>244</v>
      </c>
      <c r="G93" s="3"/>
      <c r="H93" s="3"/>
    </row>
    <row r="94" spans="1:11" ht="16.5" thickBot="1" x14ac:dyDescent="0.25">
      <c r="A94" s="164" t="s">
        <v>31</v>
      </c>
      <c r="B94" s="161" t="s">
        <v>116</v>
      </c>
      <c r="C94" s="161">
        <v>10</v>
      </c>
      <c r="D94" s="165"/>
      <c r="E94" s="162"/>
      <c r="F94" s="162"/>
      <c r="G94" s="192">
        <f>SUM(G95+G98)</f>
        <v>8989.2260000000006</v>
      </c>
      <c r="H94" s="192">
        <f>SUM(H95+H98)</f>
        <v>9243.2260000000006</v>
      </c>
    </row>
    <row r="95" spans="1:11" ht="16.5" thickBot="1" x14ac:dyDescent="0.25">
      <c r="A95" s="164" t="s">
        <v>32</v>
      </c>
      <c r="B95" s="161" t="s">
        <v>116</v>
      </c>
      <c r="C95" s="161">
        <v>10</v>
      </c>
      <c r="D95" s="161" t="s">
        <v>76</v>
      </c>
      <c r="E95" s="162"/>
      <c r="F95" s="162"/>
      <c r="G95" s="166">
        <v>500</v>
      </c>
      <c r="H95" s="166">
        <v>503</v>
      </c>
    </row>
    <row r="96" spans="1:11" ht="32.25" thickBot="1" x14ac:dyDescent="0.25">
      <c r="A96" s="158" t="s">
        <v>33</v>
      </c>
      <c r="B96" s="15" t="s">
        <v>116</v>
      </c>
      <c r="C96" s="8">
        <v>10</v>
      </c>
      <c r="D96" s="8" t="s">
        <v>76</v>
      </c>
      <c r="E96" s="1">
        <v>2210728960</v>
      </c>
      <c r="F96" s="2"/>
      <c r="G96" s="1">
        <v>500</v>
      </c>
      <c r="H96" s="1">
        <v>503</v>
      </c>
    </row>
    <row r="97" spans="1:8" ht="32.25" thickBot="1" x14ac:dyDescent="0.25">
      <c r="A97" s="5" t="s">
        <v>34</v>
      </c>
      <c r="B97" s="19" t="s">
        <v>116</v>
      </c>
      <c r="C97" s="7">
        <v>10</v>
      </c>
      <c r="D97" s="7" t="s">
        <v>76</v>
      </c>
      <c r="E97" s="3">
        <v>2210728960</v>
      </c>
      <c r="F97" s="3">
        <v>312</v>
      </c>
      <c r="G97" s="3">
        <v>500</v>
      </c>
      <c r="H97" s="3">
        <v>503</v>
      </c>
    </row>
    <row r="98" spans="1:8" ht="16.5" thickBot="1" x14ac:dyDescent="0.25">
      <c r="A98" s="164" t="s">
        <v>35</v>
      </c>
      <c r="B98" s="161" t="s">
        <v>116</v>
      </c>
      <c r="C98" s="161">
        <v>10</v>
      </c>
      <c r="D98" s="161" t="s">
        <v>73</v>
      </c>
      <c r="E98" s="162"/>
      <c r="F98" s="162"/>
      <c r="G98" s="166">
        <f>SUM(G100+G102+G104)</f>
        <v>8489.2260000000006</v>
      </c>
      <c r="H98" s="166">
        <f>SUM(H100+H102+H104)</f>
        <v>8740.2260000000006</v>
      </c>
    </row>
    <row r="99" spans="1:8" ht="63.75" thickBot="1" x14ac:dyDescent="0.25">
      <c r="A99" s="164" t="s">
        <v>259</v>
      </c>
      <c r="B99" s="161" t="s">
        <v>116</v>
      </c>
      <c r="C99" s="161" t="s">
        <v>260</v>
      </c>
      <c r="D99" s="161" t="s">
        <v>73</v>
      </c>
      <c r="E99" s="166">
        <v>2230752600</v>
      </c>
      <c r="F99" s="162"/>
      <c r="G99" s="166"/>
      <c r="H99" s="166"/>
    </row>
    <row r="100" spans="1:8" ht="32.25" thickBot="1" x14ac:dyDescent="0.25">
      <c r="A100" s="5" t="s">
        <v>34</v>
      </c>
      <c r="B100" s="19" t="s">
        <v>116</v>
      </c>
      <c r="C100" s="7" t="s">
        <v>260</v>
      </c>
      <c r="D100" s="7" t="s">
        <v>73</v>
      </c>
      <c r="E100" s="3">
        <v>2230752600</v>
      </c>
      <c r="F100" s="3">
        <v>313</v>
      </c>
      <c r="G100" s="3"/>
      <c r="H100" s="3"/>
    </row>
    <row r="101" spans="1:8" ht="48" thickBot="1" x14ac:dyDescent="0.25">
      <c r="A101" s="164" t="s">
        <v>36</v>
      </c>
      <c r="B101" s="161" t="s">
        <v>116</v>
      </c>
      <c r="C101" s="161">
        <v>10</v>
      </c>
      <c r="D101" s="161" t="s">
        <v>73</v>
      </c>
      <c r="E101" s="166">
        <v>2230781510</v>
      </c>
      <c r="F101" s="162"/>
      <c r="G101" s="166">
        <v>6294</v>
      </c>
      <c r="H101" s="166">
        <v>6545</v>
      </c>
    </row>
    <row r="102" spans="1:8" ht="32.25" thickBot="1" x14ac:dyDescent="0.25">
      <c r="A102" s="5" t="s">
        <v>34</v>
      </c>
      <c r="B102" s="19" t="s">
        <v>116</v>
      </c>
      <c r="C102" s="7">
        <v>10</v>
      </c>
      <c r="D102" s="7" t="s">
        <v>73</v>
      </c>
      <c r="E102" s="3">
        <v>2230781510</v>
      </c>
      <c r="F102" s="3">
        <v>313</v>
      </c>
      <c r="G102" s="3">
        <v>6294</v>
      </c>
      <c r="H102" s="3">
        <v>6545</v>
      </c>
    </row>
    <row r="103" spans="1:8" ht="111" thickBot="1" x14ac:dyDescent="0.25">
      <c r="A103" s="164" t="s">
        <v>37</v>
      </c>
      <c r="B103" s="161" t="s">
        <v>116</v>
      </c>
      <c r="C103" s="161">
        <v>10</v>
      </c>
      <c r="D103" s="161" t="s">
        <v>73</v>
      </c>
      <c r="E103" s="166" t="s">
        <v>536</v>
      </c>
      <c r="F103" s="162"/>
      <c r="G103" s="166">
        <v>2195.2260000000001</v>
      </c>
      <c r="H103" s="166">
        <v>2195.2260000000001</v>
      </c>
    </row>
    <row r="104" spans="1:8" ht="32.25" thickBot="1" x14ac:dyDescent="0.25">
      <c r="A104" s="5" t="s">
        <v>34</v>
      </c>
      <c r="B104" s="19" t="s">
        <v>116</v>
      </c>
      <c r="C104" s="7">
        <v>10</v>
      </c>
      <c r="D104" s="7" t="s">
        <v>73</v>
      </c>
      <c r="E104" s="3" t="s">
        <v>536</v>
      </c>
      <c r="F104" s="3">
        <v>412</v>
      </c>
      <c r="G104" s="3">
        <v>2195.2260000000001</v>
      </c>
      <c r="H104" s="3">
        <v>2195.2260000000001</v>
      </c>
    </row>
    <row r="105" spans="1:8" ht="32.25" thickBot="1" x14ac:dyDescent="0.25">
      <c r="A105" s="164" t="s">
        <v>38</v>
      </c>
      <c r="B105" s="161" t="s">
        <v>116</v>
      </c>
      <c r="C105" s="161">
        <v>11</v>
      </c>
      <c r="D105" s="165"/>
      <c r="E105" s="162"/>
      <c r="F105" s="162"/>
      <c r="G105" s="166">
        <v>500</v>
      </c>
      <c r="H105" s="166">
        <v>500</v>
      </c>
    </row>
    <row r="106" spans="1:8" ht="16.5" thickBot="1" x14ac:dyDescent="0.25">
      <c r="A106" s="14" t="s">
        <v>39</v>
      </c>
      <c r="B106" s="19" t="s">
        <v>116</v>
      </c>
      <c r="C106" s="19">
        <v>11</v>
      </c>
      <c r="D106" s="19" t="s">
        <v>74</v>
      </c>
      <c r="E106" s="17"/>
      <c r="F106" s="17"/>
      <c r="G106" s="20">
        <v>500</v>
      </c>
      <c r="H106" s="20">
        <v>500</v>
      </c>
    </row>
    <row r="107" spans="1:8" ht="32.25" thickBot="1" x14ac:dyDescent="0.25">
      <c r="A107" s="14" t="s">
        <v>40</v>
      </c>
      <c r="B107" s="19" t="s">
        <v>116</v>
      </c>
      <c r="C107" s="19">
        <v>11</v>
      </c>
      <c r="D107" s="19" t="s">
        <v>74</v>
      </c>
      <c r="E107" s="20">
        <v>2460120000</v>
      </c>
      <c r="F107" s="17"/>
      <c r="G107" s="20">
        <v>500</v>
      </c>
      <c r="H107" s="20">
        <v>500</v>
      </c>
    </row>
    <row r="108" spans="1:8" ht="63.75" thickBot="1" x14ac:dyDescent="0.25">
      <c r="A108" s="5" t="s">
        <v>538</v>
      </c>
      <c r="B108" s="19" t="s">
        <v>116</v>
      </c>
      <c r="C108" s="19">
        <v>11</v>
      </c>
      <c r="D108" s="19" t="s">
        <v>74</v>
      </c>
      <c r="E108" s="20">
        <v>2460120000</v>
      </c>
      <c r="F108" s="20">
        <v>123</v>
      </c>
      <c r="G108" s="20">
        <v>0</v>
      </c>
      <c r="H108" s="20">
        <v>0</v>
      </c>
    </row>
    <row r="109" spans="1:8" ht="32.25" thickBot="1" x14ac:dyDescent="0.25">
      <c r="A109" s="21" t="s">
        <v>13</v>
      </c>
      <c r="B109" s="19" t="s">
        <v>116</v>
      </c>
      <c r="C109" s="19">
        <v>11</v>
      </c>
      <c r="D109" s="19" t="s">
        <v>74</v>
      </c>
      <c r="E109" s="20">
        <v>2460120000</v>
      </c>
      <c r="F109" s="20">
        <v>244</v>
      </c>
      <c r="G109" s="20">
        <v>500</v>
      </c>
      <c r="H109" s="20">
        <v>500</v>
      </c>
    </row>
    <row r="110" spans="1:8" ht="16.5" thickBot="1" x14ac:dyDescent="0.25">
      <c r="A110" s="39" t="s">
        <v>539</v>
      </c>
      <c r="B110" s="19" t="s">
        <v>116</v>
      </c>
      <c r="C110" s="19">
        <v>11</v>
      </c>
      <c r="D110" s="19" t="s">
        <v>74</v>
      </c>
      <c r="E110" s="20">
        <v>2460120000</v>
      </c>
      <c r="F110" s="20">
        <v>350</v>
      </c>
      <c r="G110" s="20"/>
      <c r="H110" s="20"/>
    </row>
    <row r="111" spans="1:8" ht="32.25" thickBot="1" x14ac:dyDescent="0.25">
      <c r="A111" s="164" t="s">
        <v>41</v>
      </c>
      <c r="B111" s="161" t="s">
        <v>116</v>
      </c>
      <c r="C111" s="178">
        <v>12</v>
      </c>
      <c r="D111" s="165"/>
      <c r="E111" s="162"/>
      <c r="F111" s="162"/>
      <c r="G111" s="177">
        <v>3498</v>
      </c>
      <c r="H111" s="177">
        <v>3498</v>
      </c>
    </row>
    <row r="112" spans="1:8" ht="32.25" thickBot="1" x14ac:dyDescent="0.25">
      <c r="A112" s="14" t="s">
        <v>42</v>
      </c>
      <c r="B112" s="15" t="s">
        <v>116</v>
      </c>
      <c r="C112" s="15">
        <v>12</v>
      </c>
      <c r="D112" s="15" t="s">
        <v>117</v>
      </c>
      <c r="E112" s="16">
        <v>2520200190</v>
      </c>
      <c r="F112" s="193"/>
      <c r="G112" s="16">
        <v>3498</v>
      </c>
      <c r="H112" s="16">
        <v>3498</v>
      </c>
    </row>
    <row r="113" spans="1:8" ht="32.25" thickBot="1" x14ac:dyDescent="0.25">
      <c r="A113" s="18" t="s">
        <v>43</v>
      </c>
      <c r="B113" s="19" t="s">
        <v>116</v>
      </c>
      <c r="C113" s="19">
        <v>12</v>
      </c>
      <c r="D113" s="19" t="s">
        <v>117</v>
      </c>
      <c r="E113" s="20">
        <v>2520200190</v>
      </c>
      <c r="F113" s="20">
        <v>611</v>
      </c>
      <c r="G113" s="20">
        <v>3498</v>
      </c>
      <c r="H113" s="20">
        <v>3498</v>
      </c>
    </row>
    <row r="114" spans="1:8" ht="48" thickBot="1" x14ac:dyDescent="0.25">
      <c r="A114" s="164" t="s">
        <v>44</v>
      </c>
      <c r="B114" s="161" t="s">
        <v>116</v>
      </c>
      <c r="C114" s="161">
        <v>13</v>
      </c>
      <c r="D114" s="165"/>
      <c r="E114" s="162"/>
      <c r="F114" s="162"/>
      <c r="G114" s="272">
        <v>50</v>
      </c>
      <c r="H114" s="272">
        <v>47</v>
      </c>
    </row>
    <row r="115" spans="1:8" ht="32.25" thickBot="1" x14ac:dyDescent="0.25">
      <c r="A115" s="14" t="s">
        <v>45</v>
      </c>
      <c r="B115" s="15" t="s">
        <v>116</v>
      </c>
      <c r="C115" s="15">
        <v>13</v>
      </c>
      <c r="D115" s="15" t="s">
        <v>76</v>
      </c>
      <c r="E115" s="16">
        <v>2610227880</v>
      </c>
      <c r="F115" s="17"/>
      <c r="G115" s="16">
        <v>50</v>
      </c>
      <c r="H115" s="16">
        <v>47</v>
      </c>
    </row>
    <row r="116" spans="1:8" ht="32.25" thickBot="1" x14ac:dyDescent="0.25">
      <c r="A116" s="18" t="s">
        <v>46</v>
      </c>
      <c r="B116" s="19" t="s">
        <v>116</v>
      </c>
      <c r="C116" s="19">
        <v>13</v>
      </c>
      <c r="D116" s="19" t="s">
        <v>76</v>
      </c>
      <c r="E116" s="20">
        <v>2610227880</v>
      </c>
      <c r="F116" s="20">
        <v>730</v>
      </c>
      <c r="G116" s="20">
        <v>50</v>
      </c>
      <c r="H116" s="20">
        <v>47</v>
      </c>
    </row>
    <row r="117" spans="1:8" ht="32.25" thickBot="1" x14ac:dyDescent="0.25">
      <c r="A117" s="158" t="s">
        <v>667</v>
      </c>
      <c r="B117" s="8" t="s">
        <v>116</v>
      </c>
      <c r="C117" s="8">
        <v>14</v>
      </c>
      <c r="D117" s="8" t="s">
        <v>76</v>
      </c>
      <c r="E117" s="1">
        <v>2610160020</v>
      </c>
      <c r="F117" s="1">
        <v>511</v>
      </c>
      <c r="G117" s="1">
        <v>37850</v>
      </c>
      <c r="H117" s="1">
        <v>37850</v>
      </c>
    </row>
    <row r="118" spans="1:8" ht="48" thickBot="1" x14ac:dyDescent="0.25">
      <c r="A118" s="164" t="s">
        <v>115</v>
      </c>
      <c r="B118" s="178" t="s">
        <v>113</v>
      </c>
      <c r="C118" s="178" t="s">
        <v>76</v>
      </c>
      <c r="D118" s="178" t="s">
        <v>114</v>
      </c>
      <c r="E118" s="177">
        <v>9980020000</v>
      </c>
      <c r="F118" s="162"/>
      <c r="G118" s="177">
        <f>SUM(G119:G124)</f>
        <v>4705</v>
      </c>
      <c r="H118" s="177">
        <f>SUM(H119:H124)</f>
        <v>4705</v>
      </c>
    </row>
    <row r="119" spans="1:8" ht="48" thickBot="1" x14ac:dyDescent="0.25">
      <c r="A119" s="5" t="s">
        <v>9</v>
      </c>
      <c r="B119" s="19" t="s">
        <v>113</v>
      </c>
      <c r="C119" s="19" t="s">
        <v>76</v>
      </c>
      <c r="D119" s="19" t="s">
        <v>114</v>
      </c>
      <c r="E119" s="3">
        <v>9980020000</v>
      </c>
      <c r="F119" s="3">
        <v>121</v>
      </c>
      <c r="G119" s="3">
        <v>3200</v>
      </c>
      <c r="H119" s="3">
        <v>3200</v>
      </c>
    </row>
    <row r="120" spans="1:8" ht="48" thickBot="1" x14ac:dyDescent="0.25">
      <c r="A120" s="39" t="s">
        <v>47</v>
      </c>
      <c r="B120" s="19" t="s">
        <v>113</v>
      </c>
      <c r="C120" s="19" t="s">
        <v>76</v>
      </c>
      <c r="D120" s="19" t="s">
        <v>114</v>
      </c>
      <c r="E120" s="3">
        <v>9980020000</v>
      </c>
      <c r="F120" s="3">
        <v>122</v>
      </c>
      <c r="G120" s="3">
        <v>30</v>
      </c>
      <c r="H120" s="3">
        <v>30</v>
      </c>
    </row>
    <row r="121" spans="1:8" ht="79.5" thickBot="1" x14ac:dyDescent="0.25">
      <c r="A121" s="39" t="s">
        <v>10</v>
      </c>
      <c r="B121" s="19" t="s">
        <v>113</v>
      </c>
      <c r="C121" s="19" t="s">
        <v>76</v>
      </c>
      <c r="D121" s="19" t="s">
        <v>114</v>
      </c>
      <c r="E121" s="3">
        <v>9980020000</v>
      </c>
      <c r="F121" s="3">
        <v>129</v>
      </c>
      <c r="G121" s="3">
        <v>966</v>
      </c>
      <c r="H121" s="3">
        <v>966</v>
      </c>
    </row>
    <row r="122" spans="1:8" ht="32.25" thickBot="1" x14ac:dyDescent="0.25">
      <c r="A122" s="39" t="s">
        <v>13</v>
      </c>
      <c r="B122" s="19" t="s">
        <v>113</v>
      </c>
      <c r="C122" s="19" t="s">
        <v>76</v>
      </c>
      <c r="D122" s="19" t="s">
        <v>114</v>
      </c>
      <c r="E122" s="3">
        <v>9980020000</v>
      </c>
      <c r="F122" s="3">
        <v>244</v>
      </c>
      <c r="G122" s="3">
        <v>377</v>
      </c>
      <c r="H122" s="3">
        <v>377</v>
      </c>
    </row>
    <row r="123" spans="1:8" ht="16.5" thickBot="1" x14ac:dyDescent="0.25">
      <c r="A123" s="39" t="s">
        <v>640</v>
      </c>
      <c r="B123" s="19" t="s">
        <v>113</v>
      </c>
      <c r="C123" s="19" t="s">
        <v>76</v>
      </c>
      <c r="D123" s="19" t="s">
        <v>114</v>
      </c>
      <c r="E123" s="3">
        <v>9980020000</v>
      </c>
      <c r="F123" s="3">
        <v>247</v>
      </c>
      <c r="G123" s="3">
        <v>114</v>
      </c>
      <c r="H123" s="3">
        <v>114</v>
      </c>
    </row>
    <row r="124" spans="1:8" ht="32.25" thickBot="1" x14ac:dyDescent="0.25">
      <c r="A124" s="5" t="s">
        <v>48</v>
      </c>
      <c r="B124" s="19" t="s">
        <v>113</v>
      </c>
      <c r="C124" s="19" t="s">
        <v>76</v>
      </c>
      <c r="D124" s="19" t="s">
        <v>114</v>
      </c>
      <c r="E124" s="3">
        <v>9980020000</v>
      </c>
      <c r="F124" s="3">
        <v>850</v>
      </c>
      <c r="G124" s="3">
        <v>18</v>
      </c>
      <c r="H124" s="3">
        <v>18</v>
      </c>
    </row>
    <row r="125" spans="1:8" ht="63.75" thickBot="1" x14ac:dyDescent="0.25">
      <c r="A125" s="164" t="s">
        <v>22</v>
      </c>
      <c r="B125" s="161" t="s">
        <v>71</v>
      </c>
      <c r="C125" s="161" t="s">
        <v>111</v>
      </c>
      <c r="D125" s="161"/>
      <c r="E125" s="175"/>
      <c r="F125" s="166"/>
      <c r="G125" s="194">
        <f>SUM(G126)</f>
        <v>4327</v>
      </c>
      <c r="H125" s="194">
        <f>SUM(H126)</f>
        <v>4327</v>
      </c>
    </row>
    <row r="126" spans="1:8" ht="63.75" thickBot="1" x14ac:dyDescent="0.25">
      <c r="A126" s="9" t="s">
        <v>49</v>
      </c>
      <c r="B126" s="8" t="s">
        <v>71</v>
      </c>
      <c r="C126" s="8" t="s">
        <v>111</v>
      </c>
      <c r="D126" s="8" t="s">
        <v>260</v>
      </c>
      <c r="E126" s="8">
        <v>740120000</v>
      </c>
      <c r="F126" s="8"/>
      <c r="G126" s="34">
        <f>SUM(G127:G131)</f>
        <v>4327</v>
      </c>
      <c r="H126" s="34">
        <f>SUM(H127:H131)</f>
        <v>4327</v>
      </c>
    </row>
    <row r="127" spans="1:8" ht="48" thickBot="1" x14ac:dyDescent="0.25">
      <c r="A127" s="10" t="s">
        <v>30</v>
      </c>
      <c r="B127" s="7" t="s">
        <v>71</v>
      </c>
      <c r="C127" s="7" t="s">
        <v>111</v>
      </c>
      <c r="D127" s="7" t="s">
        <v>260</v>
      </c>
      <c r="E127" s="7">
        <v>740120000</v>
      </c>
      <c r="F127" s="7">
        <v>111</v>
      </c>
      <c r="G127" s="132">
        <v>3100</v>
      </c>
      <c r="H127" s="132">
        <v>3100</v>
      </c>
    </row>
    <row r="128" spans="1:8" ht="16.5" thickBot="1" x14ac:dyDescent="0.25">
      <c r="A128" s="39" t="s">
        <v>391</v>
      </c>
      <c r="B128" s="7" t="s">
        <v>71</v>
      </c>
      <c r="C128" s="7" t="s">
        <v>111</v>
      </c>
      <c r="D128" s="7" t="s">
        <v>260</v>
      </c>
      <c r="E128" s="7">
        <v>740120000</v>
      </c>
      <c r="F128" s="7" t="s">
        <v>122</v>
      </c>
      <c r="G128" s="132">
        <v>30</v>
      </c>
      <c r="H128" s="132">
        <v>30</v>
      </c>
    </row>
    <row r="129" spans="1:11" ht="79.5" thickBot="1" x14ac:dyDescent="0.25">
      <c r="A129" s="265" t="s">
        <v>10</v>
      </c>
      <c r="B129" s="7" t="s">
        <v>71</v>
      </c>
      <c r="C129" s="7" t="s">
        <v>111</v>
      </c>
      <c r="D129" s="7" t="s">
        <v>260</v>
      </c>
      <c r="E129" s="3">
        <v>740120000</v>
      </c>
      <c r="F129" s="3">
        <v>119</v>
      </c>
      <c r="G129" s="3">
        <v>936</v>
      </c>
      <c r="H129" s="3">
        <v>936</v>
      </c>
    </row>
    <row r="130" spans="1:11" ht="32.25" thickBot="1" x14ac:dyDescent="0.25">
      <c r="A130" s="39" t="s">
        <v>13</v>
      </c>
      <c r="B130" s="7" t="s">
        <v>71</v>
      </c>
      <c r="C130" s="7" t="s">
        <v>111</v>
      </c>
      <c r="D130" s="7" t="s">
        <v>260</v>
      </c>
      <c r="E130" s="3">
        <v>740120000</v>
      </c>
      <c r="F130" s="3">
        <v>244</v>
      </c>
      <c r="G130" s="3">
        <v>251</v>
      </c>
      <c r="H130" s="3">
        <v>251</v>
      </c>
    </row>
    <row r="131" spans="1:11" ht="32.25" thickBot="1" x14ac:dyDescent="0.25">
      <c r="A131" s="5" t="s">
        <v>48</v>
      </c>
      <c r="B131" s="7" t="s">
        <v>71</v>
      </c>
      <c r="C131" s="7" t="s">
        <v>111</v>
      </c>
      <c r="D131" s="7" t="s">
        <v>260</v>
      </c>
      <c r="E131" s="3">
        <v>740120000</v>
      </c>
      <c r="F131" s="3">
        <v>850</v>
      </c>
      <c r="G131" s="3">
        <v>10</v>
      </c>
      <c r="H131" s="3">
        <v>10</v>
      </c>
    </row>
    <row r="132" spans="1:11" ht="16.5" thickBot="1" x14ac:dyDescent="0.25">
      <c r="A132" s="164" t="s">
        <v>23</v>
      </c>
      <c r="B132" s="161" t="s">
        <v>72</v>
      </c>
      <c r="C132" s="161" t="s">
        <v>73</v>
      </c>
      <c r="D132" s="161"/>
      <c r="E132" s="161"/>
      <c r="F132" s="161"/>
      <c r="G132" s="194">
        <f>SUM(G134)</f>
        <v>1953</v>
      </c>
      <c r="H132" s="194">
        <f>SUM(H134)</f>
        <v>1953</v>
      </c>
    </row>
    <row r="133" spans="1:11" ht="16.5" thickBot="1" x14ac:dyDescent="0.25">
      <c r="A133" s="158" t="s">
        <v>50</v>
      </c>
      <c r="B133" s="8" t="s">
        <v>72</v>
      </c>
      <c r="C133" s="8" t="s">
        <v>73</v>
      </c>
      <c r="D133" s="8" t="s">
        <v>74</v>
      </c>
      <c r="E133" s="8"/>
      <c r="F133" s="8"/>
      <c r="G133" s="34">
        <f>SUM(G134)</f>
        <v>1953</v>
      </c>
      <c r="H133" s="34">
        <f>SUM(H134)</f>
        <v>1953</v>
      </c>
    </row>
    <row r="134" spans="1:11" ht="16.5" thickBot="1" x14ac:dyDescent="0.25">
      <c r="A134" s="158" t="s">
        <v>51</v>
      </c>
      <c r="B134" s="8" t="s">
        <v>72</v>
      </c>
      <c r="C134" s="8" t="s">
        <v>73</v>
      </c>
      <c r="D134" s="8" t="s">
        <v>74</v>
      </c>
      <c r="E134" s="8">
        <v>1410211000</v>
      </c>
      <c r="F134" s="8"/>
      <c r="G134" s="34">
        <f>SUM(G135+G136+G137+G138)</f>
        <v>1953</v>
      </c>
      <c r="H134" s="34">
        <f>SUM(H135+H136+H137+H138)</f>
        <v>1953</v>
      </c>
    </row>
    <row r="135" spans="1:11" ht="48" thickBot="1" x14ac:dyDescent="0.25">
      <c r="A135" s="39" t="s">
        <v>9</v>
      </c>
      <c r="B135" s="7" t="s">
        <v>72</v>
      </c>
      <c r="C135" s="7" t="s">
        <v>73</v>
      </c>
      <c r="D135" s="7" t="s">
        <v>74</v>
      </c>
      <c r="E135" s="7">
        <v>1410211000</v>
      </c>
      <c r="F135" s="7">
        <v>121</v>
      </c>
      <c r="G135" s="132">
        <v>1200</v>
      </c>
      <c r="H135" s="132">
        <v>1200</v>
      </c>
    </row>
    <row r="136" spans="1:11" ht="79.5" thickBot="1" x14ac:dyDescent="0.25">
      <c r="A136" s="39" t="s">
        <v>10</v>
      </c>
      <c r="B136" s="7" t="s">
        <v>72</v>
      </c>
      <c r="C136" s="7" t="s">
        <v>73</v>
      </c>
      <c r="D136" s="7" t="s">
        <v>74</v>
      </c>
      <c r="E136" s="7">
        <v>1410211000</v>
      </c>
      <c r="F136" s="7">
        <v>129</v>
      </c>
      <c r="G136" s="132">
        <v>363</v>
      </c>
      <c r="H136" s="132">
        <v>363</v>
      </c>
    </row>
    <row r="137" spans="1:11" ht="32.25" thickBot="1" x14ac:dyDescent="0.25">
      <c r="A137" s="39" t="s">
        <v>13</v>
      </c>
      <c r="B137" s="7" t="s">
        <v>72</v>
      </c>
      <c r="C137" s="7" t="s">
        <v>73</v>
      </c>
      <c r="D137" s="7" t="s">
        <v>74</v>
      </c>
      <c r="E137" s="7">
        <v>1410211000</v>
      </c>
      <c r="F137" s="7">
        <v>244</v>
      </c>
      <c r="G137" s="132">
        <v>387</v>
      </c>
      <c r="H137" s="132">
        <v>387</v>
      </c>
    </row>
    <row r="138" spans="1:11" ht="32.25" thickBot="1" x14ac:dyDescent="0.25">
      <c r="A138" s="5" t="s">
        <v>48</v>
      </c>
      <c r="B138" s="7" t="s">
        <v>72</v>
      </c>
      <c r="C138" s="7" t="s">
        <v>73</v>
      </c>
      <c r="D138" s="7" t="s">
        <v>74</v>
      </c>
      <c r="E138" s="7">
        <v>1410211000</v>
      </c>
      <c r="F138" s="7">
        <v>850</v>
      </c>
      <c r="G138" s="132">
        <v>3</v>
      </c>
      <c r="H138" s="132">
        <v>3</v>
      </c>
    </row>
    <row r="139" spans="1:11" ht="16.5" thickBot="1" x14ac:dyDescent="0.25">
      <c r="A139" s="164" t="s">
        <v>25</v>
      </c>
      <c r="B139" s="161" t="s">
        <v>178</v>
      </c>
      <c r="C139" s="161" t="s">
        <v>75</v>
      </c>
      <c r="D139" s="161"/>
      <c r="E139" s="161"/>
      <c r="F139" s="161"/>
      <c r="G139" s="163">
        <f>SUM(G140+G483+G851+G865)</f>
        <v>582294.12</v>
      </c>
      <c r="H139" s="163">
        <f>SUM(H140+H483+H851+H865)</f>
        <v>582294.12</v>
      </c>
    </row>
    <row r="140" spans="1:11" ht="16.5" thickBot="1" x14ac:dyDescent="0.25">
      <c r="A140" s="164" t="s">
        <v>52</v>
      </c>
      <c r="B140" s="161" t="s">
        <v>178</v>
      </c>
      <c r="C140" s="161" t="s">
        <v>75</v>
      </c>
      <c r="D140" s="161"/>
      <c r="E140" s="161"/>
      <c r="F140" s="161"/>
      <c r="G140" s="163">
        <f>SUM(G141+G159+G177+G195+G213+G231+G249+G267+G285+G303+G321+G339+G357+G375+G393+G411+G429+G447+G465)</f>
        <v>135797.1</v>
      </c>
      <c r="H140" s="163">
        <f>SUM(H141+H159+H177+H195+H213+H231+H249+H267+H285+H303+H321+H339+H357+H375+H393+H411+H429+H447+H465)</f>
        <v>135797.1</v>
      </c>
    </row>
    <row r="141" spans="1:11" ht="32.25" thickBot="1" x14ac:dyDescent="0.25">
      <c r="A141" s="195" t="s">
        <v>53</v>
      </c>
      <c r="B141" s="196" t="s">
        <v>77</v>
      </c>
      <c r="C141" s="196"/>
      <c r="D141" s="196"/>
      <c r="E141" s="196"/>
      <c r="F141" s="196"/>
      <c r="G141" s="198">
        <f>SUM(G142+G155)</f>
        <v>15463.6</v>
      </c>
      <c r="H141" s="198">
        <f>SUM(H142+H155)</f>
        <v>15463.6</v>
      </c>
      <c r="K141" s="125"/>
    </row>
    <row r="142" spans="1:11" ht="16.5" thickBot="1" x14ac:dyDescent="0.25">
      <c r="A142" s="158" t="s">
        <v>52</v>
      </c>
      <c r="B142" s="15" t="s">
        <v>77</v>
      </c>
      <c r="C142" s="15" t="s">
        <v>75</v>
      </c>
      <c r="D142" s="15" t="s">
        <v>76</v>
      </c>
      <c r="E142" s="15"/>
      <c r="F142" s="15"/>
      <c r="G142" s="199">
        <f>SUM(G143+G150)</f>
        <v>15183.6</v>
      </c>
      <c r="H142" s="199">
        <f>SUM(H143+H150)</f>
        <v>15183.6</v>
      </c>
    </row>
    <row r="143" spans="1:11" ht="63.75" thickBot="1" x14ac:dyDescent="0.25">
      <c r="A143" s="158" t="s">
        <v>54</v>
      </c>
      <c r="B143" s="8" t="s">
        <v>77</v>
      </c>
      <c r="C143" s="8" t="s">
        <v>75</v>
      </c>
      <c r="D143" s="8" t="s">
        <v>76</v>
      </c>
      <c r="E143" s="11">
        <v>1910101590</v>
      </c>
      <c r="F143" s="8"/>
      <c r="G143" s="79">
        <f>SUM(G144+G146+G147+G148+G149)</f>
        <v>6611.6</v>
      </c>
      <c r="H143" s="79">
        <f>SUM(H144+H145+H146+H147+H149+H148)</f>
        <v>6611.6</v>
      </c>
      <c r="K143" s="125"/>
    </row>
    <row r="144" spans="1:11" ht="48" thickBot="1" x14ac:dyDescent="0.25">
      <c r="A144" s="5" t="s">
        <v>30</v>
      </c>
      <c r="B144" s="7" t="s">
        <v>77</v>
      </c>
      <c r="C144" s="7" t="s">
        <v>75</v>
      </c>
      <c r="D144" s="7" t="s">
        <v>76</v>
      </c>
      <c r="E144" s="45">
        <v>1910101590</v>
      </c>
      <c r="F144" s="7">
        <v>111</v>
      </c>
      <c r="G144" s="7" t="s">
        <v>646</v>
      </c>
      <c r="H144" s="7" t="s">
        <v>646</v>
      </c>
    </row>
    <row r="145" spans="1:8" ht="48" thickBot="1" x14ac:dyDescent="0.25">
      <c r="A145" s="5" t="s">
        <v>47</v>
      </c>
      <c r="B145" s="7" t="s">
        <v>77</v>
      </c>
      <c r="C145" s="7" t="s">
        <v>75</v>
      </c>
      <c r="D145" s="7" t="s">
        <v>76</v>
      </c>
      <c r="E145" s="45">
        <v>1910101590</v>
      </c>
      <c r="F145" s="7" t="s">
        <v>122</v>
      </c>
      <c r="G145" s="7"/>
      <c r="H145" s="7"/>
    </row>
    <row r="146" spans="1:8" ht="79.5" thickBot="1" x14ac:dyDescent="0.25">
      <c r="A146" s="265" t="s">
        <v>10</v>
      </c>
      <c r="B146" s="7" t="s">
        <v>77</v>
      </c>
      <c r="C146" s="7" t="s">
        <v>75</v>
      </c>
      <c r="D146" s="7" t="s">
        <v>76</v>
      </c>
      <c r="E146" s="45">
        <v>1910101590</v>
      </c>
      <c r="F146" s="7">
        <v>119</v>
      </c>
      <c r="G146" s="7" t="s">
        <v>647</v>
      </c>
      <c r="H146" s="7" t="s">
        <v>647</v>
      </c>
    </row>
    <row r="147" spans="1:8" ht="32.25" thickBot="1" x14ac:dyDescent="0.25">
      <c r="A147" s="39" t="s">
        <v>13</v>
      </c>
      <c r="B147" s="7" t="s">
        <v>77</v>
      </c>
      <c r="C147" s="7" t="s">
        <v>75</v>
      </c>
      <c r="D147" s="7" t="s">
        <v>76</v>
      </c>
      <c r="E147" s="45">
        <v>1910101590</v>
      </c>
      <c r="F147" s="7">
        <v>244</v>
      </c>
      <c r="G147" s="7" t="s">
        <v>648</v>
      </c>
      <c r="H147" s="7" t="s">
        <v>648</v>
      </c>
    </row>
    <row r="148" spans="1:8" ht="16.5" thickBot="1" x14ac:dyDescent="0.25">
      <c r="A148" s="39" t="s">
        <v>640</v>
      </c>
      <c r="B148" s="7" t="s">
        <v>77</v>
      </c>
      <c r="C148" s="7" t="s">
        <v>75</v>
      </c>
      <c r="D148" s="7" t="s">
        <v>76</v>
      </c>
      <c r="E148" s="45">
        <v>1910101590</v>
      </c>
      <c r="F148" s="7" t="s">
        <v>619</v>
      </c>
      <c r="G148" s="7" t="s">
        <v>649</v>
      </c>
      <c r="H148" s="7" t="s">
        <v>649</v>
      </c>
    </row>
    <row r="149" spans="1:8" ht="32.25" thickBot="1" x14ac:dyDescent="0.25">
      <c r="A149" s="263" t="s">
        <v>48</v>
      </c>
      <c r="B149" s="7" t="s">
        <v>77</v>
      </c>
      <c r="C149" s="7" t="s">
        <v>75</v>
      </c>
      <c r="D149" s="7" t="s">
        <v>76</v>
      </c>
      <c r="E149" s="45">
        <v>1910101590</v>
      </c>
      <c r="F149" s="7">
        <v>850</v>
      </c>
      <c r="G149" s="7" t="s">
        <v>650</v>
      </c>
      <c r="H149" s="7" t="s">
        <v>650</v>
      </c>
    </row>
    <row r="150" spans="1:8" ht="158.25" thickBot="1" x14ac:dyDescent="0.25">
      <c r="A150" s="158" t="s">
        <v>55</v>
      </c>
      <c r="B150" s="8" t="s">
        <v>77</v>
      </c>
      <c r="C150" s="8" t="s">
        <v>75</v>
      </c>
      <c r="D150" s="8" t="s">
        <v>76</v>
      </c>
      <c r="E150" s="11">
        <v>1910106590</v>
      </c>
      <c r="F150" s="8"/>
      <c r="G150" s="34">
        <f>SUM(G151+G153+G154+G152)</f>
        <v>8572</v>
      </c>
      <c r="H150" s="34">
        <f>SUM(H151+H153+H154+H152)</f>
        <v>8572</v>
      </c>
    </row>
    <row r="151" spans="1:8" ht="48" thickBot="1" x14ac:dyDescent="0.25">
      <c r="A151" s="263" t="s">
        <v>56</v>
      </c>
      <c r="B151" s="7" t="s">
        <v>77</v>
      </c>
      <c r="C151" s="7" t="s">
        <v>75</v>
      </c>
      <c r="D151" s="7" t="s">
        <v>76</v>
      </c>
      <c r="E151" s="45">
        <v>1910106590</v>
      </c>
      <c r="F151" s="7">
        <v>111</v>
      </c>
      <c r="G151" s="7" t="s">
        <v>651</v>
      </c>
      <c r="H151" s="7" t="s">
        <v>651</v>
      </c>
    </row>
    <row r="152" spans="1:8" ht="48" thickBot="1" x14ac:dyDescent="0.25">
      <c r="A152" s="263" t="s">
        <v>47</v>
      </c>
      <c r="B152" s="7" t="s">
        <v>77</v>
      </c>
      <c r="C152" s="7" t="s">
        <v>75</v>
      </c>
      <c r="D152" s="7" t="s">
        <v>76</v>
      </c>
      <c r="E152" s="45" t="s">
        <v>396</v>
      </c>
      <c r="F152" s="7" t="s">
        <v>122</v>
      </c>
      <c r="G152" s="7"/>
      <c r="H152" s="7"/>
    </row>
    <row r="153" spans="1:8" ht="79.5" thickBot="1" x14ac:dyDescent="0.25">
      <c r="A153" s="265" t="s">
        <v>10</v>
      </c>
      <c r="B153" s="7" t="s">
        <v>77</v>
      </c>
      <c r="C153" s="7" t="s">
        <v>75</v>
      </c>
      <c r="D153" s="7" t="s">
        <v>76</v>
      </c>
      <c r="E153" s="45">
        <v>1910106590</v>
      </c>
      <c r="F153" s="7">
        <v>119</v>
      </c>
      <c r="G153" s="7" t="s">
        <v>652</v>
      </c>
      <c r="H153" s="7" t="s">
        <v>652</v>
      </c>
    </row>
    <row r="154" spans="1:8" ht="32.25" thickBot="1" x14ac:dyDescent="0.25">
      <c r="A154" s="39" t="s">
        <v>13</v>
      </c>
      <c r="B154" s="7" t="s">
        <v>77</v>
      </c>
      <c r="C154" s="7" t="s">
        <v>75</v>
      </c>
      <c r="D154" s="7" t="s">
        <v>76</v>
      </c>
      <c r="E154" s="45">
        <v>1910106590</v>
      </c>
      <c r="F154" s="7">
        <v>244</v>
      </c>
      <c r="G154" s="7" t="s">
        <v>653</v>
      </c>
      <c r="H154" s="7" t="s">
        <v>653</v>
      </c>
    </row>
    <row r="155" spans="1:8" ht="16.5" thickBot="1" x14ac:dyDescent="0.25">
      <c r="A155" s="158" t="s">
        <v>31</v>
      </c>
      <c r="B155" s="8" t="s">
        <v>77</v>
      </c>
      <c r="C155" s="8">
        <v>10</v>
      </c>
      <c r="D155" s="8"/>
      <c r="E155" s="8"/>
      <c r="F155" s="8"/>
      <c r="G155" s="8" t="s">
        <v>654</v>
      </c>
      <c r="H155" s="8" t="s">
        <v>654</v>
      </c>
    </row>
    <row r="156" spans="1:8" ht="16.5" thickBot="1" x14ac:dyDescent="0.25">
      <c r="A156" s="158" t="s">
        <v>35</v>
      </c>
      <c r="B156" s="8" t="s">
        <v>77</v>
      </c>
      <c r="C156" s="8">
        <v>10</v>
      </c>
      <c r="D156" s="8" t="s">
        <v>73</v>
      </c>
      <c r="E156" s="8"/>
      <c r="F156" s="8"/>
      <c r="G156" s="8" t="s">
        <v>654</v>
      </c>
      <c r="H156" s="8" t="s">
        <v>654</v>
      </c>
    </row>
    <row r="157" spans="1:8" ht="48" thickBot="1" x14ac:dyDescent="0.25">
      <c r="A157" s="158" t="s">
        <v>57</v>
      </c>
      <c r="B157" s="8" t="s">
        <v>77</v>
      </c>
      <c r="C157" s="8">
        <v>10</v>
      </c>
      <c r="D157" s="8" t="s">
        <v>73</v>
      </c>
      <c r="E157" s="8">
        <v>2230171540</v>
      </c>
      <c r="F157" s="8"/>
      <c r="G157" s="8" t="s">
        <v>654</v>
      </c>
      <c r="H157" s="8" t="s">
        <v>654</v>
      </c>
    </row>
    <row r="158" spans="1:8" ht="32.25" thickBot="1" x14ac:dyDescent="0.25">
      <c r="A158" s="5" t="s">
        <v>34</v>
      </c>
      <c r="B158" s="7" t="s">
        <v>77</v>
      </c>
      <c r="C158" s="7">
        <v>10</v>
      </c>
      <c r="D158" s="7" t="s">
        <v>73</v>
      </c>
      <c r="E158" s="7">
        <v>2230171540</v>
      </c>
      <c r="F158" s="7">
        <v>313</v>
      </c>
      <c r="G158" s="8" t="s">
        <v>654</v>
      </c>
      <c r="H158" s="8" t="s">
        <v>654</v>
      </c>
    </row>
    <row r="159" spans="1:8" ht="32.25" thickBot="1" x14ac:dyDescent="0.25">
      <c r="A159" s="195" t="s">
        <v>58</v>
      </c>
      <c r="B159" s="196" t="s">
        <v>78</v>
      </c>
      <c r="C159" s="196"/>
      <c r="D159" s="196"/>
      <c r="E159" s="196"/>
      <c r="F159" s="196"/>
      <c r="G159" s="197">
        <f>SUM(G160+G173)</f>
        <v>8634.2999999999993</v>
      </c>
      <c r="H159" s="197">
        <f>SUM(H160+H173)</f>
        <v>8634.2999999999993</v>
      </c>
    </row>
    <row r="160" spans="1:8" ht="16.5" thickBot="1" x14ac:dyDescent="0.25">
      <c r="A160" s="158" t="s">
        <v>52</v>
      </c>
      <c r="B160" s="15" t="s">
        <v>78</v>
      </c>
      <c r="C160" s="15" t="s">
        <v>75</v>
      </c>
      <c r="D160" s="15" t="s">
        <v>76</v>
      </c>
      <c r="E160" s="15"/>
      <c r="F160" s="15"/>
      <c r="G160" s="35">
        <f>SUM(G161+G168)</f>
        <v>8494.2999999999993</v>
      </c>
      <c r="H160" s="35">
        <f>SUM(H161+H168)</f>
        <v>8494.2999999999993</v>
      </c>
    </row>
    <row r="161" spans="1:8" ht="63.75" thickBot="1" x14ac:dyDescent="0.25">
      <c r="A161" s="158" t="s">
        <v>59</v>
      </c>
      <c r="B161" s="8" t="s">
        <v>78</v>
      </c>
      <c r="C161" s="8" t="s">
        <v>75</v>
      </c>
      <c r="D161" s="8" t="s">
        <v>76</v>
      </c>
      <c r="E161" s="11">
        <v>1910101590</v>
      </c>
      <c r="F161" s="8"/>
      <c r="G161" s="34">
        <f>SUM(G162+G164+G165+G167+G163+G166)</f>
        <v>3175.3</v>
      </c>
      <c r="H161" s="34">
        <f>SUM(H162+H164+H165+H167+H163+H166)</f>
        <v>3175.3</v>
      </c>
    </row>
    <row r="162" spans="1:8" ht="48" thickBot="1" x14ac:dyDescent="0.25">
      <c r="A162" s="263" t="s">
        <v>30</v>
      </c>
      <c r="B162" s="7" t="s">
        <v>78</v>
      </c>
      <c r="C162" s="7" t="s">
        <v>75</v>
      </c>
      <c r="D162" s="7" t="s">
        <v>76</v>
      </c>
      <c r="E162" s="45">
        <v>1910101590</v>
      </c>
      <c r="F162" s="7">
        <v>111</v>
      </c>
      <c r="G162" s="7" t="s">
        <v>655</v>
      </c>
      <c r="H162" s="7" t="s">
        <v>655</v>
      </c>
    </row>
    <row r="163" spans="1:8" ht="48" thickBot="1" x14ac:dyDescent="0.25">
      <c r="A163" s="263" t="s">
        <v>47</v>
      </c>
      <c r="B163" s="7" t="s">
        <v>78</v>
      </c>
      <c r="C163" s="7" t="s">
        <v>75</v>
      </c>
      <c r="D163" s="7" t="s">
        <v>76</v>
      </c>
      <c r="E163" s="45">
        <v>1910101590</v>
      </c>
      <c r="F163" s="7" t="s">
        <v>122</v>
      </c>
      <c r="G163" s="7"/>
      <c r="H163" s="7"/>
    </row>
    <row r="164" spans="1:8" ht="79.5" thickBot="1" x14ac:dyDescent="0.25">
      <c r="A164" s="265" t="s">
        <v>10</v>
      </c>
      <c r="B164" s="7" t="s">
        <v>78</v>
      </c>
      <c r="C164" s="7" t="s">
        <v>75</v>
      </c>
      <c r="D164" s="7" t="s">
        <v>76</v>
      </c>
      <c r="E164" s="45">
        <v>1910101590</v>
      </c>
      <c r="F164" s="7">
        <v>119</v>
      </c>
      <c r="G164" s="7" t="s">
        <v>656</v>
      </c>
      <c r="H164" s="7" t="s">
        <v>656</v>
      </c>
    </row>
    <row r="165" spans="1:8" ht="32.25" thickBot="1" x14ac:dyDescent="0.25">
      <c r="A165" s="39" t="s">
        <v>13</v>
      </c>
      <c r="B165" s="7" t="s">
        <v>78</v>
      </c>
      <c r="C165" s="7" t="s">
        <v>75</v>
      </c>
      <c r="D165" s="7" t="s">
        <v>76</v>
      </c>
      <c r="E165" s="45">
        <v>1910101590</v>
      </c>
      <c r="F165" s="7">
        <v>244</v>
      </c>
      <c r="G165" s="7" t="s">
        <v>657</v>
      </c>
      <c r="H165" s="7" t="s">
        <v>657</v>
      </c>
    </row>
    <row r="166" spans="1:8" ht="16.5" thickBot="1" x14ac:dyDescent="0.25">
      <c r="A166" s="39" t="s">
        <v>640</v>
      </c>
      <c r="B166" s="7" t="s">
        <v>78</v>
      </c>
      <c r="C166" s="7" t="s">
        <v>75</v>
      </c>
      <c r="D166" s="7" t="s">
        <v>76</v>
      </c>
      <c r="E166" s="45">
        <v>1910101590</v>
      </c>
      <c r="F166" s="7" t="s">
        <v>619</v>
      </c>
      <c r="G166" s="7" t="s">
        <v>658</v>
      </c>
      <c r="H166" s="7" t="s">
        <v>658</v>
      </c>
    </row>
    <row r="167" spans="1:8" ht="32.25" thickBot="1" x14ac:dyDescent="0.25">
      <c r="A167" s="263" t="s">
        <v>48</v>
      </c>
      <c r="B167" s="7" t="s">
        <v>78</v>
      </c>
      <c r="C167" s="7" t="s">
        <v>75</v>
      </c>
      <c r="D167" s="7" t="s">
        <v>76</v>
      </c>
      <c r="E167" s="45">
        <v>1910101590</v>
      </c>
      <c r="F167" s="7">
        <v>850</v>
      </c>
      <c r="G167" s="7" t="s">
        <v>572</v>
      </c>
      <c r="H167" s="7" t="s">
        <v>572</v>
      </c>
    </row>
    <row r="168" spans="1:8" ht="158.25" thickBot="1" x14ac:dyDescent="0.25">
      <c r="A168" s="158" t="s">
        <v>55</v>
      </c>
      <c r="B168" s="8" t="s">
        <v>78</v>
      </c>
      <c r="C168" s="8" t="s">
        <v>75</v>
      </c>
      <c r="D168" s="8" t="s">
        <v>76</v>
      </c>
      <c r="E168" s="11">
        <v>1910106590</v>
      </c>
      <c r="F168" s="8"/>
      <c r="G168" s="34">
        <f>SUM(G169+G171+G172+G170)</f>
        <v>5319</v>
      </c>
      <c r="H168" s="34">
        <f>SUM(H169+H171+H172+H170)</f>
        <v>5319</v>
      </c>
    </row>
    <row r="169" spans="1:8" ht="48" thickBot="1" x14ac:dyDescent="0.25">
      <c r="A169" s="263" t="s">
        <v>56</v>
      </c>
      <c r="B169" s="7" t="s">
        <v>78</v>
      </c>
      <c r="C169" s="7" t="s">
        <v>75</v>
      </c>
      <c r="D169" s="7" t="s">
        <v>76</v>
      </c>
      <c r="E169" s="45">
        <v>1910106590</v>
      </c>
      <c r="F169" s="7">
        <v>111</v>
      </c>
      <c r="G169" s="7" t="s">
        <v>659</v>
      </c>
      <c r="H169" s="7" t="s">
        <v>659</v>
      </c>
    </row>
    <row r="170" spans="1:8" ht="48" thickBot="1" x14ac:dyDescent="0.25">
      <c r="A170" s="263" t="s">
        <v>47</v>
      </c>
      <c r="B170" s="7" t="s">
        <v>78</v>
      </c>
      <c r="C170" s="7" t="s">
        <v>75</v>
      </c>
      <c r="D170" s="7" t="s">
        <v>76</v>
      </c>
      <c r="E170" s="45">
        <v>1910106590</v>
      </c>
      <c r="F170" s="7" t="s">
        <v>122</v>
      </c>
      <c r="G170" s="7"/>
      <c r="H170" s="7"/>
    </row>
    <row r="171" spans="1:8" ht="79.5" thickBot="1" x14ac:dyDescent="0.25">
      <c r="A171" s="265" t="s">
        <v>10</v>
      </c>
      <c r="B171" s="7" t="s">
        <v>78</v>
      </c>
      <c r="C171" s="7" t="s">
        <v>75</v>
      </c>
      <c r="D171" s="7" t="s">
        <v>76</v>
      </c>
      <c r="E171" s="45">
        <v>1910106590</v>
      </c>
      <c r="F171" s="7">
        <v>119</v>
      </c>
      <c r="G171" s="7" t="s">
        <v>660</v>
      </c>
      <c r="H171" s="7" t="s">
        <v>660</v>
      </c>
    </row>
    <row r="172" spans="1:8" ht="32.25" thickBot="1" x14ac:dyDescent="0.25">
      <c r="A172" s="39" t="s">
        <v>13</v>
      </c>
      <c r="B172" s="7" t="s">
        <v>78</v>
      </c>
      <c r="C172" s="7" t="s">
        <v>75</v>
      </c>
      <c r="D172" s="7" t="s">
        <v>76</v>
      </c>
      <c r="E172" s="45">
        <v>1910106590</v>
      </c>
      <c r="F172" s="7">
        <v>244</v>
      </c>
      <c r="G172" s="7" t="s">
        <v>122</v>
      </c>
      <c r="H172" s="7" t="s">
        <v>122</v>
      </c>
    </row>
    <row r="173" spans="1:8" ht="16.5" thickBot="1" x14ac:dyDescent="0.25">
      <c r="A173" s="158" t="s">
        <v>31</v>
      </c>
      <c r="B173" s="8" t="s">
        <v>78</v>
      </c>
      <c r="C173" s="8">
        <v>10</v>
      </c>
      <c r="D173" s="8" t="s">
        <v>73</v>
      </c>
      <c r="E173" s="8"/>
      <c r="F173" s="8"/>
      <c r="G173" s="8" t="s">
        <v>661</v>
      </c>
      <c r="H173" s="8" t="s">
        <v>661</v>
      </c>
    </row>
    <row r="174" spans="1:8" ht="16.5" thickBot="1" x14ac:dyDescent="0.25">
      <c r="A174" s="158" t="s">
        <v>35</v>
      </c>
      <c r="B174" s="8" t="s">
        <v>78</v>
      </c>
      <c r="C174" s="8">
        <v>10</v>
      </c>
      <c r="D174" s="8" t="s">
        <v>73</v>
      </c>
      <c r="E174" s="8"/>
      <c r="F174" s="8"/>
      <c r="G174" s="8" t="s">
        <v>661</v>
      </c>
      <c r="H174" s="8" t="s">
        <v>661</v>
      </c>
    </row>
    <row r="175" spans="1:8" ht="48" thickBot="1" x14ac:dyDescent="0.25">
      <c r="A175" s="158" t="s">
        <v>57</v>
      </c>
      <c r="B175" s="8" t="s">
        <v>78</v>
      </c>
      <c r="C175" s="8">
        <v>10</v>
      </c>
      <c r="D175" s="8" t="s">
        <v>73</v>
      </c>
      <c r="E175" s="8">
        <v>2230171540</v>
      </c>
      <c r="F175" s="8"/>
      <c r="G175" s="8" t="s">
        <v>661</v>
      </c>
      <c r="H175" s="8" t="s">
        <v>661</v>
      </c>
    </row>
    <row r="176" spans="1:8" ht="32.25" thickBot="1" x14ac:dyDescent="0.25">
      <c r="A176" s="5" t="s">
        <v>34</v>
      </c>
      <c r="B176" s="7" t="s">
        <v>78</v>
      </c>
      <c r="C176" s="7">
        <v>10</v>
      </c>
      <c r="D176" s="7" t="s">
        <v>73</v>
      </c>
      <c r="E176" s="7">
        <v>2230171540</v>
      </c>
      <c r="F176" s="7">
        <v>313</v>
      </c>
      <c r="G176" s="7" t="s">
        <v>661</v>
      </c>
      <c r="H176" s="7" t="s">
        <v>661</v>
      </c>
    </row>
    <row r="177" spans="1:8" ht="32.25" thickBot="1" x14ac:dyDescent="0.25">
      <c r="A177" s="195" t="s">
        <v>60</v>
      </c>
      <c r="B177" s="196" t="s">
        <v>79</v>
      </c>
      <c r="C177" s="196"/>
      <c r="D177" s="196"/>
      <c r="E177" s="196"/>
      <c r="F177" s="196"/>
      <c r="G177" s="197">
        <f>SUM(G178+G191)</f>
        <v>13034.3</v>
      </c>
      <c r="H177" s="197">
        <f>SUM(H178+H191)</f>
        <v>13034.3</v>
      </c>
    </row>
    <row r="178" spans="1:8" ht="16.5" thickBot="1" x14ac:dyDescent="0.25">
      <c r="A178" s="158" t="s">
        <v>52</v>
      </c>
      <c r="B178" s="15" t="s">
        <v>79</v>
      </c>
      <c r="C178" s="15" t="s">
        <v>75</v>
      </c>
      <c r="D178" s="15" t="s">
        <v>76</v>
      </c>
      <c r="E178" s="15"/>
      <c r="F178" s="15"/>
      <c r="G178" s="35">
        <f>SUM(G179+G186)</f>
        <v>12804.3</v>
      </c>
      <c r="H178" s="35">
        <f>SUM(H179+H186)</f>
        <v>12804.3</v>
      </c>
    </row>
    <row r="179" spans="1:8" ht="63.75" thickBot="1" x14ac:dyDescent="0.25">
      <c r="A179" s="158" t="s">
        <v>59</v>
      </c>
      <c r="B179" s="8" t="s">
        <v>79</v>
      </c>
      <c r="C179" s="8" t="s">
        <v>75</v>
      </c>
      <c r="D179" s="8" t="s">
        <v>76</v>
      </c>
      <c r="E179" s="11">
        <v>1910101590</v>
      </c>
      <c r="F179" s="8"/>
      <c r="G179" s="34">
        <f>SUM(G180+G182+G183+G185+G181+G184)</f>
        <v>4658.3</v>
      </c>
      <c r="H179" s="34">
        <f>SUM(H180+H182+H183+H185+H181+H184)</f>
        <v>4658.3</v>
      </c>
    </row>
    <row r="180" spans="1:8" ht="48" thickBot="1" x14ac:dyDescent="0.25">
      <c r="A180" s="263" t="s">
        <v>30</v>
      </c>
      <c r="B180" s="7" t="s">
        <v>79</v>
      </c>
      <c r="C180" s="7" t="s">
        <v>75</v>
      </c>
      <c r="D180" s="7" t="s">
        <v>76</v>
      </c>
      <c r="E180" s="45">
        <v>1910101590</v>
      </c>
      <c r="F180" s="7" t="s">
        <v>80</v>
      </c>
      <c r="G180" s="7" t="s">
        <v>655</v>
      </c>
      <c r="H180" s="7" t="s">
        <v>655</v>
      </c>
    </row>
    <row r="181" spans="1:8" ht="48" thickBot="1" x14ac:dyDescent="0.25">
      <c r="A181" s="263" t="s">
        <v>47</v>
      </c>
      <c r="B181" s="7" t="s">
        <v>79</v>
      </c>
      <c r="C181" s="7" t="s">
        <v>75</v>
      </c>
      <c r="D181" s="7" t="s">
        <v>76</v>
      </c>
      <c r="E181" s="45">
        <v>1910101590</v>
      </c>
      <c r="F181" s="7" t="s">
        <v>122</v>
      </c>
      <c r="G181" s="7"/>
      <c r="H181" s="7"/>
    </row>
    <row r="182" spans="1:8" ht="79.5" thickBot="1" x14ac:dyDescent="0.25">
      <c r="A182" s="265" t="s">
        <v>10</v>
      </c>
      <c r="B182" s="7" t="s">
        <v>79</v>
      </c>
      <c r="C182" s="7" t="s">
        <v>75</v>
      </c>
      <c r="D182" s="7" t="s">
        <v>76</v>
      </c>
      <c r="E182" s="45">
        <v>1910101590</v>
      </c>
      <c r="F182" s="7">
        <v>119</v>
      </c>
      <c r="G182" s="3">
        <v>402.3</v>
      </c>
      <c r="H182" s="3">
        <v>402.3</v>
      </c>
    </row>
    <row r="183" spans="1:8" ht="32.25" thickBot="1" x14ac:dyDescent="0.25">
      <c r="A183" s="39" t="s">
        <v>13</v>
      </c>
      <c r="B183" s="7" t="s">
        <v>79</v>
      </c>
      <c r="C183" s="7" t="s">
        <v>75</v>
      </c>
      <c r="D183" s="7" t="s">
        <v>76</v>
      </c>
      <c r="E183" s="45">
        <v>1910101590</v>
      </c>
      <c r="F183" s="7">
        <v>244</v>
      </c>
      <c r="G183" s="3">
        <v>2284</v>
      </c>
      <c r="H183" s="3">
        <v>2284</v>
      </c>
    </row>
    <row r="184" spans="1:8" ht="16.5" thickBot="1" x14ac:dyDescent="0.25">
      <c r="A184" s="39" t="s">
        <v>640</v>
      </c>
      <c r="B184" s="7" t="s">
        <v>79</v>
      </c>
      <c r="C184" s="7" t="s">
        <v>75</v>
      </c>
      <c r="D184" s="7" t="s">
        <v>76</v>
      </c>
      <c r="E184" s="45">
        <v>1910101590</v>
      </c>
      <c r="F184" s="7" t="s">
        <v>619</v>
      </c>
      <c r="G184" s="3">
        <v>569</v>
      </c>
      <c r="H184" s="3">
        <v>569</v>
      </c>
    </row>
    <row r="185" spans="1:8" ht="32.25" thickBot="1" x14ac:dyDescent="0.25">
      <c r="A185" s="263" t="s">
        <v>48</v>
      </c>
      <c r="B185" s="7" t="s">
        <v>79</v>
      </c>
      <c r="C185" s="7" t="s">
        <v>75</v>
      </c>
      <c r="D185" s="7" t="s">
        <v>76</v>
      </c>
      <c r="E185" s="45">
        <v>1910101590</v>
      </c>
      <c r="F185" s="7">
        <v>850</v>
      </c>
      <c r="G185" s="3">
        <v>71</v>
      </c>
      <c r="H185" s="3">
        <v>71</v>
      </c>
    </row>
    <row r="186" spans="1:8" ht="158.25" thickBot="1" x14ac:dyDescent="0.25">
      <c r="A186" s="158" t="s">
        <v>55</v>
      </c>
      <c r="B186" s="8" t="s">
        <v>79</v>
      </c>
      <c r="C186" s="8" t="s">
        <v>75</v>
      </c>
      <c r="D186" s="8" t="s">
        <v>76</v>
      </c>
      <c r="E186" s="11">
        <v>1910106590</v>
      </c>
      <c r="F186" s="8"/>
      <c r="G186" s="34">
        <f>SUM(G187+G189+G190+G188)</f>
        <v>8146</v>
      </c>
      <c r="H186" s="34">
        <f>SUM(H187+H189+H190+H188)</f>
        <v>8146</v>
      </c>
    </row>
    <row r="187" spans="1:8" ht="48" thickBot="1" x14ac:dyDescent="0.25">
      <c r="A187" s="263" t="s">
        <v>56</v>
      </c>
      <c r="B187" s="7" t="s">
        <v>79</v>
      </c>
      <c r="C187" s="7" t="s">
        <v>75</v>
      </c>
      <c r="D187" s="7" t="s">
        <v>76</v>
      </c>
      <c r="E187" s="45">
        <v>1910106590</v>
      </c>
      <c r="F187" s="7">
        <v>111</v>
      </c>
      <c r="G187" s="3">
        <v>6108</v>
      </c>
      <c r="H187" s="3">
        <v>6108</v>
      </c>
    </row>
    <row r="188" spans="1:8" ht="48" thickBot="1" x14ac:dyDescent="0.25">
      <c r="A188" s="263" t="s">
        <v>47</v>
      </c>
      <c r="B188" s="7" t="s">
        <v>116</v>
      </c>
      <c r="C188" s="7" t="s">
        <v>75</v>
      </c>
      <c r="D188" s="7" t="s">
        <v>76</v>
      </c>
      <c r="E188" s="45" t="s">
        <v>396</v>
      </c>
      <c r="F188" s="7" t="s">
        <v>122</v>
      </c>
      <c r="G188" s="3">
        <v>0</v>
      </c>
      <c r="H188" s="3">
        <v>0</v>
      </c>
    </row>
    <row r="189" spans="1:8" ht="79.5" thickBot="1" x14ac:dyDescent="0.25">
      <c r="A189" s="265" t="s">
        <v>10</v>
      </c>
      <c r="B189" s="7" t="s">
        <v>79</v>
      </c>
      <c r="C189" s="7" t="s">
        <v>75</v>
      </c>
      <c r="D189" s="7" t="s">
        <v>76</v>
      </c>
      <c r="E189" s="45">
        <v>1910106590</v>
      </c>
      <c r="F189" s="7">
        <v>119</v>
      </c>
      <c r="G189" s="3">
        <v>1845</v>
      </c>
      <c r="H189" s="3">
        <v>1845</v>
      </c>
    </row>
    <row r="190" spans="1:8" ht="32.25" thickBot="1" x14ac:dyDescent="0.25">
      <c r="A190" s="39" t="s">
        <v>13</v>
      </c>
      <c r="B190" s="7" t="s">
        <v>79</v>
      </c>
      <c r="C190" s="7" t="s">
        <v>75</v>
      </c>
      <c r="D190" s="7" t="s">
        <v>76</v>
      </c>
      <c r="E190" s="45">
        <v>1910106590</v>
      </c>
      <c r="F190" s="7">
        <v>244</v>
      </c>
      <c r="G190" s="3">
        <v>193</v>
      </c>
      <c r="H190" s="3">
        <v>193</v>
      </c>
    </row>
    <row r="191" spans="1:8" ht="16.5" thickBot="1" x14ac:dyDescent="0.25">
      <c r="A191" s="158" t="s">
        <v>31</v>
      </c>
      <c r="B191" s="8" t="s">
        <v>79</v>
      </c>
      <c r="C191" s="8">
        <v>10</v>
      </c>
      <c r="D191" s="8" t="s">
        <v>73</v>
      </c>
      <c r="E191" s="8"/>
      <c r="F191" s="8"/>
      <c r="G191" s="1">
        <v>230</v>
      </c>
      <c r="H191" s="1">
        <v>230</v>
      </c>
    </row>
    <row r="192" spans="1:8" ht="16.5" thickBot="1" x14ac:dyDescent="0.25">
      <c r="A192" s="158" t="s">
        <v>35</v>
      </c>
      <c r="B192" s="8" t="s">
        <v>79</v>
      </c>
      <c r="C192" s="8">
        <v>10</v>
      </c>
      <c r="D192" s="8" t="s">
        <v>73</v>
      </c>
      <c r="E192" s="8"/>
      <c r="F192" s="8"/>
      <c r="G192" s="1">
        <v>230</v>
      </c>
      <c r="H192" s="1">
        <v>230</v>
      </c>
    </row>
    <row r="193" spans="1:8" ht="48" thickBot="1" x14ac:dyDescent="0.25">
      <c r="A193" s="158" t="s">
        <v>57</v>
      </c>
      <c r="B193" s="7" t="s">
        <v>79</v>
      </c>
      <c r="C193" s="7">
        <v>10</v>
      </c>
      <c r="D193" s="7" t="s">
        <v>73</v>
      </c>
      <c r="E193" s="7">
        <v>2230171540</v>
      </c>
      <c r="F193" s="7"/>
      <c r="G193" s="1">
        <v>230</v>
      </c>
      <c r="H193" s="1">
        <v>230</v>
      </c>
    </row>
    <row r="194" spans="1:8" ht="32.25" thickBot="1" x14ac:dyDescent="0.25">
      <c r="A194" s="5" t="s">
        <v>34</v>
      </c>
      <c r="B194" s="7" t="s">
        <v>79</v>
      </c>
      <c r="C194" s="7">
        <v>10</v>
      </c>
      <c r="D194" s="7" t="s">
        <v>73</v>
      </c>
      <c r="E194" s="7">
        <v>2230171540</v>
      </c>
      <c r="F194" s="7">
        <v>313</v>
      </c>
      <c r="G194" s="1">
        <v>230</v>
      </c>
      <c r="H194" s="1">
        <v>230</v>
      </c>
    </row>
    <row r="195" spans="1:8" ht="32.25" thickBot="1" x14ac:dyDescent="0.25">
      <c r="A195" s="195" t="s">
        <v>81</v>
      </c>
      <c r="B195" s="196" t="s">
        <v>82</v>
      </c>
      <c r="C195" s="196"/>
      <c r="D195" s="196"/>
      <c r="E195" s="196"/>
      <c r="F195" s="196"/>
      <c r="G195" s="198">
        <f>SUM(G196+G209)</f>
        <v>9271.7000000000007</v>
      </c>
      <c r="H195" s="198">
        <f>SUM(H196+H209)</f>
        <v>9271.7000000000007</v>
      </c>
    </row>
    <row r="196" spans="1:8" ht="16.5" thickBot="1" x14ac:dyDescent="0.25">
      <c r="A196" s="158" t="s">
        <v>52</v>
      </c>
      <c r="B196" s="8" t="s">
        <v>82</v>
      </c>
      <c r="C196" s="8" t="s">
        <v>75</v>
      </c>
      <c r="D196" s="8" t="s">
        <v>76</v>
      </c>
      <c r="E196" s="8"/>
      <c r="F196" s="8"/>
      <c r="G196" s="199">
        <f>SUM(G197+G204)</f>
        <v>9081.7000000000007</v>
      </c>
      <c r="H196" s="199">
        <f>SUM(H197+H204)</f>
        <v>9081.7000000000007</v>
      </c>
    </row>
    <row r="197" spans="1:8" ht="63.75" thickBot="1" x14ac:dyDescent="0.25">
      <c r="A197" s="158" t="s">
        <v>59</v>
      </c>
      <c r="B197" s="8" t="s">
        <v>82</v>
      </c>
      <c r="C197" s="8" t="s">
        <v>75</v>
      </c>
      <c r="D197" s="8" t="s">
        <v>76</v>
      </c>
      <c r="E197" s="11">
        <v>1910101590</v>
      </c>
      <c r="F197" s="8"/>
      <c r="G197" s="79">
        <f>SUM(G198:G203)</f>
        <v>3493.7</v>
      </c>
      <c r="H197" s="79">
        <f>SUM(H198:H203)</f>
        <v>3493.7</v>
      </c>
    </row>
    <row r="198" spans="1:8" ht="48" thickBot="1" x14ac:dyDescent="0.25">
      <c r="A198" s="263" t="s">
        <v>30</v>
      </c>
      <c r="B198" s="7" t="s">
        <v>82</v>
      </c>
      <c r="C198" s="7" t="s">
        <v>75</v>
      </c>
      <c r="D198" s="7" t="s">
        <v>76</v>
      </c>
      <c r="E198" s="45">
        <v>1910101590</v>
      </c>
      <c r="F198" s="7" t="s">
        <v>80</v>
      </c>
      <c r="G198" s="3">
        <v>1128</v>
      </c>
      <c r="H198" s="3">
        <v>1128</v>
      </c>
    </row>
    <row r="199" spans="1:8" ht="48" thickBot="1" x14ac:dyDescent="0.25">
      <c r="A199" s="294" t="s">
        <v>47</v>
      </c>
      <c r="B199" s="7" t="s">
        <v>82</v>
      </c>
      <c r="C199" s="7" t="s">
        <v>75</v>
      </c>
      <c r="D199" s="7" t="s">
        <v>76</v>
      </c>
      <c r="E199" s="45">
        <v>1910101590</v>
      </c>
      <c r="F199" s="7" t="s">
        <v>122</v>
      </c>
      <c r="G199" s="3"/>
      <c r="H199" s="3"/>
    </row>
    <row r="200" spans="1:8" ht="79.5" thickBot="1" x14ac:dyDescent="0.25">
      <c r="A200" s="265" t="s">
        <v>10</v>
      </c>
      <c r="B200" s="7" t="s">
        <v>82</v>
      </c>
      <c r="C200" s="7" t="s">
        <v>75</v>
      </c>
      <c r="D200" s="7" t="s">
        <v>76</v>
      </c>
      <c r="E200" s="45">
        <v>1910101590</v>
      </c>
      <c r="F200" s="7">
        <v>119</v>
      </c>
      <c r="G200" s="3">
        <v>340.7</v>
      </c>
      <c r="H200" s="3">
        <v>340.7</v>
      </c>
    </row>
    <row r="201" spans="1:8" ht="32.25" thickBot="1" x14ac:dyDescent="0.25">
      <c r="A201" s="39" t="s">
        <v>13</v>
      </c>
      <c r="B201" s="7" t="s">
        <v>82</v>
      </c>
      <c r="C201" s="7" t="s">
        <v>75</v>
      </c>
      <c r="D201" s="7" t="s">
        <v>76</v>
      </c>
      <c r="E201" s="45">
        <v>1910101590</v>
      </c>
      <c r="F201" s="7">
        <v>244</v>
      </c>
      <c r="G201" s="3">
        <v>1689</v>
      </c>
      <c r="H201" s="3">
        <v>1689</v>
      </c>
    </row>
    <row r="202" spans="1:8" ht="16.5" thickBot="1" x14ac:dyDescent="0.25">
      <c r="A202" s="39" t="s">
        <v>640</v>
      </c>
      <c r="B202" s="7" t="s">
        <v>82</v>
      </c>
      <c r="C202" s="7" t="s">
        <v>75</v>
      </c>
      <c r="D202" s="7" t="s">
        <v>76</v>
      </c>
      <c r="E202" s="45">
        <v>1910101590</v>
      </c>
      <c r="F202" s="7" t="s">
        <v>619</v>
      </c>
      <c r="G202" s="3">
        <v>293</v>
      </c>
      <c r="H202" s="3">
        <v>293</v>
      </c>
    </row>
    <row r="203" spans="1:8" ht="32.25" thickBot="1" x14ac:dyDescent="0.25">
      <c r="A203" s="263" t="s">
        <v>48</v>
      </c>
      <c r="B203" s="7" t="s">
        <v>82</v>
      </c>
      <c r="C203" s="7" t="s">
        <v>75</v>
      </c>
      <c r="D203" s="7" t="s">
        <v>76</v>
      </c>
      <c r="E203" s="45">
        <v>1910101590</v>
      </c>
      <c r="F203" s="7">
        <v>850</v>
      </c>
      <c r="G203" s="3">
        <v>43</v>
      </c>
      <c r="H203" s="3">
        <v>43</v>
      </c>
    </row>
    <row r="204" spans="1:8" ht="158.25" thickBot="1" x14ac:dyDescent="0.25">
      <c r="A204" s="158" t="s">
        <v>55</v>
      </c>
      <c r="B204" s="8" t="s">
        <v>82</v>
      </c>
      <c r="C204" s="8" t="s">
        <v>75</v>
      </c>
      <c r="D204" s="8" t="s">
        <v>76</v>
      </c>
      <c r="E204" s="11">
        <v>1910106590</v>
      </c>
      <c r="F204" s="8"/>
      <c r="G204" s="34">
        <f>SUM(G205+G207+G208+G206)</f>
        <v>5588</v>
      </c>
      <c r="H204" s="34">
        <f>SUM(H205+H207+H208+H206)</f>
        <v>5588</v>
      </c>
    </row>
    <row r="205" spans="1:8" ht="48" thickBot="1" x14ac:dyDescent="0.25">
      <c r="A205" s="263" t="s">
        <v>56</v>
      </c>
      <c r="B205" s="7" t="s">
        <v>82</v>
      </c>
      <c r="C205" s="7" t="s">
        <v>75</v>
      </c>
      <c r="D205" s="7" t="s">
        <v>76</v>
      </c>
      <c r="E205" s="45">
        <v>1910106590</v>
      </c>
      <c r="F205" s="7">
        <v>111</v>
      </c>
      <c r="G205" s="3">
        <v>4150</v>
      </c>
      <c r="H205" s="3">
        <v>4150</v>
      </c>
    </row>
    <row r="206" spans="1:8" ht="48" thickBot="1" x14ac:dyDescent="0.25">
      <c r="A206" s="263" t="s">
        <v>47</v>
      </c>
      <c r="B206" s="7" t="s">
        <v>82</v>
      </c>
      <c r="C206" s="7" t="s">
        <v>75</v>
      </c>
      <c r="D206" s="7" t="s">
        <v>76</v>
      </c>
      <c r="E206" s="45">
        <v>1910106590</v>
      </c>
      <c r="F206" s="7" t="s">
        <v>122</v>
      </c>
      <c r="G206" s="3">
        <v>0</v>
      </c>
      <c r="H206" s="3">
        <v>0</v>
      </c>
    </row>
    <row r="207" spans="1:8" ht="79.5" thickBot="1" x14ac:dyDescent="0.25">
      <c r="A207" s="265" t="s">
        <v>10</v>
      </c>
      <c r="B207" s="7" t="s">
        <v>82</v>
      </c>
      <c r="C207" s="7" t="s">
        <v>75</v>
      </c>
      <c r="D207" s="7" t="s">
        <v>76</v>
      </c>
      <c r="E207" s="45">
        <v>1910106590</v>
      </c>
      <c r="F207" s="7">
        <v>119</v>
      </c>
      <c r="G207" s="3">
        <v>1253</v>
      </c>
      <c r="H207" s="3">
        <v>1253</v>
      </c>
    </row>
    <row r="208" spans="1:8" ht="32.25" thickBot="1" x14ac:dyDescent="0.25">
      <c r="A208" s="39" t="s">
        <v>13</v>
      </c>
      <c r="B208" s="7" t="s">
        <v>82</v>
      </c>
      <c r="C208" s="7" t="s">
        <v>75</v>
      </c>
      <c r="D208" s="7" t="s">
        <v>76</v>
      </c>
      <c r="E208" s="45">
        <v>1910106590</v>
      </c>
      <c r="F208" s="7">
        <v>244</v>
      </c>
      <c r="G208" s="3">
        <v>185</v>
      </c>
      <c r="H208" s="3">
        <v>185</v>
      </c>
    </row>
    <row r="209" spans="1:8" ht="16.5" thickBot="1" x14ac:dyDescent="0.25">
      <c r="A209" s="158" t="s">
        <v>31</v>
      </c>
      <c r="B209" s="8" t="s">
        <v>82</v>
      </c>
      <c r="C209" s="8">
        <v>10</v>
      </c>
      <c r="D209" s="8" t="s">
        <v>73</v>
      </c>
      <c r="E209" s="8"/>
      <c r="F209" s="8"/>
      <c r="G209" s="1">
        <v>190</v>
      </c>
      <c r="H209" s="1">
        <v>190</v>
      </c>
    </row>
    <row r="210" spans="1:8" ht="16.5" thickBot="1" x14ac:dyDescent="0.25">
      <c r="A210" s="158" t="s">
        <v>35</v>
      </c>
      <c r="B210" s="8" t="s">
        <v>82</v>
      </c>
      <c r="C210" s="8">
        <v>10</v>
      </c>
      <c r="D210" s="8" t="s">
        <v>73</v>
      </c>
      <c r="E210" s="8"/>
      <c r="F210" s="8"/>
      <c r="G210" s="1">
        <v>190</v>
      </c>
      <c r="H210" s="1">
        <v>190</v>
      </c>
    </row>
    <row r="211" spans="1:8" ht="48" thickBot="1" x14ac:dyDescent="0.25">
      <c r="A211" s="158" t="s">
        <v>57</v>
      </c>
      <c r="B211" s="8" t="s">
        <v>82</v>
      </c>
      <c r="C211" s="8">
        <v>10</v>
      </c>
      <c r="D211" s="8" t="s">
        <v>73</v>
      </c>
      <c r="E211" s="8">
        <v>2230171540</v>
      </c>
      <c r="F211" s="8"/>
      <c r="G211" s="1">
        <v>190</v>
      </c>
      <c r="H211" s="1">
        <v>190</v>
      </c>
    </row>
    <row r="212" spans="1:8" ht="32.25" thickBot="1" x14ac:dyDescent="0.25">
      <c r="A212" s="5" t="s">
        <v>34</v>
      </c>
      <c r="B212" s="7" t="s">
        <v>82</v>
      </c>
      <c r="C212" s="7">
        <v>10</v>
      </c>
      <c r="D212" s="7" t="s">
        <v>73</v>
      </c>
      <c r="E212" s="7">
        <v>2230171540</v>
      </c>
      <c r="F212" s="7">
        <v>313</v>
      </c>
      <c r="G212" s="3">
        <v>190</v>
      </c>
      <c r="H212" s="3">
        <v>190</v>
      </c>
    </row>
    <row r="213" spans="1:8" ht="32.25" thickBot="1" x14ac:dyDescent="0.25">
      <c r="A213" s="195" t="s">
        <v>83</v>
      </c>
      <c r="B213" s="196" t="s">
        <v>84</v>
      </c>
      <c r="C213" s="196"/>
      <c r="D213" s="196"/>
      <c r="E213" s="196"/>
      <c r="F213" s="196"/>
      <c r="G213" s="197">
        <f>SUM(G214+G227)</f>
        <v>3337</v>
      </c>
      <c r="H213" s="197">
        <f>SUM(H214+H227)</f>
        <v>3337</v>
      </c>
    </row>
    <row r="214" spans="1:8" ht="16.5" thickBot="1" x14ac:dyDescent="0.25">
      <c r="A214" s="158" t="s">
        <v>52</v>
      </c>
      <c r="B214" s="26" t="s">
        <v>84</v>
      </c>
      <c r="C214" s="26" t="s">
        <v>75</v>
      </c>
      <c r="D214" s="26" t="s">
        <v>76</v>
      </c>
      <c r="E214" s="12"/>
      <c r="F214" s="12"/>
      <c r="G214" s="35">
        <f>SUM(G215+G222)</f>
        <v>3292</v>
      </c>
      <c r="H214" s="35">
        <f>SUM(H215+H222)</f>
        <v>3292</v>
      </c>
    </row>
    <row r="215" spans="1:8" ht="63.75" thickBot="1" x14ac:dyDescent="0.25">
      <c r="A215" s="158" t="s">
        <v>59</v>
      </c>
      <c r="B215" s="26" t="s">
        <v>84</v>
      </c>
      <c r="C215" s="8" t="s">
        <v>75</v>
      </c>
      <c r="D215" s="8" t="s">
        <v>76</v>
      </c>
      <c r="E215" s="11">
        <v>1910101590</v>
      </c>
      <c r="F215" s="8"/>
      <c r="G215" s="34">
        <f>SUM(G216+G218+G219+G221+G217+G220)</f>
        <v>1877</v>
      </c>
      <c r="H215" s="34">
        <f>SUM(H216+H218+H219+H221+H217+H220)</f>
        <v>1877</v>
      </c>
    </row>
    <row r="216" spans="1:8" ht="48" thickBot="1" x14ac:dyDescent="0.25">
      <c r="A216" s="263" t="s">
        <v>30</v>
      </c>
      <c r="B216" s="28" t="s">
        <v>84</v>
      </c>
      <c r="C216" s="7" t="s">
        <v>75</v>
      </c>
      <c r="D216" s="7" t="s">
        <v>76</v>
      </c>
      <c r="E216" s="45">
        <v>1910101590</v>
      </c>
      <c r="F216" s="7" t="s">
        <v>80</v>
      </c>
      <c r="G216" s="3">
        <v>759</v>
      </c>
      <c r="H216" s="3">
        <v>759</v>
      </c>
    </row>
    <row r="217" spans="1:8" ht="48" thickBot="1" x14ac:dyDescent="0.25">
      <c r="A217" s="263" t="s">
        <v>47</v>
      </c>
      <c r="B217" s="28" t="s">
        <v>84</v>
      </c>
      <c r="C217" s="7" t="s">
        <v>75</v>
      </c>
      <c r="D217" s="7" t="s">
        <v>76</v>
      </c>
      <c r="E217" s="45">
        <v>1910101590</v>
      </c>
      <c r="F217" s="7" t="s">
        <v>122</v>
      </c>
      <c r="G217" s="3"/>
      <c r="H217" s="3"/>
    </row>
    <row r="218" spans="1:8" ht="79.5" thickBot="1" x14ac:dyDescent="0.25">
      <c r="A218" s="265" t="s">
        <v>10</v>
      </c>
      <c r="B218" s="28" t="s">
        <v>84</v>
      </c>
      <c r="C218" s="7" t="s">
        <v>75</v>
      </c>
      <c r="D218" s="7" t="s">
        <v>76</v>
      </c>
      <c r="E218" s="45">
        <v>1910101590</v>
      </c>
      <c r="F218" s="7">
        <v>119</v>
      </c>
      <c r="G218" s="3">
        <v>229</v>
      </c>
      <c r="H218" s="3">
        <v>229</v>
      </c>
    </row>
    <row r="219" spans="1:8" ht="32.25" thickBot="1" x14ac:dyDescent="0.25">
      <c r="A219" s="39" t="s">
        <v>13</v>
      </c>
      <c r="B219" s="28" t="s">
        <v>84</v>
      </c>
      <c r="C219" s="7" t="s">
        <v>75</v>
      </c>
      <c r="D219" s="7" t="s">
        <v>76</v>
      </c>
      <c r="E219" s="45">
        <v>1910101590</v>
      </c>
      <c r="F219" s="7">
        <v>244</v>
      </c>
      <c r="G219" s="3">
        <v>578</v>
      </c>
      <c r="H219" s="3">
        <v>578</v>
      </c>
    </row>
    <row r="220" spans="1:8" ht="16.5" thickBot="1" x14ac:dyDescent="0.25">
      <c r="A220" s="39" t="s">
        <v>640</v>
      </c>
      <c r="B220" s="28" t="s">
        <v>84</v>
      </c>
      <c r="C220" s="7" t="s">
        <v>75</v>
      </c>
      <c r="D220" s="7" t="s">
        <v>76</v>
      </c>
      <c r="E220" s="45">
        <v>1910101590</v>
      </c>
      <c r="F220" s="7" t="s">
        <v>619</v>
      </c>
      <c r="G220" s="3">
        <v>250</v>
      </c>
      <c r="H220" s="3">
        <v>250</v>
      </c>
    </row>
    <row r="221" spans="1:8" ht="32.25" thickBot="1" x14ac:dyDescent="0.25">
      <c r="A221" s="263" t="s">
        <v>48</v>
      </c>
      <c r="B221" s="28" t="s">
        <v>84</v>
      </c>
      <c r="C221" s="7" t="s">
        <v>75</v>
      </c>
      <c r="D221" s="7" t="s">
        <v>76</v>
      </c>
      <c r="E221" s="45">
        <v>1910101590</v>
      </c>
      <c r="F221" s="7">
        <v>850</v>
      </c>
      <c r="G221" s="3">
        <v>61</v>
      </c>
      <c r="H221" s="3">
        <v>61</v>
      </c>
    </row>
    <row r="222" spans="1:8" ht="158.25" thickBot="1" x14ac:dyDescent="0.25">
      <c r="A222" s="158" t="s">
        <v>55</v>
      </c>
      <c r="B222" s="26" t="s">
        <v>84</v>
      </c>
      <c r="C222" s="8" t="s">
        <v>75</v>
      </c>
      <c r="D222" s="8" t="s">
        <v>76</v>
      </c>
      <c r="E222" s="11">
        <v>1910106590</v>
      </c>
      <c r="F222" s="8"/>
      <c r="G222" s="1">
        <f>SUM(G223:G226)</f>
        <v>1415</v>
      </c>
      <c r="H222" s="1">
        <f>SUM(H223:H226)</f>
        <v>1415</v>
      </c>
    </row>
    <row r="223" spans="1:8" ht="48" thickBot="1" x14ac:dyDescent="0.25">
      <c r="A223" s="263" t="s">
        <v>56</v>
      </c>
      <c r="B223" s="28" t="s">
        <v>84</v>
      </c>
      <c r="C223" s="7" t="s">
        <v>75</v>
      </c>
      <c r="D223" s="7" t="s">
        <v>76</v>
      </c>
      <c r="E223" s="45">
        <v>1910106590</v>
      </c>
      <c r="F223" s="7">
        <v>111</v>
      </c>
      <c r="G223" s="3">
        <v>1028</v>
      </c>
      <c r="H223" s="3">
        <v>1028</v>
      </c>
    </row>
    <row r="224" spans="1:8" ht="48" thickBot="1" x14ac:dyDescent="0.25">
      <c r="A224" s="263" t="s">
        <v>47</v>
      </c>
      <c r="B224" s="28" t="s">
        <v>84</v>
      </c>
      <c r="C224" s="7" t="s">
        <v>75</v>
      </c>
      <c r="D224" s="7" t="s">
        <v>76</v>
      </c>
      <c r="E224" s="45">
        <v>1910106590</v>
      </c>
      <c r="F224" s="7" t="s">
        <v>122</v>
      </c>
      <c r="G224" s="3">
        <v>0</v>
      </c>
      <c r="H224" s="3">
        <v>0</v>
      </c>
    </row>
    <row r="225" spans="1:8" ht="79.5" thickBot="1" x14ac:dyDescent="0.25">
      <c r="A225" s="265" t="s">
        <v>10</v>
      </c>
      <c r="B225" s="28" t="s">
        <v>84</v>
      </c>
      <c r="C225" s="7" t="s">
        <v>75</v>
      </c>
      <c r="D225" s="7" t="s">
        <v>76</v>
      </c>
      <c r="E225" s="45">
        <v>1910106590</v>
      </c>
      <c r="F225" s="7">
        <v>119</v>
      </c>
      <c r="G225" s="3">
        <v>310</v>
      </c>
      <c r="H225" s="3">
        <v>310</v>
      </c>
    </row>
    <row r="226" spans="1:8" ht="32.25" thickBot="1" x14ac:dyDescent="0.25">
      <c r="A226" s="39" t="s">
        <v>13</v>
      </c>
      <c r="B226" s="28" t="s">
        <v>84</v>
      </c>
      <c r="C226" s="7" t="s">
        <v>75</v>
      </c>
      <c r="D226" s="7" t="s">
        <v>76</v>
      </c>
      <c r="E226" s="45">
        <v>1910106590</v>
      </c>
      <c r="F226" s="7">
        <v>244</v>
      </c>
      <c r="G226" s="3">
        <v>77</v>
      </c>
      <c r="H226" s="3">
        <v>77</v>
      </c>
    </row>
    <row r="227" spans="1:8" ht="16.5" thickBot="1" x14ac:dyDescent="0.25">
      <c r="A227" s="158" t="s">
        <v>31</v>
      </c>
      <c r="B227" s="26" t="s">
        <v>84</v>
      </c>
      <c r="C227" s="8">
        <v>10</v>
      </c>
      <c r="D227" s="8"/>
      <c r="E227" s="8"/>
      <c r="F227" s="8"/>
      <c r="G227" s="1">
        <v>45</v>
      </c>
      <c r="H227" s="1">
        <v>45</v>
      </c>
    </row>
    <row r="228" spans="1:8" ht="16.5" thickBot="1" x14ac:dyDescent="0.25">
      <c r="A228" s="158" t="s">
        <v>35</v>
      </c>
      <c r="B228" s="26" t="s">
        <v>84</v>
      </c>
      <c r="C228" s="8">
        <v>10</v>
      </c>
      <c r="D228" s="8" t="s">
        <v>73</v>
      </c>
      <c r="E228" s="8"/>
      <c r="F228" s="8"/>
      <c r="G228" s="1">
        <v>45</v>
      </c>
      <c r="H228" s="1">
        <v>45</v>
      </c>
    </row>
    <row r="229" spans="1:8" ht="48" thickBot="1" x14ac:dyDescent="0.25">
      <c r="A229" s="158" t="s">
        <v>57</v>
      </c>
      <c r="B229" s="26" t="s">
        <v>84</v>
      </c>
      <c r="C229" s="8">
        <v>10</v>
      </c>
      <c r="D229" s="8" t="s">
        <v>73</v>
      </c>
      <c r="E229" s="8">
        <v>2230171540</v>
      </c>
      <c r="F229" s="8"/>
      <c r="G229" s="1">
        <v>45</v>
      </c>
      <c r="H229" s="1">
        <v>45</v>
      </c>
    </row>
    <row r="230" spans="1:8" ht="32.25" thickBot="1" x14ac:dyDescent="0.25">
      <c r="A230" s="5" t="s">
        <v>34</v>
      </c>
      <c r="B230" s="28" t="s">
        <v>84</v>
      </c>
      <c r="C230" s="7">
        <v>10</v>
      </c>
      <c r="D230" s="7" t="s">
        <v>73</v>
      </c>
      <c r="E230" s="7">
        <v>2230171540</v>
      </c>
      <c r="F230" s="7">
        <v>313</v>
      </c>
      <c r="G230" s="1">
        <v>45</v>
      </c>
      <c r="H230" s="1">
        <v>45</v>
      </c>
    </row>
    <row r="231" spans="1:8" ht="16.5" thickBot="1" x14ac:dyDescent="0.25">
      <c r="A231" s="195" t="s">
        <v>85</v>
      </c>
      <c r="B231" s="196" t="s">
        <v>86</v>
      </c>
      <c r="C231" s="196"/>
      <c r="D231" s="196"/>
      <c r="E231" s="196"/>
      <c r="F231" s="196"/>
      <c r="G231" s="197">
        <f>SUM(G232+G245)</f>
        <v>11693.3</v>
      </c>
      <c r="H231" s="197">
        <f>SUM(H232+H245)</f>
        <v>11693.3</v>
      </c>
    </row>
    <row r="232" spans="1:8" ht="16.5" thickBot="1" x14ac:dyDescent="0.25">
      <c r="A232" s="158" t="s">
        <v>52</v>
      </c>
      <c r="B232" s="26" t="s">
        <v>86</v>
      </c>
      <c r="C232" s="8" t="s">
        <v>75</v>
      </c>
      <c r="D232" s="8" t="s">
        <v>76</v>
      </c>
      <c r="E232" s="12"/>
      <c r="F232" s="12"/>
      <c r="G232" s="35">
        <f>SUM(G233+G240)</f>
        <v>11458.3</v>
      </c>
      <c r="H232" s="35">
        <f>SUM(H233+H240)</f>
        <v>11458.3</v>
      </c>
    </row>
    <row r="233" spans="1:8" ht="63.75" thickBot="1" x14ac:dyDescent="0.25">
      <c r="A233" s="158" t="s">
        <v>59</v>
      </c>
      <c r="B233" s="26" t="s">
        <v>86</v>
      </c>
      <c r="C233" s="8" t="s">
        <v>75</v>
      </c>
      <c r="D233" s="8" t="s">
        <v>76</v>
      </c>
      <c r="E233" s="11">
        <v>1910101590</v>
      </c>
      <c r="F233" s="8"/>
      <c r="G233" s="34">
        <f>SUM(G234:G239)</f>
        <v>4436.3</v>
      </c>
      <c r="H233" s="34">
        <f>SUM(H234:H239)</f>
        <v>4436.3</v>
      </c>
    </row>
    <row r="234" spans="1:8" ht="48" thickBot="1" x14ac:dyDescent="0.25">
      <c r="A234" s="263" t="s">
        <v>30</v>
      </c>
      <c r="B234" s="28" t="s">
        <v>86</v>
      </c>
      <c r="C234" s="7" t="s">
        <v>75</v>
      </c>
      <c r="D234" s="7" t="s">
        <v>76</v>
      </c>
      <c r="E234" s="45">
        <v>1910101590</v>
      </c>
      <c r="F234" s="7" t="s">
        <v>80</v>
      </c>
      <c r="G234" s="3">
        <v>1332</v>
      </c>
      <c r="H234" s="3">
        <v>1332</v>
      </c>
    </row>
    <row r="235" spans="1:8" ht="48" thickBot="1" x14ac:dyDescent="0.25">
      <c r="A235" s="294" t="s">
        <v>47</v>
      </c>
      <c r="B235" s="28" t="s">
        <v>86</v>
      </c>
      <c r="C235" s="7" t="s">
        <v>75</v>
      </c>
      <c r="D235" s="7" t="s">
        <v>76</v>
      </c>
      <c r="E235" s="45">
        <v>1910101590</v>
      </c>
      <c r="F235" s="7" t="s">
        <v>122</v>
      </c>
      <c r="G235" s="3"/>
      <c r="H235" s="3"/>
    </row>
    <row r="236" spans="1:8" ht="79.5" thickBot="1" x14ac:dyDescent="0.25">
      <c r="A236" s="265" t="s">
        <v>10</v>
      </c>
      <c r="B236" s="28" t="s">
        <v>86</v>
      </c>
      <c r="C236" s="7" t="s">
        <v>75</v>
      </c>
      <c r="D236" s="7" t="s">
        <v>76</v>
      </c>
      <c r="E236" s="45">
        <v>1910101590</v>
      </c>
      <c r="F236" s="7">
        <v>119</v>
      </c>
      <c r="G236" s="3">
        <v>402.3</v>
      </c>
      <c r="H236" s="3">
        <v>402.3</v>
      </c>
    </row>
    <row r="237" spans="1:8" ht="32.25" thickBot="1" x14ac:dyDescent="0.25">
      <c r="A237" s="39" t="s">
        <v>13</v>
      </c>
      <c r="B237" s="28" t="s">
        <v>86</v>
      </c>
      <c r="C237" s="7" t="s">
        <v>75</v>
      </c>
      <c r="D237" s="7" t="s">
        <v>76</v>
      </c>
      <c r="E237" s="45">
        <v>1910101590</v>
      </c>
      <c r="F237" s="7">
        <v>244</v>
      </c>
      <c r="G237" s="3">
        <v>2312</v>
      </c>
      <c r="H237" s="3">
        <v>2312</v>
      </c>
    </row>
    <row r="238" spans="1:8" ht="16.5" thickBot="1" x14ac:dyDescent="0.25">
      <c r="A238" s="39" t="s">
        <v>640</v>
      </c>
      <c r="B238" s="28" t="s">
        <v>86</v>
      </c>
      <c r="C238" s="7" t="s">
        <v>75</v>
      </c>
      <c r="D238" s="7" t="s">
        <v>76</v>
      </c>
      <c r="E238" s="45">
        <v>1910101590</v>
      </c>
      <c r="F238" s="7" t="s">
        <v>619</v>
      </c>
      <c r="G238" s="3">
        <v>298</v>
      </c>
      <c r="H238" s="3">
        <v>298</v>
      </c>
    </row>
    <row r="239" spans="1:8" ht="32.25" thickBot="1" x14ac:dyDescent="0.25">
      <c r="A239" s="263" t="s">
        <v>48</v>
      </c>
      <c r="B239" s="28" t="s">
        <v>86</v>
      </c>
      <c r="C239" s="7" t="s">
        <v>75</v>
      </c>
      <c r="D239" s="7" t="s">
        <v>76</v>
      </c>
      <c r="E239" s="45">
        <v>1910101590</v>
      </c>
      <c r="F239" s="7">
        <v>850</v>
      </c>
      <c r="G239" s="3">
        <v>92</v>
      </c>
      <c r="H239" s="3">
        <v>92</v>
      </c>
    </row>
    <row r="240" spans="1:8" ht="158.25" thickBot="1" x14ac:dyDescent="0.25">
      <c r="A240" s="158" t="s">
        <v>55</v>
      </c>
      <c r="B240" s="26" t="s">
        <v>86</v>
      </c>
      <c r="C240" s="8" t="s">
        <v>75</v>
      </c>
      <c r="D240" s="8" t="s">
        <v>76</v>
      </c>
      <c r="E240" s="11">
        <v>1910106590</v>
      </c>
      <c r="F240" s="8"/>
      <c r="G240" s="1">
        <f>SUM(G241:G244)</f>
        <v>7022</v>
      </c>
      <c r="H240" s="1">
        <f>SUM(H241:H244)</f>
        <v>7022</v>
      </c>
    </row>
    <row r="241" spans="1:8" ht="48" thickBot="1" x14ac:dyDescent="0.25">
      <c r="A241" s="263" t="s">
        <v>56</v>
      </c>
      <c r="B241" s="28" t="s">
        <v>86</v>
      </c>
      <c r="C241" s="7" t="s">
        <v>75</v>
      </c>
      <c r="D241" s="7" t="s">
        <v>76</v>
      </c>
      <c r="E241" s="45">
        <v>1910106590</v>
      </c>
      <c r="F241" s="7">
        <v>111</v>
      </c>
      <c r="G241" s="3">
        <v>5203</v>
      </c>
      <c r="H241" s="3">
        <v>5203</v>
      </c>
    </row>
    <row r="242" spans="1:8" ht="48" thickBot="1" x14ac:dyDescent="0.25">
      <c r="A242" s="263" t="s">
        <v>47</v>
      </c>
      <c r="B242" s="28" t="s">
        <v>86</v>
      </c>
      <c r="C242" s="7" t="s">
        <v>75</v>
      </c>
      <c r="D242" s="7" t="s">
        <v>76</v>
      </c>
      <c r="E242" s="45">
        <v>1910106590</v>
      </c>
      <c r="F242" s="7" t="s">
        <v>122</v>
      </c>
      <c r="G242" s="3">
        <v>0</v>
      </c>
      <c r="H242" s="3">
        <v>0</v>
      </c>
    </row>
    <row r="243" spans="1:8" ht="79.5" thickBot="1" x14ac:dyDescent="0.25">
      <c r="A243" s="265" t="s">
        <v>10</v>
      </c>
      <c r="B243" s="28" t="s">
        <v>86</v>
      </c>
      <c r="C243" s="7" t="s">
        <v>75</v>
      </c>
      <c r="D243" s="7" t="s">
        <v>76</v>
      </c>
      <c r="E243" s="45">
        <v>1910106590</v>
      </c>
      <c r="F243" s="7">
        <v>119</v>
      </c>
      <c r="G243" s="3">
        <v>1571</v>
      </c>
      <c r="H243" s="3">
        <v>1571</v>
      </c>
    </row>
    <row r="244" spans="1:8" ht="32.25" thickBot="1" x14ac:dyDescent="0.25">
      <c r="A244" s="39" t="s">
        <v>13</v>
      </c>
      <c r="B244" s="28" t="s">
        <v>86</v>
      </c>
      <c r="C244" s="7" t="s">
        <v>75</v>
      </c>
      <c r="D244" s="7" t="s">
        <v>76</v>
      </c>
      <c r="E244" s="45">
        <v>1910106590</v>
      </c>
      <c r="F244" s="7">
        <v>244</v>
      </c>
      <c r="G244" s="3">
        <v>248</v>
      </c>
      <c r="H244" s="3">
        <v>248</v>
      </c>
    </row>
    <row r="245" spans="1:8" ht="16.5" thickBot="1" x14ac:dyDescent="0.25">
      <c r="A245" s="158" t="s">
        <v>31</v>
      </c>
      <c r="B245" s="26" t="s">
        <v>86</v>
      </c>
      <c r="C245" s="8">
        <v>10</v>
      </c>
      <c r="D245" s="8"/>
      <c r="E245" s="8"/>
      <c r="F245" s="8"/>
      <c r="G245" s="1">
        <v>235</v>
      </c>
      <c r="H245" s="1">
        <v>235</v>
      </c>
    </row>
    <row r="246" spans="1:8" ht="16.5" thickBot="1" x14ac:dyDescent="0.25">
      <c r="A246" s="158" t="s">
        <v>35</v>
      </c>
      <c r="B246" s="26" t="s">
        <v>86</v>
      </c>
      <c r="C246" s="8">
        <v>10</v>
      </c>
      <c r="D246" s="8" t="s">
        <v>73</v>
      </c>
      <c r="E246" s="8"/>
      <c r="F246" s="8"/>
      <c r="G246" s="1">
        <v>235</v>
      </c>
      <c r="H246" s="1">
        <v>235</v>
      </c>
    </row>
    <row r="247" spans="1:8" ht="48" thickBot="1" x14ac:dyDescent="0.25">
      <c r="A247" s="158" t="s">
        <v>57</v>
      </c>
      <c r="B247" s="26" t="s">
        <v>86</v>
      </c>
      <c r="C247" s="8">
        <v>10</v>
      </c>
      <c r="D247" s="8" t="s">
        <v>73</v>
      </c>
      <c r="E247" s="8">
        <v>2230171540</v>
      </c>
      <c r="F247" s="8"/>
      <c r="G247" s="1">
        <v>235</v>
      </c>
      <c r="H247" s="1">
        <v>235</v>
      </c>
    </row>
    <row r="248" spans="1:8" ht="32.25" thickBot="1" x14ac:dyDescent="0.25">
      <c r="A248" s="5" t="s">
        <v>34</v>
      </c>
      <c r="B248" s="28" t="s">
        <v>86</v>
      </c>
      <c r="C248" s="7">
        <v>10</v>
      </c>
      <c r="D248" s="7" t="s">
        <v>73</v>
      </c>
      <c r="E248" s="7">
        <v>2230171540</v>
      </c>
      <c r="F248" s="7">
        <v>313</v>
      </c>
      <c r="G248" s="1">
        <v>235</v>
      </c>
      <c r="H248" s="1">
        <v>235</v>
      </c>
    </row>
    <row r="249" spans="1:8" ht="32.25" thickBot="1" x14ac:dyDescent="0.25">
      <c r="A249" s="195" t="s">
        <v>87</v>
      </c>
      <c r="B249" s="196" t="s">
        <v>88</v>
      </c>
      <c r="C249" s="196"/>
      <c r="D249" s="196"/>
      <c r="E249" s="196"/>
      <c r="F249" s="196"/>
      <c r="G249" s="197">
        <f>SUM(G250+G263)</f>
        <v>2804.7</v>
      </c>
      <c r="H249" s="197">
        <f>SUM(H250+H263)</f>
        <v>2804.7</v>
      </c>
    </row>
    <row r="250" spans="1:8" ht="16.5" thickBot="1" x14ac:dyDescent="0.25">
      <c r="A250" s="158" t="s">
        <v>52</v>
      </c>
      <c r="B250" s="26" t="s">
        <v>88</v>
      </c>
      <c r="C250" s="8" t="s">
        <v>75</v>
      </c>
      <c r="D250" s="8" t="s">
        <v>76</v>
      </c>
      <c r="E250" s="12"/>
      <c r="F250" s="12"/>
      <c r="G250" s="35">
        <f>SUM(G251+G258)</f>
        <v>2765.7</v>
      </c>
      <c r="H250" s="35">
        <f>SUM(H251+H258)</f>
        <v>2765.7</v>
      </c>
    </row>
    <row r="251" spans="1:8" ht="63.75" thickBot="1" x14ac:dyDescent="0.25">
      <c r="A251" s="158" t="s">
        <v>59</v>
      </c>
      <c r="B251" s="26" t="s">
        <v>88</v>
      </c>
      <c r="C251" s="8" t="s">
        <v>75</v>
      </c>
      <c r="D251" s="8" t="s">
        <v>76</v>
      </c>
      <c r="E251" s="11">
        <v>1910101590</v>
      </c>
      <c r="F251" s="8"/>
      <c r="G251" s="34">
        <f>SUM(G252+G254+G255+G257+G253+G256)</f>
        <v>1482.3</v>
      </c>
      <c r="H251" s="34">
        <f>SUM(H252+H254+H255+H257+H253+H256)</f>
        <v>1482.3</v>
      </c>
    </row>
    <row r="252" spans="1:8" ht="48" thickBot="1" x14ac:dyDescent="0.25">
      <c r="A252" s="263" t="s">
        <v>30</v>
      </c>
      <c r="B252" s="28" t="s">
        <v>88</v>
      </c>
      <c r="C252" s="7" t="s">
        <v>75</v>
      </c>
      <c r="D252" s="7" t="s">
        <v>76</v>
      </c>
      <c r="E252" s="45">
        <v>1910101590</v>
      </c>
      <c r="F252" s="7" t="s">
        <v>80</v>
      </c>
      <c r="G252" s="3">
        <v>723</v>
      </c>
      <c r="H252" s="3">
        <v>723</v>
      </c>
    </row>
    <row r="253" spans="1:8" ht="48" thickBot="1" x14ac:dyDescent="0.25">
      <c r="A253" s="263" t="s">
        <v>47</v>
      </c>
      <c r="B253" s="28" t="s">
        <v>88</v>
      </c>
      <c r="C253" s="7" t="s">
        <v>75</v>
      </c>
      <c r="D253" s="7" t="s">
        <v>76</v>
      </c>
      <c r="E253" s="45">
        <v>1910101590</v>
      </c>
      <c r="F253" s="7" t="s">
        <v>122</v>
      </c>
      <c r="G253" s="3"/>
      <c r="H253" s="3"/>
    </row>
    <row r="254" spans="1:8" ht="79.5" thickBot="1" x14ac:dyDescent="0.25">
      <c r="A254" s="265" t="s">
        <v>10</v>
      </c>
      <c r="B254" s="28" t="s">
        <v>88</v>
      </c>
      <c r="C254" s="7" t="s">
        <v>75</v>
      </c>
      <c r="D254" s="7" t="s">
        <v>76</v>
      </c>
      <c r="E254" s="45">
        <v>1910101590</v>
      </c>
      <c r="F254" s="7">
        <v>119</v>
      </c>
      <c r="G254" s="3">
        <v>218.3</v>
      </c>
      <c r="H254" s="3">
        <v>218.3</v>
      </c>
    </row>
    <row r="255" spans="1:8" ht="32.25" thickBot="1" x14ac:dyDescent="0.25">
      <c r="A255" s="39" t="s">
        <v>13</v>
      </c>
      <c r="B255" s="28" t="s">
        <v>88</v>
      </c>
      <c r="C255" s="7" t="s">
        <v>75</v>
      </c>
      <c r="D255" s="7" t="s">
        <v>76</v>
      </c>
      <c r="E255" s="45">
        <v>1910101590</v>
      </c>
      <c r="F255" s="7">
        <v>244</v>
      </c>
      <c r="G255" s="3">
        <v>403</v>
      </c>
      <c r="H255" s="3">
        <v>403</v>
      </c>
    </row>
    <row r="256" spans="1:8" ht="16.5" thickBot="1" x14ac:dyDescent="0.25">
      <c r="A256" s="39" t="s">
        <v>640</v>
      </c>
      <c r="B256" s="28" t="s">
        <v>88</v>
      </c>
      <c r="C256" s="7" t="s">
        <v>75</v>
      </c>
      <c r="D256" s="7" t="s">
        <v>76</v>
      </c>
      <c r="E256" s="45">
        <v>1910101590</v>
      </c>
      <c r="F256" s="7" t="s">
        <v>619</v>
      </c>
      <c r="G256" s="3">
        <v>100</v>
      </c>
      <c r="H256" s="3">
        <v>100</v>
      </c>
    </row>
    <row r="257" spans="1:8" ht="32.25" thickBot="1" x14ac:dyDescent="0.25">
      <c r="A257" s="263" t="s">
        <v>48</v>
      </c>
      <c r="B257" s="28" t="s">
        <v>88</v>
      </c>
      <c r="C257" s="7" t="s">
        <v>75</v>
      </c>
      <c r="D257" s="7" t="s">
        <v>76</v>
      </c>
      <c r="E257" s="45">
        <v>1910101590</v>
      </c>
      <c r="F257" s="7">
        <v>850</v>
      </c>
      <c r="G257" s="3">
        <v>38</v>
      </c>
      <c r="H257" s="3">
        <v>38</v>
      </c>
    </row>
    <row r="258" spans="1:8" ht="158.25" thickBot="1" x14ac:dyDescent="0.25">
      <c r="A258" s="158" t="s">
        <v>55</v>
      </c>
      <c r="B258" s="26" t="s">
        <v>88</v>
      </c>
      <c r="C258" s="8" t="s">
        <v>75</v>
      </c>
      <c r="D258" s="8" t="s">
        <v>76</v>
      </c>
      <c r="E258" s="11">
        <v>1910106590</v>
      </c>
      <c r="F258" s="8"/>
      <c r="G258" s="1">
        <f>SUM(G259:G262)</f>
        <v>1283.4000000000001</v>
      </c>
      <c r="H258" s="1">
        <f>SUM(H259:H262)</f>
        <v>1283.4000000000001</v>
      </c>
    </row>
    <row r="259" spans="1:8" ht="48" thickBot="1" x14ac:dyDescent="0.25">
      <c r="A259" s="263" t="s">
        <v>56</v>
      </c>
      <c r="B259" s="28" t="s">
        <v>88</v>
      </c>
      <c r="C259" s="7" t="s">
        <v>75</v>
      </c>
      <c r="D259" s="7" t="s">
        <v>76</v>
      </c>
      <c r="E259" s="45">
        <v>1910106590</v>
      </c>
      <c r="F259" s="7">
        <v>111</v>
      </c>
      <c r="G259" s="3">
        <v>956</v>
      </c>
      <c r="H259" s="3">
        <v>956</v>
      </c>
    </row>
    <row r="260" spans="1:8" ht="48" thickBot="1" x14ac:dyDescent="0.25">
      <c r="A260" s="263" t="s">
        <v>47</v>
      </c>
      <c r="B260" s="28" t="s">
        <v>88</v>
      </c>
      <c r="C260" s="7" t="s">
        <v>75</v>
      </c>
      <c r="D260" s="7" t="s">
        <v>76</v>
      </c>
      <c r="E260" s="45">
        <v>1910106590</v>
      </c>
      <c r="F260" s="7" t="s">
        <v>122</v>
      </c>
      <c r="G260" s="3">
        <v>0</v>
      </c>
      <c r="H260" s="3">
        <v>0</v>
      </c>
    </row>
    <row r="261" spans="1:8" ht="79.5" thickBot="1" x14ac:dyDescent="0.25">
      <c r="A261" s="265" t="s">
        <v>10</v>
      </c>
      <c r="B261" s="28" t="s">
        <v>88</v>
      </c>
      <c r="C261" s="7" t="s">
        <v>75</v>
      </c>
      <c r="D261" s="7" t="s">
        <v>76</v>
      </c>
      <c r="E261" s="45">
        <v>1910106590</v>
      </c>
      <c r="F261" s="7">
        <v>119</v>
      </c>
      <c r="G261" s="3">
        <v>289</v>
      </c>
      <c r="H261" s="3">
        <v>289</v>
      </c>
    </row>
    <row r="262" spans="1:8" ht="32.25" thickBot="1" x14ac:dyDescent="0.25">
      <c r="A262" s="39" t="s">
        <v>13</v>
      </c>
      <c r="B262" s="28" t="s">
        <v>88</v>
      </c>
      <c r="C262" s="7" t="s">
        <v>75</v>
      </c>
      <c r="D262" s="7" t="s">
        <v>76</v>
      </c>
      <c r="E262" s="45">
        <v>1910106590</v>
      </c>
      <c r="F262" s="7">
        <v>244</v>
      </c>
      <c r="G262" s="3">
        <v>38.4</v>
      </c>
      <c r="H262" s="3">
        <v>38.4</v>
      </c>
    </row>
    <row r="263" spans="1:8" ht="16.5" thickBot="1" x14ac:dyDescent="0.25">
      <c r="A263" s="158" t="s">
        <v>31</v>
      </c>
      <c r="B263" s="26" t="s">
        <v>88</v>
      </c>
      <c r="C263" s="8">
        <v>10</v>
      </c>
      <c r="D263" s="8" t="s">
        <v>73</v>
      </c>
      <c r="E263" s="8"/>
      <c r="F263" s="8"/>
      <c r="G263" s="1">
        <v>39</v>
      </c>
      <c r="H263" s="1">
        <v>39</v>
      </c>
    </row>
    <row r="264" spans="1:8" ht="16.5" thickBot="1" x14ac:dyDescent="0.25">
      <c r="A264" s="158" t="s">
        <v>35</v>
      </c>
      <c r="B264" s="26" t="s">
        <v>88</v>
      </c>
      <c r="C264" s="8">
        <v>10</v>
      </c>
      <c r="D264" s="8" t="s">
        <v>73</v>
      </c>
      <c r="E264" s="8"/>
      <c r="F264" s="8"/>
      <c r="G264" s="1">
        <v>39</v>
      </c>
      <c r="H264" s="1">
        <v>39</v>
      </c>
    </row>
    <row r="265" spans="1:8" ht="48" thickBot="1" x14ac:dyDescent="0.25">
      <c r="A265" s="158" t="s">
        <v>57</v>
      </c>
      <c r="B265" s="26" t="s">
        <v>88</v>
      </c>
      <c r="C265" s="8">
        <v>10</v>
      </c>
      <c r="D265" s="8" t="s">
        <v>73</v>
      </c>
      <c r="E265" s="8">
        <v>2230171540</v>
      </c>
      <c r="F265" s="8"/>
      <c r="G265" s="1">
        <v>39</v>
      </c>
      <c r="H265" s="1">
        <v>39</v>
      </c>
    </row>
    <row r="266" spans="1:8" ht="32.25" thickBot="1" x14ac:dyDescent="0.25">
      <c r="A266" s="5" t="s">
        <v>34</v>
      </c>
      <c r="B266" s="28" t="s">
        <v>88</v>
      </c>
      <c r="C266" s="7">
        <v>10</v>
      </c>
      <c r="D266" s="7" t="s">
        <v>73</v>
      </c>
      <c r="E266" s="7">
        <v>2230171540</v>
      </c>
      <c r="F266" s="7">
        <v>313</v>
      </c>
      <c r="G266" s="3">
        <v>39</v>
      </c>
      <c r="H266" s="3">
        <v>39</v>
      </c>
    </row>
    <row r="267" spans="1:8" ht="32.25" thickBot="1" x14ac:dyDescent="0.25">
      <c r="A267" s="195" t="s">
        <v>89</v>
      </c>
      <c r="B267" s="196" t="s">
        <v>90</v>
      </c>
      <c r="C267" s="196"/>
      <c r="D267" s="196"/>
      <c r="E267" s="196"/>
      <c r="F267" s="196"/>
      <c r="G267" s="197">
        <f>SUM(G268+G281)</f>
        <v>3097.3</v>
      </c>
      <c r="H267" s="197">
        <f>SUM(H268+H281)</f>
        <v>3097.3</v>
      </c>
    </row>
    <row r="268" spans="1:8" ht="16.5" thickBot="1" x14ac:dyDescent="0.25">
      <c r="A268" s="158" t="s">
        <v>52</v>
      </c>
      <c r="B268" s="26" t="s">
        <v>90</v>
      </c>
      <c r="C268" s="8" t="s">
        <v>75</v>
      </c>
      <c r="D268" s="8" t="s">
        <v>76</v>
      </c>
      <c r="E268" s="12"/>
      <c r="F268" s="12"/>
      <c r="G268" s="35">
        <f>SUM(G269+G276)</f>
        <v>3059.3</v>
      </c>
      <c r="H268" s="35">
        <f>SUM(H269+H276)</f>
        <v>3059.3</v>
      </c>
    </row>
    <row r="269" spans="1:8" ht="63.75" thickBot="1" x14ac:dyDescent="0.25">
      <c r="A269" s="158" t="s">
        <v>59</v>
      </c>
      <c r="B269" s="26" t="s">
        <v>90</v>
      </c>
      <c r="C269" s="8" t="s">
        <v>75</v>
      </c>
      <c r="D269" s="8" t="s">
        <v>76</v>
      </c>
      <c r="E269" s="11">
        <v>1910101590</v>
      </c>
      <c r="F269" s="8"/>
      <c r="G269" s="34">
        <f>SUM(G270+G272+G273+G275+G271+G274)</f>
        <v>1760.9</v>
      </c>
      <c r="H269" s="34">
        <f>SUM(H270+H272+H273+H275+H271+H274)</f>
        <v>1760.9</v>
      </c>
    </row>
    <row r="270" spans="1:8" ht="48" thickBot="1" x14ac:dyDescent="0.25">
      <c r="A270" s="263" t="s">
        <v>30</v>
      </c>
      <c r="B270" s="28" t="s">
        <v>90</v>
      </c>
      <c r="C270" s="7" t="s">
        <v>75</v>
      </c>
      <c r="D270" s="7" t="s">
        <v>76</v>
      </c>
      <c r="E270" s="45">
        <v>1910101590</v>
      </c>
      <c r="F270" s="7" t="s">
        <v>80</v>
      </c>
      <c r="G270" s="3">
        <v>780</v>
      </c>
      <c r="H270" s="3">
        <v>780</v>
      </c>
    </row>
    <row r="271" spans="1:8" ht="48" thickBot="1" x14ac:dyDescent="0.25">
      <c r="A271" s="263" t="s">
        <v>47</v>
      </c>
      <c r="B271" s="28" t="s">
        <v>90</v>
      </c>
      <c r="C271" s="7" t="s">
        <v>75</v>
      </c>
      <c r="D271" s="7" t="s">
        <v>76</v>
      </c>
      <c r="E271" s="45">
        <v>1910101590</v>
      </c>
      <c r="F271" s="7" t="s">
        <v>122</v>
      </c>
      <c r="G271" s="3"/>
      <c r="H271" s="3"/>
    </row>
    <row r="272" spans="1:8" ht="79.5" thickBot="1" x14ac:dyDescent="0.25">
      <c r="A272" s="265" t="s">
        <v>10</v>
      </c>
      <c r="B272" s="28" t="s">
        <v>90</v>
      </c>
      <c r="C272" s="7" t="s">
        <v>75</v>
      </c>
      <c r="D272" s="7" t="s">
        <v>76</v>
      </c>
      <c r="E272" s="45">
        <v>1910101590</v>
      </c>
      <c r="F272" s="7">
        <v>119</v>
      </c>
      <c r="G272" s="3">
        <v>235.9</v>
      </c>
      <c r="H272" s="3">
        <v>235.9</v>
      </c>
    </row>
    <row r="273" spans="1:8" ht="32.25" thickBot="1" x14ac:dyDescent="0.25">
      <c r="A273" s="39" t="s">
        <v>13</v>
      </c>
      <c r="B273" s="28" t="s">
        <v>90</v>
      </c>
      <c r="C273" s="7" t="s">
        <v>75</v>
      </c>
      <c r="D273" s="7" t="s">
        <v>76</v>
      </c>
      <c r="E273" s="45">
        <v>1910101590</v>
      </c>
      <c r="F273" s="7">
        <v>244</v>
      </c>
      <c r="G273" s="3">
        <v>579</v>
      </c>
      <c r="H273" s="3">
        <v>579</v>
      </c>
    </row>
    <row r="274" spans="1:8" ht="16.5" thickBot="1" x14ac:dyDescent="0.25">
      <c r="A274" s="39" t="s">
        <v>640</v>
      </c>
      <c r="B274" s="28" t="s">
        <v>90</v>
      </c>
      <c r="C274" s="7" t="s">
        <v>75</v>
      </c>
      <c r="D274" s="7" t="s">
        <v>76</v>
      </c>
      <c r="E274" s="45">
        <v>1910101590</v>
      </c>
      <c r="F274" s="7" t="s">
        <v>619</v>
      </c>
      <c r="G274" s="3">
        <v>138</v>
      </c>
      <c r="H274" s="3">
        <v>138</v>
      </c>
    </row>
    <row r="275" spans="1:8" ht="32.25" thickBot="1" x14ac:dyDescent="0.25">
      <c r="A275" s="263" t="s">
        <v>48</v>
      </c>
      <c r="B275" s="28" t="s">
        <v>90</v>
      </c>
      <c r="C275" s="7" t="s">
        <v>75</v>
      </c>
      <c r="D275" s="7" t="s">
        <v>76</v>
      </c>
      <c r="E275" s="45">
        <v>1910101590</v>
      </c>
      <c r="F275" s="7">
        <v>850</v>
      </c>
      <c r="G275" s="3">
        <v>28</v>
      </c>
      <c r="H275" s="3">
        <v>28</v>
      </c>
    </row>
    <row r="276" spans="1:8" ht="158.25" thickBot="1" x14ac:dyDescent="0.25">
      <c r="A276" s="158" t="s">
        <v>55</v>
      </c>
      <c r="B276" s="26" t="s">
        <v>90</v>
      </c>
      <c r="C276" s="8" t="s">
        <v>75</v>
      </c>
      <c r="D276" s="8" t="s">
        <v>76</v>
      </c>
      <c r="E276" s="11">
        <v>1910106590</v>
      </c>
      <c r="F276" s="8"/>
      <c r="G276" s="1">
        <f>SUM(G277:G280)</f>
        <v>1298.4000000000001</v>
      </c>
      <c r="H276" s="1">
        <f>SUM(H277:H280)</f>
        <v>1298.4000000000001</v>
      </c>
    </row>
    <row r="277" spans="1:8" ht="48" thickBot="1" x14ac:dyDescent="0.25">
      <c r="A277" s="263" t="s">
        <v>56</v>
      </c>
      <c r="B277" s="28" t="s">
        <v>90</v>
      </c>
      <c r="C277" s="7" t="s">
        <v>75</v>
      </c>
      <c r="D277" s="7" t="s">
        <v>76</v>
      </c>
      <c r="E277" s="45">
        <v>1910106590</v>
      </c>
      <c r="F277" s="7">
        <v>111</v>
      </c>
      <c r="G277" s="3">
        <v>968</v>
      </c>
      <c r="H277" s="3">
        <v>968</v>
      </c>
    </row>
    <row r="278" spans="1:8" ht="48" thickBot="1" x14ac:dyDescent="0.25">
      <c r="A278" s="263" t="s">
        <v>47</v>
      </c>
      <c r="B278" s="28" t="s">
        <v>90</v>
      </c>
      <c r="C278" s="7" t="s">
        <v>75</v>
      </c>
      <c r="D278" s="7" t="s">
        <v>76</v>
      </c>
      <c r="E278" s="45">
        <v>1910106590</v>
      </c>
      <c r="F278" s="7" t="s">
        <v>122</v>
      </c>
      <c r="G278" s="3">
        <v>0</v>
      </c>
      <c r="H278" s="3">
        <v>0</v>
      </c>
    </row>
    <row r="279" spans="1:8" ht="79.5" thickBot="1" x14ac:dyDescent="0.25">
      <c r="A279" s="265" t="s">
        <v>10</v>
      </c>
      <c r="B279" s="28" t="s">
        <v>90</v>
      </c>
      <c r="C279" s="7" t="s">
        <v>75</v>
      </c>
      <c r="D279" s="7" t="s">
        <v>76</v>
      </c>
      <c r="E279" s="45">
        <v>1910106590</v>
      </c>
      <c r="F279" s="7">
        <v>119</v>
      </c>
      <c r="G279" s="3">
        <v>292</v>
      </c>
      <c r="H279" s="3">
        <v>292</v>
      </c>
    </row>
    <row r="280" spans="1:8" ht="32.25" thickBot="1" x14ac:dyDescent="0.25">
      <c r="A280" s="39" t="s">
        <v>13</v>
      </c>
      <c r="B280" s="28" t="s">
        <v>90</v>
      </c>
      <c r="C280" s="7" t="s">
        <v>75</v>
      </c>
      <c r="D280" s="7" t="s">
        <v>76</v>
      </c>
      <c r="E280" s="45">
        <v>1910106590</v>
      </c>
      <c r="F280" s="7">
        <v>244</v>
      </c>
      <c r="G280" s="3">
        <v>38.4</v>
      </c>
      <c r="H280" s="3">
        <v>38.4</v>
      </c>
    </row>
    <row r="281" spans="1:8" ht="16.5" thickBot="1" x14ac:dyDescent="0.25">
      <c r="A281" s="158" t="s">
        <v>31</v>
      </c>
      <c r="B281" s="26" t="s">
        <v>90</v>
      </c>
      <c r="C281" s="8">
        <v>10</v>
      </c>
      <c r="D281" s="8" t="s">
        <v>73</v>
      </c>
      <c r="E281" s="8"/>
      <c r="F281" s="8"/>
      <c r="G281" s="1">
        <v>38</v>
      </c>
      <c r="H281" s="1">
        <v>38</v>
      </c>
    </row>
    <row r="282" spans="1:8" ht="16.5" thickBot="1" x14ac:dyDescent="0.25">
      <c r="A282" s="158" t="s">
        <v>35</v>
      </c>
      <c r="B282" s="26" t="s">
        <v>90</v>
      </c>
      <c r="C282" s="8">
        <v>10</v>
      </c>
      <c r="D282" s="8" t="s">
        <v>73</v>
      </c>
      <c r="E282" s="8"/>
      <c r="F282" s="8"/>
      <c r="G282" s="1">
        <v>38</v>
      </c>
      <c r="H282" s="1">
        <v>38</v>
      </c>
    </row>
    <row r="283" spans="1:8" ht="48" thickBot="1" x14ac:dyDescent="0.25">
      <c r="A283" s="158" t="s">
        <v>57</v>
      </c>
      <c r="B283" s="26" t="s">
        <v>90</v>
      </c>
      <c r="C283" s="8">
        <v>10</v>
      </c>
      <c r="D283" s="8" t="s">
        <v>73</v>
      </c>
      <c r="E283" s="8">
        <v>2230171540</v>
      </c>
      <c r="F283" s="8"/>
      <c r="G283" s="1">
        <v>38</v>
      </c>
      <c r="H283" s="1">
        <v>38</v>
      </c>
    </row>
    <row r="284" spans="1:8" ht="32.25" thickBot="1" x14ac:dyDescent="0.25">
      <c r="A284" s="5" t="s">
        <v>34</v>
      </c>
      <c r="B284" s="28" t="s">
        <v>90</v>
      </c>
      <c r="C284" s="7">
        <v>10</v>
      </c>
      <c r="D284" s="7" t="s">
        <v>73</v>
      </c>
      <c r="E284" s="7">
        <v>2230171540</v>
      </c>
      <c r="F284" s="7">
        <v>313</v>
      </c>
      <c r="G284" s="1">
        <v>38</v>
      </c>
      <c r="H284" s="1">
        <v>38</v>
      </c>
    </row>
    <row r="285" spans="1:8" ht="16.5" thickBot="1" x14ac:dyDescent="0.25">
      <c r="A285" s="195" t="s">
        <v>91</v>
      </c>
      <c r="B285" s="196" t="s">
        <v>92</v>
      </c>
      <c r="C285" s="196"/>
      <c r="D285" s="196"/>
      <c r="E285" s="196"/>
      <c r="F285" s="196"/>
      <c r="G285" s="197">
        <f>SUM(G286+G299)</f>
        <v>3043.1</v>
      </c>
      <c r="H285" s="197">
        <f>SUM(H286+H299)</f>
        <v>3043.1</v>
      </c>
    </row>
    <row r="286" spans="1:8" ht="16.5" thickBot="1" x14ac:dyDescent="0.25">
      <c r="A286" s="158" t="s">
        <v>52</v>
      </c>
      <c r="B286" s="26" t="s">
        <v>92</v>
      </c>
      <c r="C286" s="8" t="s">
        <v>75</v>
      </c>
      <c r="D286" s="8" t="s">
        <v>76</v>
      </c>
      <c r="E286" s="12"/>
      <c r="F286" s="12"/>
      <c r="G286" s="35">
        <f>SUM(G287+G294)</f>
        <v>3010.1</v>
      </c>
      <c r="H286" s="35">
        <f>SUM(H287+H294)</f>
        <v>3010.1</v>
      </c>
    </row>
    <row r="287" spans="1:8" ht="63.75" thickBot="1" x14ac:dyDescent="0.25">
      <c r="A287" s="158" t="s">
        <v>59</v>
      </c>
      <c r="B287" s="26" t="s">
        <v>92</v>
      </c>
      <c r="C287" s="8" t="s">
        <v>75</v>
      </c>
      <c r="D287" s="8" t="s">
        <v>76</v>
      </c>
      <c r="E287" s="11">
        <v>1910101590</v>
      </c>
      <c r="F287" s="8"/>
      <c r="G287" s="34">
        <f>SUM(G288+G290+G291+G293+G289+G292)</f>
        <v>1622.1</v>
      </c>
      <c r="H287" s="34">
        <f>SUM(H288+H290+H291+H293+H289+H292)</f>
        <v>1622.1</v>
      </c>
    </row>
    <row r="288" spans="1:8" ht="48" thickBot="1" x14ac:dyDescent="0.25">
      <c r="A288" s="263" t="s">
        <v>30</v>
      </c>
      <c r="B288" s="28" t="s">
        <v>92</v>
      </c>
      <c r="C288" s="7" t="s">
        <v>75</v>
      </c>
      <c r="D288" s="7" t="s">
        <v>76</v>
      </c>
      <c r="E288" s="45">
        <v>1910101590</v>
      </c>
      <c r="F288" s="7" t="s">
        <v>80</v>
      </c>
      <c r="G288" s="3">
        <v>771</v>
      </c>
      <c r="H288" s="3">
        <v>771</v>
      </c>
    </row>
    <row r="289" spans="1:8" ht="48" thickBot="1" x14ac:dyDescent="0.25">
      <c r="A289" s="263" t="s">
        <v>47</v>
      </c>
      <c r="B289" s="28" t="s">
        <v>92</v>
      </c>
      <c r="C289" s="7" t="s">
        <v>75</v>
      </c>
      <c r="D289" s="7" t="s">
        <v>76</v>
      </c>
      <c r="E289" s="45">
        <v>1910101590</v>
      </c>
      <c r="F289" s="7" t="s">
        <v>122</v>
      </c>
      <c r="G289" s="3"/>
      <c r="H289" s="3"/>
    </row>
    <row r="290" spans="1:8" ht="79.5" thickBot="1" x14ac:dyDescent="0.25">
      <c r="A290" s="265" t="s">
        <v>10</v>
      </c>
      <c r="B290" s="28" t="s">
        <v>92</v>
      </c>
      <c r="C290" s="7" t="s">
        <v>75</v>
      </c>
      <c r="D290" s="7" t="s">
        <v>76</v>
      </c>
      <c r="E290" s="45">
        <v>1910101590</v>
      </c>
      <c r="F290" s="7">
        <v>119</v>
      </c>
      <c r="G290" s="3">
        <v>232.8</v>
      </c>
      <c r="H290" s="3">
        <v>232.8</v>
      </c>
    </row>
    <row r="291" spans="1:8" ht="32.25" thickBot="1" x14ac:dyDescent="0.25">
      <c r="A291" s="39" t="s">
        <v>13</v>
      </c>
      <c r="B291" s="28" t="s">
        <v>92</v>
      </c>
      <c r="C291" s="7" t="s">
        <v>75</v>
      </c>
      <c r="D291" s="7" t="s">
        <v>76</v>
      </c>
      <c r="E291" s="45">
        <v>1910101590</v>
      </c>
      <c r="F291" s="7">
        <v>244</v>
      </c>
      <c r="G291" s="3">
        <v>436</v>
      </c>
      <c r="H291" s="3">
        <v>436</v>
      </c>
    </row>
    <row r="292" spans="1:8" ht="16.5" thickBot="1" x14ac:dyDescent="0.25">
      <c r="A292" s="39" t="s">
        <v>640</v>
      </c>
      <c r="B292" s="28" t="s">
        <v>92</v>
      </c>
      <c r="C292" s="7" t="s">
        <v>75</v>
      </c>
      <c r="D292" s="7" t="s">
        <v>76</v>
      </c>
      <c r="E292" s="45">
        <v>1910101590</v>
      </c>
      <c r="F292" s="7" t="s">
        <v>619</v>
      </c>
      <c r="G292" s="3">
        <v>132</v>
      </c>
      <c r="H292" s="3">
        <v>132</v>
      </c>
    </row>
    <row r="293" spans="1:8" ht="32.25" thickBot="1" x14ac:dyDescent="0.25">
      <c r="A293" s="263" t="s">
        <v>48</v>
      </c>
      <c r="B293" s="28" t="s">
        <v>92</v>
      </c>
      <c r="C293" s="7" t="s">
        <v>75</v>
      </c>
      <c r="D293" s="7" t="s">
        <v>76</v>
      </c>
      <c r="E293" s="45">
        <v>1910101590</v>
      </c>
      <c r="F293" s="7">
        <v>850</v>
      </c>
      <c r="G293" s="3">
        <v>50.3</v>
      </c>
      <c r="H293" s="3">
        <v>50.3</v>
      </c>
    </row>
    <row r="294" spans="1:8" ht="158.25" thickBot="1" x14ac:dyDescent="0.25">
      <c r="A294" s="158" t="s">
        <v>55</v>
      </c>
      <c r="B294" s="26" t="s">
        <v>92</v>
      </c>
      <c r="C294" s="8" t="s">
        <v>75</v>
      </c>
      <c r="D294" s="8" t="s">
        <v>76</v>
      </c>
      <c r="E294" s="11">
        <v>1910106590</v>
      </c>
      <c r="F294" s="8"/>
      <c r="G294" s="1">
        <f>SUM(G295:G298)</f>
        <v>1388</v>
      </c>
      <c r="H294" s="1">
        <f>SUM(H295:H298)</f>
        <v>1388</v>
      </c>
    </row>
    <row r="295" spans="1:8" ht="48" thickBot="1" x14ac:dyDescent="0.25">
      <c r="A295" s="263" t="s">
        <v>56</v>
      </c>
      <c r="B295" s="28" t="s">
        <v>92</v>
      </c>
      <c r="C295" s="7" t="s">
        <v>75</v>
      </c>
      <c r="D295" s="7" t="s">
        <v>76</v>
      </c>
      <c r="E295" s="45">
        <v>1910106590</v>
      </c>
      <c r="F295" s="7">
        <v>111</v>
      </c>
      <c r="G295" s="3">
        <v>1039</v>
      </c>
      <c r="H295" s="3">
        <v>1039</v>
      </c>
    </row>
    <row r="296" spans="1:8" ht="48" thickBot="1" x14ac:dyDescent="0.25">
      <c r="A296" s="263" t="s">
        <v>47</v>
      </c>
      <c r="B296" s="28" t="s">
        <v>92</v>
      </c>
      <c r="C296" s="7" t="s">
        <v>75</v>
      </c>
      <c r="D296" s="7" t="s">
        <v>76</v>
      </c>
      <c r="E296" s="45">
        <v>1910106590</v>
      </c>
      <c r="F296" s="7" t="s">
        <v>122</v>
      </c>
      <c r="G296" s="3">
        <v>0</v>
      </c>
      <c r="H296" s="3">
        <v>0</v>
      </c>
    </row>
    <row r="297" spans="1:8" ht="79.5" thickBot="1" x14ac:dyDescent="0.25">
      <c r="A297" s="265" t="s">
        <v>10</v>
      </c>
      <c r="B297" s="28" t="s">
        <v>92</v>
      </c>
      <c r="C297" s="7" t="s">
        <v>75</v>
      </c>
      <c r="D297" s="7" t="s">
        <v>76</v>
      </c>
      <c r="E297" s="45">
        <v>1910106590</v>
      </c>
      <c r="F297" s="7">
        <v>119</v>
      </c>
      <c r="G297" s="3">
        <v>314</v>
      </c>
      <c r="H297" s="3">
        <v>314</v>
      </c>
    </row>
    <row r="298" spans="1:8" ht="32.25" thickBot="1" x14ac:dyDescent="0.25">
      <c r="A298" s="39" t="s">
        <v>13</v>
      </c>
      <c r="B298" s="28" t="s">
        <v>92</v>
      </c>
      <c r="C298" s="7" t="s">
        <v>75</v>
      </c>
      <c r="D298" s="7" t="s">
        <v>76</v>
      </c>
      <c r="E298" s="45">
        <v>1910106590</v>
      </c>
      <c r="F298" s="7">
        <v>244</v>
      </c>
      <c r="G298" s="3">
        <v>35</v>
      </c>
      <c r="H298" s="3">
        <v>35</v>
      </c>
    </row>
    <row r="299" spans="1:8" ht="16.5" thickBot="1" x14ac:dyDescent="0.25">
      <c r="A299" s="158" t="s">
        <v>31</v>
      </c>
      <c r="B299" s="26" t="s">
        <v>92</v>
      </c>
      <c r="C299" s="8">
        <v>10</v>
      </c>
      <c r="D299" s="8" t="s">
        <v>73</v>
      </c>
      <c r="E299" s="8"/>
      <c r="F299" s="8"/>
      <c r="G299" s="1">
        <v>33</v>
      </c>
      <c r="H299" s="1">
        <v>33</v>
      </c>
    </row>
    <row r="300" spans="1:8" ht="16.5" thickBot="1" x14ac:dyDescent="0.25">
      <c r="A300" s="158" t="s">
        <v>35</v>
      </c>
      <c r="B300" s="26" t="s">
        <v>92</v>
      </c>
      <c r="C300" s="8">
        <v>10</v>
      </c>
      <c r="D300" s="8" t="s">
        <v>73</v>
      </c>
      <c r="E300" s="8"/>
      <c r="F300" s="8"/>
      <c r="G300" s="1">
        <v>33</v>
      </c>
      <c r="H300" s="1">
        <v>33</v>
      </c>
    </row>
    <row r="301" spans="1:8" ht="48" thickBot="1" x14ac:dyDescent="0.25">
      <c r="A301" s="158" t="s">
        <v>57</v>
      </c>
      <c r="B301" s="26" t="s">
        <v>92</v>
      </c>
      <c r="C301" s="8">
        <v>10</v>
      </c>
      <c r="D301" s="8" t="s">
        <v>73</v>
      </c>
      <c r="E301" s="8">
        <v>2230171540</v>
      </c>
      <c r="F301" s="8"/>
      <c r="G301" s="1">
        <v>33</v>
      </c>
      <c r="H301" s="1">
        <v>33</v>
      </c>
    </row>
    <row r="302" spans="1:8" ht="32.25" thickBot="1" x14ac:dyDescent="0.25">
      <c r="A302" s="5" t="s">
        <v>34</v>
      </c>
      <c r="B302" s="28" t="s">
        <v>92</v>
      </c>
      <c r="C302" s="7">
        <v>10</v>
      </c>
      <c r="D302" s="7" t="s">
        <v>73</v>
      </c>
      <c r="E302" s="7">
        <v>2230171540</v>
      </c>
      <c r="F302" s="7">
        <v>313</v>
      </c>
      <c r="G302" s="1">
        <v>33</v>
      </c>
      <c r="H302" s="1">
        <v>33</v>
      </c>
    </row>
    <row r="303" spans="1:8" ht="32.25" thickBot="1" x14ac:dyDescent="0.25">
      <c r="A303" s="195" t="s">
        <v>93</v>
      </c>
      <c r="B303" s="196" t="s">
        <v>94</v>
      </c>
      <c r="C303" s="196"/>
      <c r="D303" s="196"/>
      <c r="E303" s="196"/>
      <c r="F303" s="196"/>
      <c r="G303" s="197">
        <f>SUM(G304+G317)</f>
        <v>4284.5</v>
      </c>
      <c r="H303" s="197">
        <f>SUM(H304+H317)</f>
        <v>4284.5</v>
      </c>
    </row>
    <row r="304" spans="1:8" ht="16.5" thickBot="1" x14ac:dyDescent="0.25">
      <c r="A304" s="158" t="s">
        <v>52</v>
      </c>
      <c r="B304" s="26" t="s">
        <v>94</v>
      </c>
      <c r="C304" s="8" t="s">
        <v>75</v>
      </c>
      <c r="D304" s="8" t="s">
        <v>76</v>
      </c>
      <c r="E304" s="12"/>
      <c r="F304" s="12"/>
      <c r="G304" s="35">
        <f>SUM(G305+G312)</f>
        <v>4234.5</v>
      </c>
      <c r="H304" s="35">
        <f>SUM(H305+H312)</f>
        <v>4234.5</v>
      </c>
    </row>
    <row r="305" spans="1:8" ht="63.75" thickBot="1" x14ac:dyDescent="0.25">
      <c r="A305" s="158" t="s">
        <v>59</v>
      </c>
      <c r="B305" s="26" t="s">
        <v>94</v>
      </c>
      <c r="C305" s="8" t="s">
        <v>75</v>
      </c>
      <c r="D305" s="8" t="s">
        <v>76</v>
      </c>
      <c r="E305" s="11">
        <v>1910101590</v>
      </c>
      <c r="F305" s="8"/>
      <c r="G305" s="34">
        <f>SUM(G306+G308+G309+G311+G307+G310)</f>
        <v>1859.5</v>
      </c>
      <c r="H305" s="34">
        <f>SUM(H306+H308+H309+H311+H307+H310)</f>
        <v>1859.5</v>
      </c>
    </row>
    <row r="306" spans="1:8" ht="48" thickBot="1" x14ac:dyDescent="0.25">
      <c r="A306" s="263" t="s">
        <v>30</v>
      </c>
      <c r="B306" s="28" t="s">
        <v>94</v>
      </c>
      <c r="C306" s="7" t="s">
        <v>75</v>
      </c>
      <c r="D306" s="7" t="s">
        <v>76</v>
      </c>
      <c r="E306" s="45">
        <v>1910101590</v>
      </c>
      <c r="F306" s="7" t="s">
        <v>80</v>
      </c>
      <c r="G306" s="3">
        <v>975</v>
      </c>
      <c r="H306" s="3">
        <v>975</v>
      </c>
    </row>
    <row r="307" spans="1:8" ht="48" thickBot="1" x14ac:dyDescent="0.25">
      <c r="A307" s="263" t="s">
        <v>47</v>
      </c>
      <c r="B307" s="28" t="s">
        <v>94</v>
      </c>
      <c r="C307" s="7" t="s">
        <v>75</v>
      </c>
      <c r="D307" s="7" t="s">
        <v>76</v>
      </c>
      <c r="E307" s="45">
        <v>1910101590</v>
      </c>
      <c r="F307" s="7" t="s">
        <v>122</v>
      </c>
      <c r="G307" s="3"/>
      <c r="H307" s="3"/>
    </row>
    <row r="308" spans="1:8" ht="79.5" thickBot="1" x14ac:dyDescent="0.25">
      <c r="A308" s="265" t="s">
        <v>10</v>
      </c>
      <c r="B308" s="28" t="s">
        <v>94</v>
      </c>
      <c r="C308" s="7" t="s">
        <v>75</v>
      </c>
      <c r="D308" s="7" t="s">
        <v>76</v>
      </c>
      <c r="E308" s="45">
        <v>1910101590</v>
      </c>
      <c r="F308" s="7">
        <v>119</v>
      </c>
      <c r="G308" s="3">
        <v>294.5</v>
      </c>
      <c r="H308" s="3">
        <v>294.5</v>
      </c>
    </row>
    <row r="309" spans="1:8" ht="32.25" thickBot="1" x14ac:dyDescent="0.25">
      <c r="A309" s="39" t="s">
        <v>13</v>
      </c>
      <c r="B309" s="28" t="s">
        <v>94</v>
      </c>
      <c r="C309" s="7" t="s">
        <v>75</v>
      </c>
      <c r="D309" s="7" t="s">
        <v>76</v>
      </c>
      <c r="E309" s="45">
        <v>1910101590</v>
      </c>
      <c r="F309" s="7">
        <v>244</v>
      </c>
      <c r="G309" s="3">
        <v>429</v>
      </c>
      <c r="H309" s="3">
        <v>429</v>
      </c>
    </row>
    <row r="310" spans="1:8" ht="16.5" thickBot="1" x14ac:dyDescent="0.25">
      <c r="A310" s="39" t="s">
        <v>640</v>
      </c>
      <c r="B310" s="28" t="s">
        <v>94</v>
      </c>
      <c r="C310" s="7" t="s">
        <v>75</v>
      </c>
      <c r="D310" s="7" t="s">
        <v>76</v>
      </c>
      <c r="E310" s="45">
        <v>1910101590</v>
      </c>
      <c r="F310" s="7" t="s">
        <v>619</v>
      </c>
      <c r="G310" s="3">
        <v>150</v>
      </c>
      <c r="H310" s="3">
        <v>150</v>
      </c>
    </row>
    <row r="311" spans="1:8" ht="32.25" thickBot="1" x14ac:dyDescent="0.25">
      <c r="A311" s="263" t="s">
        <v>48</v>
      </c>
      <c r="B311" s="28" t="s">
        <v>94</v>
      </c>
      <c r="C311" s="7" t="s">
        <v>75</v>
      </c>
      <c r="D311" s="7" t="s">
        <v>76</v>
      </c>
      <c r="E311" s="45">
        <v>1910101590</v>
      </c>
      <c r="F311" s="7">
        <v>850</v>
      </c>
      <c r="G311" s="3">
        <v>11</v>
      </c>
      <c r="H311" s="3">
        <v>11</v>
      </c>
    </row>
    <row r="312" spans="1:8" ht="158.25" thickBot="1" x14ac:dyDescent="0.25">
      <c r="A312" s="158" t="s">
        <v>55</v>
      </c>
      <c r="B312" s="26" t="s">
        <v>94</v>
      </c>
      <c r="C312" s="8" t="s">
        <v>75</v>
      </c>
      <c r="D312" s="8" t="s">
        <v>76</v>
      </c>
      <c r="E312" s="11">
        <v>1910106590</v>
      </c>
      <c r="F312" s="8"/>
      <c r="G312" s="1">
        <f>SUM(G313:G316)</f>
        <v>2375</v>
      </c>
      <c r="H312" s="1">
        <f>SUM(H313:H316)</f>
        <v>2375</v>
      </c>
    </row>
    <row r="313" spans="1:8" ht="48" thickBot="1" x14ac:dyDescent="0.25">
      <c r="A313" s="263" t="s">
        <v>56</v>
      </c>
      <c r="B313" s="28" t="s">
        <v>94</v>
      </c>
      <c r="C313" s="7" t="s">
        <v>75</v>
      </c>
      <c r="D313" s="7" t="s">
        <v>76</v>
      </c>
      <c r="E313" s="45">
        <v>1910106590</v>
      </c>
      <c r="F313" s="7">
        <v>111</v>
      </c>
      <c r="G313" s="3">
        <v>1796</v>
      </c>
      <c r="H313" s="3">
        <v>1796</v>
      </c>
    </row>
    <row r="314" spans="1:8" ht="48" thickBot="1" x14ac:dyDescent="0.25">
      <c r="A314" s="263" t="s">
        <v>47</v>
      </c>
      <c r="B314" s="28" t="s">
        <v>94</v>
      </c>
      <c r="C314" s="7" t="s">
        <v>75</v>
      </c>
      <c r="D314" s="7" t="s">
        <v>76</v>
      </c>
      <c r="E314" s="45">
        <v>1910106590</v>
      </c>
      <c r="F314" s="7" t="s">
        <v>122</v>
      </c>
      <c r="G314" s="3">
        <v>0</v>
      </c>
      <c r="H314" s="3">
        <v>0</v>
      </c>
    </row>
    <row r="315" spans="1:8" ht="79.5" thickBot="1" x14ac:dyDescent="0.25">
      <c r="A315" s="265" t="s">
        <v>10</v>
      </c>
      <c r="B315" s="28" t="s">
        <v>94</v>
      </c>
      <c r="C315" s="7" t="s">
        <v>75</v>
      </c>
      <c r="D315" s="7" t="s">
        <v>76</v>
      </c>
      <c r="E315" s="45">
        <v>1910106590</v>
      </c>
      <c r="F315" s="7">
        <v>119</v>
      </c>
      <c r="G315" s="3">
        <v>542</v>
      </c>
      <c r="H315" s="3">
        <v>542</v>
      </c>
    </row>
    <row r="316" spans="1:8" ht="32.25" thickBot="1" x14ac:dyDescent="0.25">
      <c r="A316" s="39" t="s">
        <v>13</v>
      </c>
      <c r="B316" s="28" t="s">
        <v>94</v>
      </c>
      <c r="C316" s="7" t="s">
        <v>75</v>
      </c>
      <c r="D316" s="7" t="s">
        <v>76</v>
      </c>
      <c r="E316" s="45">
        <v>1910106590</v>
      </c>
      <c r="F316" s="7">
        <v>244</v>
      </c>
      <c r="G316" s="3">
        <v>37</v>
      </c>
      <c r="H316" s="3">
        <v>37</v>
      </c>
    </row>
    <row r="317" spans="1:8" ht="16.5" thickBot="1" x14ac:dyDescent="0.25">
      <c r="A317" s="158" t="s">
        <v>31</v>
      </c>
      <c r="B317" s="26" t="s">
        <v>94</v>
      </c>
      <c r="C317" s="8">
        <v>10</v>
      </c>
      <c r="D317" s="8" t="s">
        <v>73</v>
      </c>
      <c r="E317" s="8"/>
      <c r="F317" s="8"/>
      <c r="G317" s="1">
        <v>50</v>
      </c>
      <c r="H317" s="1">
        <v>50</v>
      </c>
    </row>
    <row r="318" spans="1:8" ht="16.5" thickBot="1" x14ac:dyDescent="0.25">
      <c r="A318" s="158" t="s">
        <v>35</v>
      </c>
      <c r="B318" s="26" t="s">
        <v>94</v>
      </c>
      <c r="C318" s="8">
        <v>10</v>
      </c>
      <c r="D318" s="8" t="s">
        <v>73</v>
      </c>
      <c r="E318" s="8"/>
      <c r="F318" s="8"/>
      <c r="G318" s="1">
        <v>50</v>
      </c>
      <c r="H318" s="1">
        <v>50</v>
      </c>
    </row>
    <row r="319" spans="1:8" ht="48" thickBot="1" x14ac:dyDescent="0.25">
      <c r="A319" s="158" t="s">
        <v>57</v>
      </c>
      <c r="B319" s="26" t="s">
        <v>94</v>
      </c>
      <c r="C319" s="8">
        <v>10</v>
      </c>
      <c r="D319" s="8" t="s">
        <v>73</v>
      </c>
      <c r="E319" s="8">
        <v>2230171540</v>
      </c>
      <c r="F319" s="8"/>
      <c r="G319" s="1">
        <v>50</v>
      </c>
      <c r="H319" s="1">
        <v>50</v>
      </c>
    </row>
    <row r="320" spans="1:8" ht="32.25" thickBot="1" x14ac:dyDescent="0.25">
      <c r="A320" s="5" t="s">
        <v>34</v>
      </c>
      <c r="B320" s="28" t="s">
        <v>94</v>
      </c>
      <c r="C320" s="7">
        <v>10</v>
      </c>
      <c r="D320" s="7" t="s">
        <v>73</v>
      </c>
      <c r="E320" s="7">
        <v>2230171540</v>
      </c>
      <c r="F320" s="7">
        <v>313</v>
      </c>
      <c r="G320" s="3">
        <v>50</v>
      </c>
      <c r="H320" s="3">
        <v>50</v>
      </c>
    </row>
    <row r="321" spans="1:8" ht="16.5" thickBot="1" x14ac:dyDescent="0.25">
      <c r="A321" s="195" t="s">
        <v>96</v>
      </c>
      <c r="B321" s="196" t="s">
        <v>95</v>
      </c>
      <c r="C321" s="196"/>
      <c r="D321" s="196"/>
      <c r="E321" s="196"/>
      <c r="F321" s="196"/>
      <c r="G321" s="197">
        <f>SUM(G322+G335)</f>
        <v>4388.3999999999996</v>
      </c>
      <c r="H321" s="197">
        <f>SUM(H322+H335)</f>
        <v>4388.3999999999996</v>
      </c>
    </row>
    <row r="322" spans="1:8" ht="16.5" thickBot="1" x14ac:dyDescent="0.25">
      <c r="A322" s="158" t="s">
        <v>52</v>
      </c>
      <c r="B322" s="26" t="s">
        <v>95</v>
      </c>
      <c r="C322" s="8" t="s">
        <v>75</v>
      </c>
      <c r="D322" s="8" t="s">
        <v>76</v>
      </c>
      <c r="E322" s="12"/>
      <c r="F322" s="12"/>
      <c r="G322" s="35">
        <f>SUM(G323+G330)</f>
        <v>4323.3999999999996</v>
      </c>
      <c r="H322" s="35">
        <f>SUM(H323+H330)</f>
        <v>4323.3999999999996</v>
      </c>
    </row>
    <row r="323" spans="1:8" ht="63.75" thickBot="1" x14ac:dyDescent="0.25">
      <c r="A323" s="158" t="s">
        <v>59</v>
      </c>
      <c r="B323" s="26" t="s">
        <v>95</v>
      </c>
      <c r="C323" s="8" t="s">
        <v>75</v>
      </c>
      <c r="D323" s="8" t="s">
        <v>76</v>
      </c>
      <c r="E323" s="11">
        <v>1910101590</v>
      </c>
      <c r="F323" s="8"/>
      <c r="G323" s="34">
        <f>SUM(G324+G326+G327+G329+G325+G328)</f>
        <v>1927.4</v>
      </c>
      <c r="H323" s="34">
        <f>SUM(H324+H326+H327+H329+H325+H328)</f>
        <v>1927.4</v>
      </c>
    </row>
    <row r="324" spans="1:8" ht="48" thickBot="1" x14ac:dyDescent="0.25">
      <c r="A324" s="263" t="s">
        <v>30</v>
      </c>
      <c r="B324" s="28" t="s">
        <v>95</v>
      </c>
      <c r="C324" s="7" t="s">
        <v>75</v>
      </c>
      <c r="D324" s="7" t="s">
        <v>76</v>
      </c>
      <c r="E324" s="45">
        <v>1910101590</v>
      </c>
      <c r="F324" s="7" t="s">
        <v>80</v>
      </c>
      <c r="G324" s="3">
        <v>927</v>
      </c>
      <c r="H324" s="3">
        <v>927</v>
      </c>
    </row>
    <row r="325" spans="1:8" ht="48" thickBot="1" x14ac:dyDescent="0.25">
      <c r="A325" s="263" t="s">
        <v>47</v>
      </c>
      <c r="B325" s="28" t="s">
        <v>95</v>
      </c>
      <c r="C325" s="7" t="s">
        <v>75</v>
      </c>
      <c r="D325" s="7" t="s">
        <v>76</v>
      </c>
      <c r="E325" s="45">
        <v>1910101590</v>
      </c>
      <c r="F325" s="7" t="s">
        <v>122</v>
      </c>
      <c r="G325" s="3"/>
      <c r="H325" s="3"/>
    </row>
    <row r="326" spans="1:8" ht="79.5" thickBot="1" x14ac:dyDescent="0.25">
      <c r="A326" s="265" t="s">
        <v>10</v>
      </c>
      <c r="B326" s="28" t="s">
        <v>95</v>
      </c>
      <c r="C326" s="7" t="s">
        <v>75</v>
      </c>
      <c r="D326" s="7" t="s">
        <v>76</v>
      </c>
      <c r="E326" s="45">
        <v>1910101590</v>
      </c>
      <c r="F326" s="7">
        <v>119</v>
      </c>
      <c r="G326" s="3">
        <v>280</v>
      </c>
      <c r="H326" s="3">
        <v>280</v>
      </c>
    </row>
    <row r="327" spans="1:8" ht="32.25" thickBot="1" x14ac:dyDescent="0.25">
      <c r="A327" s="39" t="s">
        <v>13</v>
      </c>
      <c r="B327" s="28" t="s">
        <v>95</v>
      </c>
      <c r="C327" s="7" t="s">
        <v>75</v>
      </c>
      <c r="D327" s="7" t="s">
        <v>76</v>
      </c>
      <c r="E327" s="45">
        <v>1910101590</v>
      </c>
      <c r="F327" s="7">
        <v>244</v>
      </c>
      <c r="G327" s="3">
        <v>565</v>
      </c>
      <c r="H327" s="3">
        <v>565</v>
      </c>
    </row>
    <row r="328" spans="1:8" ht="16.5" thickBot="1" x14ac:dyDescent="0.25">
      <c r="A328" s="39" t="s">
        <v>640</v>
      </c>
      <c r="B328" s="28" t="s">
        <v>95</v>
      </c>
      <c r="C328" s="7" t="s">
        <v>75</v>
      </c>
      <c r="D328" s="7" t="s">
        <v>76</v>
      </c>
      <c r="E328" s="45">
        <v>1910101590</v>
      </c>
      <c r="F328" s="7" t="s">
        <v>619</v>
      </c>
      <c r="G328" s="3">
        <v>135</v>
      </c>
      <c r="H328" s="3">
        <v>135</v>
      </c>
    </row>
    <row r="329" spans="1:8" ht="32.25" thickBot="1" x14ac:dyDescent="0.25">
      <c r="A329" s="263" t="s">
        <v>48</v>
      </c>
      <c r="B329" s="28" t="s">
        <v>95</v>
      </c>
      <c r="C329" s="7" t="s">
        <v>75</v>
      </c>
      <c r="D329" s="7" t="s">
        <v>76</v>
      </c>
      <c r="E329" s="45">
        <v>1910101590</v>
      </c>
      <c r="F329" s="7">
        <v>850</v>
      </c>
      <c r="G329" s="3">
        <v>20.399999999999999</v>
      </c>
      <c r="H329" s="3">
        <v>20.399999999999999</v>
      </c>
    </row>
    <row r="330" spans="1:8" ht="158.25" thickBot="1" x14ac:dyDescent="0.25">
      <c r="A330" s="158" t="s">
        <v>55</v>
      </c>
      <c r="B330" s="26" t="s">
        <v>95</v>
      </c>
      <c r="C330" s="8" t="s">
        <v>75</v>
      </c>
      <c r="D330" s="8" t="s">
        <v>76</v>
      </c>
      <c r="E330" s="11">
        <v>1910106590</v>
      </c>
      <c r="F330" s="8"/>
      <c r="G330" s="1">
        <f>SUM(G331:G334)</f>
        <v>2396</v>
      </c>
      <c r="H330" s="1">
        <f>SUM(H331:H334)</f>
        <v>2396</v>
      </c>
    </row>
    <row r="331" spans="1:8" ht="48" thickBot="1" x14ac:dyDescent="0.25">
      <c r="A331" s="263" t="s">
        <v>56</v>
      </c>
      <c r="B331" s="28" t="s">
        <v>95</v>
      </c>
      <c r="C331" s="7" t="s">
        <v>75</v>
      </c>
      <c r="D331" s="7" t="s">
        <v>76</v>
      </c>
      <c r="E331" s="45">
        <v>1910106590</v>
      </c>
      <c r="F331" s="7">
        <v>111</v>
      </c>
      <c r="G331" s="3">
        <v>1794</v>
      </c>
      <c r="H331" s="3">
        <v>1794</v>
      </c>
    </row>
    <row r="332" spans="1:8" ht="48" thickBot="1" x14ac:dyDescent="0.25">
      <c r="A332" s="263" t="s">
        <v>47</v>
      </c>
      <c r="B332" s="28" t="s">
        <v>95</v>
      </c>
      <c r="C332" s="7" t="s">
        <v>75</v>
      </c>
      <c r="D332" s="7" t="s">
        <v>76</v>
      </c>
      <c r="E332" s="45">
        <v>1910106590</v>
      </c>
      <c r="F332" s="7" t="s">
        <v>122</v>
      </c>
      <c r="G332" s="3">
        <v>0</v>
      </c>
      <c r="H332" s="3">
        <v>0</v>
      </c>
    </row>
    <row r="333" spans="1:8" ht="79.5" thickBot="1" x14ac:dyDescent="0.25">
      <c r="A333" s="265" t="s">
        <v>10</v>
      </c>
      <c r="B333" s="28" t="s">
        <v>95</v>
      </c>
      <c r="C333" s="7" t="s">
        <v>75</v>
      </c>
      <c r="D333" s="7" t="s">
        <v>76</v>
      </c>
      <c r="E333" s="45">
        <v>1910106590</v>
      </c>
      <c r="F333" s="7">
        <v>119</v>
      </c>
      <c r="G333" s="3">
        <v>542</v>
      </c>
      <c r="H333" s="3">
        <v>542</v>
      </c>
    </row>
    <row r="334" spans="1:8" ht="32.25" thickBot="1" x14ac:dyDescent="0.25">
      <c r="A334" s="39" t="s">
        <v>13</v>
      </c>
      <c r="B334" s="28" t="s">
        <v>95</v>
      </c>
      <c r="C334" s="7" t="s">
        <v>75</v>
      </c>
      <c r="D334" s="7" t="s">
        <v>76</v>
      </c>
      <c r="E334" s="45">
        <v>1910106590</v>
      </c>
      <c r="F334" s="7">
        <v>244</v>
      </c>
      <c r="G334" s="3">
        <v>60</v>
      </c>
      <c r="H334" s="3">
        <v>60</v>
      </c>
    </row>
    <row r="335" spans="1:8" ht="16.5" thickBot="1" x14ac:dyDescent="0.25">
      <c r="A335" s="158" t="s">
        <v>31</v>
      </c>
      <c r="B335" s="26" t="s">
        <v>95</v>
      </c>
      <c r="C335" s="8">
        <v>10</v>
      </c>
      <c r="D335" s="8" t="s">
        <v>73</v>
      </c>
      <c r="E335" s="8"/>
      <c r="F335" s="8"/>
      <c r="G335" s="1">
        <v>65</v>
      </c>
      <c r="H335" s="1">
        <v>65</v>
      </c>
    </row>
    <row r="336" spans="1:8" ht="16.5" thickBot="1" x14ac:dyDescent="0.25">
      <c r="A336" s="158" t="s">
        <v>35</v>
      </c>
      <c r="B336" s="26" t="s">
        <v>95</v>
      </c>
      <c r="C336" s="8">
        <v>10</v>
      </c>
      <c r="D336" s="8" t="s">
        <v>73</v>
      </c>
      <c r="E336" s="8"/>
      <c r="F336" s="8"/>
      <c r="G336" s="1">
        <v>65</v>
      </c>
      <c r="H336" s="1">
        <v>65</v>
      </c>
    </row>
    <row r="337" spans="1:8" ht="48" thickBot="1" x14ac:dyDescent="0.25">
      <c r="A337" s="158" t="s">
        <v>57</v>
      </c>
      <c r="B337" s="26" t="s">
        <v>95</v>
      </c>
      <c r="C337" s="8">
        <v>10</v>
      </c>
      <c r="D337" s="8" t="s">
        <v>73</v>
      </c>
      <c r="E337" s="8">
        <v>2230171540</v>
      </c>
      <c r="F337" s="8"/>
      <c r="G337" s="1">
        <v>65</v>
      </c>
      <c r="H337" s="1">
        <v>65</v>
      </c>
    </row>
    <row r="338" spans="1:8" ht="32.25" thickBot="1" x14ac:dyDescent="0.25">
      <c r="A338" s="5" t="s">
        <v>34</v>
      </c>
      <c r="B338" s="28" t="s">
        <v>95</v>
      </c>
      <c r="C338" s="7">
        <v>10</v>
      </c>
      <c r="D338" s="7" t="s">
        <v>73</v>
      </c>
      <c r="E338" s="7">
        <v>2230171540</v>
      </c>
      <c r="F338" s="7">
        <v>313</v>
      </c>
      <c r="G338" s="1">
        <v>65</v>
      </c>
      <c r="H338" s="1">
        <v>65</v>
      </c>
    </row>
    <row r="339" spans="1:8" ht="32.25" thickBot="1" x14ac:dyDescent="0.25">
      <c r="A339" s="195" t="s">
        <v>97</v>
      </c>
      <c r="B339" s="196" t="s">
        <v>98</v>
      </c>
      <c r="C339" s="196"/>
      <c r="D339" s="196"/>
      <c r="E339" s="196"/>
      <c r="F339" s="196"/>
      <c r="G339" s="197">
        <f>SUM(G340+G353)</f>
        <v>2806.3</v>
      </c>
      <c r="H339" s="197">
        <f>SUM(H340+H353)</f>
        <v>2806.3</v>
      </c>
    </row>
    <row r="340" spans="1:8" ht="16.5" thickBot="1" x14ac:dyDescent="0.25">
      <c r="A340" s="158" t="s">
        <v>52</v>
      </c>
      <c r="B340" s="26" t="s">
        <v>98</v>
      </c>
      <c r="C340" s="8" t="s">
        <v>75</v>
      </c>
      <c r="D340" s="8" t="s">
        <v>76</v>
      </c>
      <c r="E340" s="12"/>
      <c r="F340" s="12"/>
      <c r="G340" s="35">
        <f>SUM(G341+G348)</f>
        <v>2766.3</v>
      </c>
      <c r="H340" s="35">
        <f>SUM(H341+H348)</f>
        <v>2766.3</v>
      </c>
    </row>
    <row r="341" spans="1:8" ht="63.75" thickBot="1" x14ac:dyDescent="0.25">
      <c r="A341" s="158" t="s">
        <v>59</v>
      </c>
      <c r="B341" s="26" t="s">
        <v>98</v>
      </c>
      <c r="C341" s="8" t="s">
        <v>75</v>
      </c>
      <c r="D341" s="8" t="s">
        <v>76</v>
      </c>
      <c r="E341" s="11">
        <v>1910101590</v>
      </c>
      <c r="F341" s="8"/>
      <c r="G341" s="34">
        <f>SUM(G342+G344+G345+G347+G343+G346)</f>
        <v>1511.3</v>
      </c>
      <c r="H341" s="34">
        <f>SUM(H342+H344+H345+H347+H343+H346)</f>
        <v>1511.3</v>
      </c>
    </row>
    <row r="342" spans="1:8" ht="48" thickBot="1" x14ac:dyDescent="0.25">
      <c r="A342" s="263" t="s">
        <v>30</v>
      </c>
      <c r="B342" s="28" t="s">
        <v>98</v>
      </c>
      <c r="C342" s="7" t="s">
        <v>75</v>
      </c>
      <c r="D342" s="7" t="s">
        <v>76</v>
      </c>
      <c r="E342" s="45">
        <v>1910101590</v>
      </c>
      <c r="F342" s="7" t="s">
        <v>80</v>
      </c>
      <c r="G342" s="3">
        <v>771</v>
      </c>
      <c r="H342" s="3">
        <v>771</v>
      </c>
    </row>
    <row r="343" spans="1:8" ht="48" thickBot="1" x14ac:dyDescent="0.25">
      <c r="A343" s="263" t="s">
        <v>47</v>
      </c>
      <c r="B343" s="28" t="s">
        <v>98</v>
      </c>
      <c r="C343" s="7" t="s">
        <v>75</v>
      </c>
      <c r="D343" s="7" t="s">
        <v>76</v>
      </c>
      <c r="E343" s="45">
        <v>1910101590</v>
      </c>
      <c r="F343" s="7" t="s">
        <v>122</v>
      </c>
      <c r="G343" s="3"/>
      <c r="H343" s="3"/>
    </row>
    <row r="344" spans="1:8" ht="79.5" thickBot="1" x14ac:dyDescent="0.25">
      <c r="A344" s="265" t="s">
        <v>10</v>
      </c>
      <c r="B344" s="28" t="s">
        <v>98</v>
      </c>
      <c r="C344" s="7" t="s">
        <v>75</v>
      </c>
      <c r="D344" s="7" t="s">
        <v>76</v>
      </c>
      <c r="E344" s="45">
        <v>1910101590</v>
      </c>
      <c r="F344" s="7">
        <v>119</v>
      </c>
      <c r="G344" s="3">
        <v>232.8</v>
      </c>
      <c r="H344" s="3">
        <v>232.8</v>
      </c>
    </row>
    <row r="345" spans="1:8" ht="32.25" thickBot="1" x14ac:dyDescent="0.25">
      <c r="A345" s="39" t="s">
        <v>13</v>
      </c>
      <c r="B345" s="28" t="s">
        <v>98</v>
      </c>
      <c r="C345" s="7" t="s">
        <v>75</v>
      </c>
      <c r="D345" s="7" t="s">
        <v>76</v>
      </c>
      <c r="E345" s="45">
        <v>1910101590</v>
      </c>
      <c r="F345" s="7">
        <v>244</v>
      </c>
      <c r="G345" s="3">
        <v>324</v>
      </c>
      <c r="H345" s="3">
        <v>324</v>
      </c>
    </row>
    <row r="346" spans="1:8" ht="16.5" thickBot="1" x14ac:dyDescent="0.25">
      <c r="A346" s="39" t="s">
        <v>640</v>
      </c>
      <c r="B346" s="28" t="s">
        <v>98</v>
      </c>
      <c r="C346" s="7" t="s">
        <v>75</v>
      </c>
      <c r="D346" s="7" t="s">
        <v>76</v>
      </c>
      <c r="E346" s="45">
        <v>1910101590</v>
      </c>
      <c r="F346" s="7" t="s">
        <v>619</v>
      </c>
      <c r="G346" s="3">
        <v>177</v>
      </c>
      <c r="H346" s="3">
        <v>177</v>
      </c>
    </row>
    <row r="347" spans="1:8" ht="32.25" thickBot="1" x14ac:dyDescent="0.25">
      <c r="A347" s="263" t="s">
        <v>48</v>
      </c>
      <c r="B347" s="28" t="s">
        <v>98</v>
      </c>
      <c r="C347" s="7" t="s">
        <v>75</v>
      </c>
      <c r="D347" s="7" t="s">
        <v>76</v>
      </c>
      <c r="E347" s="45">
        <v>1910101590</v>
      </c>
      <c r="F347" s="7">
        <v>850</v>
      </c>
      <c r="G347" s="3">
        <v>6.5</v>
      </c>
      <c r="H347" s="3">
        <v>6.5</v>
      </c>
    </row>
    <row r="348" spans="1:8" ht="158.25" thickBot="1" x14ac:dyDescent="0.25">
      <c r="A348" s="158" t="s">
        <v>55</v>
      </c>
      <c r="B348" s="26" t="s">
        <v>98</v>
      </c>
      <c r="C348" s="8" t="s">
        <v>75</v>
      </c>
      <c r="D348" s="8" t="s">
        <v>76</v>
      </c>
      <c r="E348" s="11">
        <v>1910106590</v>
      </c>
      <c r="F348" s="8"/>
      <c r="G348" s="1">
        <f>SUM(G349:G352)</f>
        <v>1255</v>
      </c>
      <c r="H348" s="1">
        <f>SUM(H349:H352)</f>
        <v>1255</v>
      </c>
    </row>
    <row r="349" spans="1:8" ht="48" thickBot="1" x14ac:dyDescent="0.25">
      <c r="A349" s="263" t="s">
        <v>56</v>
      </c>
      <c r="B349" s="28" t="s">
        <v>98</v>
      </c>
      <c r="C349" s="7" t="s">
        <v>75</v>
      </c>
      <c r="D349" s="7" t="s">
        <v>76</v>
      </c>
      <c r="E349" s="45">
        <v>1910106590</v>
      </c>
      <c r="F349" s="7">
        <v>111</v>
      </c>
      <c r="G349" s="3">
        <v>937</v>
      </c>
      <c r="H349" s="3">
        <v>937</v>
      </c>
    </row>
    <row r="350" spans="1:8" ht="48" thickBot="1" x14ac:dyDescent="0.25">
      <c r="A350" s="263" t="s">
        <v>47</v>
      </c>
      <c r="B350" s="28" t="s">
        <v>98</v>
      </c>
      <c r="C350" s="7" t="s">
        <v>75</v>
      </c>
      <c r="D350" s="7" t="s">
        <v>76</v>
      </c>
      <c r="E350" s="45">
        <v>1910106590</v>
      </c>
      <c r="F350" s="7" t="s">
        <v>122</v>
      </c>
      <c r="G350" s="3">
        <v>0</v>
      </c>
      <c r="H350" s="3">
        <v>0</v>
      </c>
    </row>
    <row r="351" spans="1:8" ht="79.5" thickBot="1" x14ac:dyDescent="0.25">
      <c r="A351" s="265" t="s">
        <v>10</v>
      </c>
      <c r="B351" s="28" t="s">
        <v>98</v>
      </c>
      <c r="C351" s="7" t="s">
        <v>75</v>
      </c>
      <c r="D351" s="7" t="s">
        <v>76</v>
      </c>
      <c r="E351" s="45">
        <v>1910106590</v>
      </c>
      <c r="F351" s="7">
        <v>119</v>
      </c>
      <c r="G351" s="3">
        <v>283</v>
      </c>
      <c r="H351" s="3">
        <v>283</v>
      </c>
    </row>
    <row r="352" spans="1:8" ht="32.25" thickBot="1" x14ac:dyDescent="0.25">
      <c r="A352" s="39" t="s">
        <v>13</v>
      </c>
      <c r="B352" s="28" t="s">
        <v>98</v>
      </c>
      <c r="C352" s="7" t="s">
        <v>75</v>
      </c>
      <c r="D352" s="7" t="s">
        <v>76</v>
      </c>
      <c r="E352" s="45">
        <v>1910106590</v>
      </c>
      <c r="F352" s="7">
        <v>244</v>
      </c>
      <c r="G352" s="3">
        <v>35</v>
      </c>
      <c r="H352" s="3">
        <v>35</v>
      </c>
    </row>
    <row r="353" spans="1:8" ht="16.5" thickBot="1" x14ac:dyDescent="0.25">
      <c r="A353" s="158" t="s">
        <v>31</v>
      </c>
      <c r="B353" s="26" t="s">
        <v>98</v>
      </c>
      <c r="C353" s="8">
        <v>10</v>
      </c>
      <c r="D353" s="8" t="s">
        <v>73</v>
      </c>
      <c r="E353" s="8"/>
      <c r="F353" s="8"/>
      <c r="G353" s="1">
        <v>40</v>
      </c>
      <c r="H353" s="1">
        <v>40</v>
      </c>
    </row>
    <row r="354" spans="1:8" ht="16.5" thickBot="1" x14ac:dyDescent="0.25">
      <c r="A354" s="158" t="s">
        <v>35</v>
      </c>
      <c r="B354" s="26" t="s">
        <v>98</v>
      </c>
      <c r="C354" s="8">
        <v>10</v>
      </c>
      <c r="D354" s="8" t="s">
        <v>73</v>
      </c>
      <c r="E354" s="8"/>
      <c r="F354" s="8"/>
      <c r="G354" s="1">
        <v>40</v>
      </c>
      <c r="H354" s="1">
        <v>40</v>
      </c>
    </row>
    <row r="355" spans="1:8" ht="48" thickBot="1" x14ac:dyDescent="0.25">
      <c r="A355" s="158" t="s">
        <v>57</v>
      </c>
      <c r="B355" s="26" t="s">
        <v>98</v>
      </c>
      <c r="C355" s="8">
        <v>10</v>
      </c>
      <c r="D355" s="8" t="s">
        <v>73</v>
      </c>
      <c r="E355" s="8">
        <v>2230171540</v>
      </c>
      <c r="F355" s="8"/>
      <c r="G355" s="1">
        <v>40</v>
      </c>
      <c r="H355" s="1">
        <v>40</v>
      </c>
    </row>
    <row r="356" spans="1:8" ht="32.25" thickBot="1" x14ac:dyDescent="0.25">
      <c r="A356" s="5" t="s">
        <v>34</v>
      </c>
      <c r="B356" s="28" t="s">
        <v>98</v>
      </c>
      <c r="C356" s="7">
        <v>10</v>
      </c>
      <c r="D356" s="7" t="s">
        <v>73</v>
      </c>
      <c r="E356" s="7">
        <v>2230171540</v>
      </c>
      <c r="F356" s="7">
        <v>313</v>
      </c>
      <c r="G356" s="1">
        <v>40</v>
      </c>
      <c r="H356" s="1">
        <v>40</v>
      </c>
    </row>
    <row r="357" spans="1:8" ht="32.25" thickBot="1" x14ac:dyDescent="0.25">
      <c r="A357" s="195" t="s">
        <v>99</v>
      </c>
      <c r="B357" s="196" t="s">
        <v>100</v>
      </c>
      <c r="C357" s="196"/>
      <c r="D357" s="196"/>
      <c r="E357" s="196"/>
      <c r="F357" s="196"/>
      <c r="G357" s="197">
        <f>SUM(G358+G371)</f>
        <v>6033.6</v>
      </c>
      <c r="H357" s="197">
        <f>SUM(H358+H371)</f>
        <v>6033.6</v>
      </c>
    </row>
    <row r="358" spans="1:8" ht="16.5" thickBot="1" x14ac:dyDescent="0.25">
      <c r="A358" s="158" t="s">
        <v>52</v>
      </c>
      <c r="B358" s="26" t="s">
        <v>100</v>
      </c>
      <c r="C358" s="8" t="s">
        <v>75</v>
      </c>
      <c r="D358" s="8" t="s">
        <v>76</v>
      </c>
      <c r="E358" s="12"/>
      <c r="F358" s="12"/>
      <c r="G358" s="35">
        <f>SUM(G359+G366)</f>
        <v>5932.6</v>
      </c>
      <c r="H358" s="35">
        <f>SUM(H359+H366)</f>
        <v>5932.6</v>
      </c>
    </row>
    <row r="359" spans="1:8" ht="63.75" thickBot="1" x14ac:dyDescent="0.25">
      <c r="A359" s="158" t="s">
        <v>59</v>
      </c>
      <c r="B359" s="26" t="s">
        <v>100</v>
      </c>
      <c r="C359" s="8" t="s">
        <v>75</v>
      </c>
      <c r="D359" s="8" t="s">
        <v>76</v>
      </c>
      <c r="E359" s="11">
        <v>1910101590</v>
      </c>
      <c r="F359" s="8"/>
      <c r="G359" s="34">
        <f>SUM(G360+G362+G363+G365+G361+G364)</f>
        <v>2234.1999999999998</v>
      </c>
      <c r="H359" s="34">
        <f>SUM(H360+H362+H363+H365+H361+H364)</f>
        <v>2234.1999999999998</v>
      </c>
    </row>
    <row r="360" spans="1:8" ht="48" thickBot="1" x14ac:dyDescent="0.25">
      <c r="A360" s="263" t="s">
        <v>30</v>
      </c>
      <c r="B360" s="28" t="s">
        <v>100</v>
      </c>
      <c r="C360" s="7" t="s">
        <v>75</v>
      </c>
      <c r="D360" s="7" t="s">
        <v>76</v>
      </c>
      <c r="E360" s="45">
        <v>1910101590</v>
      </c>
      <c r="F360" s="7" t="s">
        <v>80</v>
      </c>
      <c r="G360" s="3">
        <v>855</v>
      </c>
      <c r="H360" s="3">
        <v>855</v>
      </c>
    </row>
    <row r="361" spans="1:8" ht="48" thickBot="1" x14ac:dyDescent="0.25">
      <c r="A361" s="263" t="s">
        <v>47</v>
      </c>
      <c r="B361" s="28" t="s">
        <v>100</v>
      </c>
      <c r="C361" s="7" t="s">
        <v>75</v>
      </c>
      <c r="D361" s="7" t="s">
        <v>76</v>
      </c>
      <c r="E361" s="45">
        <v>1910101590</v>
      </c>
      <c r="F361" s="7" t="s">
        <v>122</v>
      </c>
      <c r="G361" s="3"/>
      <c r="H361" s="3"/>
    </row>
    <row r="362" spans="1:8" ht="79.5" thickBot="1" x14ac:dyDescent="0.25">
      <c r="A362" s="265" t="s">
        <v>10</v>
      </c>
      <c r="B362" s="28" t="s">
        <v>100</v>
      </c>
      <c r="C362" s="7" t="s">
        <v>75</v>
      </c>
      <c r="D362" s="7" t="s">
        <v>76</v>
      </c>
      <c r="E362" s="45">
        <v>1910101590</v>
      </c>
      <c r="F362" s="7">
        <v>119</v>
      </c>
      <c r="G362" s="3">
        <v>258.2</v>
      </c>
      <c r="H362" s="3">
        <v>258.2</v>
      </c>
    </row>
    <row r="363" spans="1:8" ht="32.25" thickBot="1" x14ac:dyDescent="0.25">
      <c r="A363" s="39" t="s">
        <v>13</v>
      </c>
      <c r="B363" s="28" t="s">
        <v>100</v>
      </c>
      <c r="C363" s="7" t="s">
        <v>75</v>
      </c>
      <c r="D363" s="7" t="s">
        <v>76</v>
      </c>
      <c r="E363" s="45">
        <v>1910101590</v>
      </c>
      <c r="F363" s="7">
        <v>244</v>
      </c>
      <c r="G363" s="3">
        <v>996</v>
      </c>
      <c r="H363" s="3">
        <v>996</v>
      </c>
    </row>
    <row r="364" spans="1:8" ht="16.5" thickBot="1" x14ac:dyDescent="0.25">
      <c r="A364" s="39" t="s">
        <v>640</v>
      </c>
      <c r="B364" s="28" t="s">
        <v>100</v>
      </c>
      <c r="C364" s="7" t="s">
        <v>75</v>
      </c>
      <c r="D364" s="7" t="s">
        <v>76</v>
      </c>
      <c r="E364" s="45">
        <v>1910101590</v>
      </c>
      <c r="F364" s="7" t="s">
        <v>619</v>
      </c>
      <c r="G364" s="3">
        <v>110</v>
      </c>
      <c r="H364" s="3">
        <v>110</v>
      </c>
    </row>
    <row r="365" spans="1:8" ht="32.25" thickBot="1" x14ac:dyDescent="0.25">
      <c r="A365" s="263" t="s">
        <v>48</v>
      </c>
      <c r="B365" s="28" t="s">
        <v>100</v>
      </c>
      <c r="C365" s="7" t="s">
        <v>75</v>
      </c>
      <c r="D365" s="7" t="s">
        <v>76</v>
      </c>
      <c r="E365" s="45">
        <v>1910101590</v>
      </c>
      <c r="F365" s="7">
        <v>850</v>
      </c>
      <c r="G365" s="3">
        <v>15</v>
      </c>
      <c r="H365" s="3">
        <v>15</v>
      </c>
    </row>
    <row r="366" spans="1:8" ht="158.25" thickBot="1" x14ac:dyDescent="0.25">
      <c r="A366" s="158" t="s">
        <v>55</v>
      </c>
      <c r="B366" s="26" t="s">
        <v>100</v>
      </c>
      <c r="C366" s="8" t="s">
        <v>75</v>
      </c>
      <c r="D366" s="8" t="s">
        <v>76</v>
      </c>
      <c r="E366" s="11">
        <v>1910106590</v>
      </c>
      <c r="F366" s="8"/>
      <c r="G366" s="1">
        <f>SUM(G367:G370)</f>
        <v>3698.4</v>
      </c>
      <c r="H366" s="1">
        <f>SUM(H367:H370)</f>
        <v>3698.4</v>
      </c>
    </row>
    <row r="367" spans="1:8" ht="48" thickBot="1" x14ac:dyDescent="0.25">
      <c r="A367" s="263" t="s">
        <v>56</v>
      </c>
      <c r="B367" s="28" t="s">
        <v>100</v>
      </c>
      <c r="C367" s="7" t="s">
        <v>75</v>
      </c>
      <c r="D367" s="7" t="s">
        <v>76</v>
      </c>
      <c r="E367" s="45">
        <v>1910106590</v>
      </c>
      <c r="F367" s="7">
        <v>111</v>
      </c>
      <c r="G367" s="3">
        <v>2765</v>
      </c>
      <c r="H367" s="3">
        <v>2765</v>
      </c>
    </row>
    <row r="368" spans="1:8" ht="48" thickBot="1" x14ac:dyDescent="0.25">
      <c r="A368" s="263" t="s">
        <v>47</v>
      </c>
      <c r="B368" s="28" t="s">
        <v>100</v>
      </c>
      <c r="C368" s="7" t="s">
        <v>75</v>
      </c>
      <c r="D368" s="7" t="s">
        <v>76</v>
      </c>
      <c r="E368" s="45">
        <v>1910106590</v>
      </c>
      <c r="F368" s="7" t="s">
        <v>122</v>
      </c>
      <c r="G368" s="3">
        <v>0</v>
      </c>
      <c r="H368" s="3">
        <v>0</v>
      </c>
    </row>
    <row r="369" spans="1:8" ht="79.5" thickBot="1" x14ac:dyDescent="0.25">
      <c r="A369" s="265" t="s">
        <v>10</v>
      </c>
      <c r="B369" s="28" t="s">
        <v>100</v>
      </c>
      <c r="C369" s="7" t="s">
        <v>75</v>
      </c>
      <c r="D369" s="7" t="s">
        <v>76</v>
      </c>
      <c r="E369" s="45">
        <v>1910106590</v>
      </c>
      <c r="F369" s="7">
        <v>119</v>
      </c>
      <c r="G369" s="3">
        <v>835</v>
      </c>
      <c r="H369" s="3">
        <v>835</v>
      </c>
    </row>
    <row r="370" spans="1:8" ht="32.25" thickBot="1" x14ac:dyDescent="0.25">
      <c r="A370" s="39" t="s">
        <v>13</v>
      </c>
      <c r="B370" s="28" t="s">
        <v>100</v>
      </c>
      <c r="C370" s="7" t="s">
        <v>75</v>
      </c>
      <c r="D370" s="7" t="s">
        <v>76</v>
      </c>
      <c r="E370" s="45">
        <v>1910106590</v>
      </c>
      <c r="F370" s="7">
        <v>244</v>
      </c>
      <c r="G370" s="3">
        <v>98.4</v>
      </c>
      <c r="H370" s="3">
        <v>98.4</v>
      </c>
    </row>
    <row r="371" spans="1:8" ht="16.5" thickBot="1" x14ac:dyDescent="0.25">
      <c r="A371" s="158" t="s">
        <v>31</v>
      </c>
      <c r="B371" s="26" t="s">
        <v>100</v>
      </c>
      <c r="C371" s="8">
        <v>10</v>
      </c>
      <c r="D371" s="8" t="s">
        <v>73</v>
      </c>
      <c r="E371" s="8"/>
      <c r="F371" s="8"/>
      <c r="G371" s="1">
        <v>101</v>
      </c>
      <c r="H371" s="1">
        <v>101</v>
      </c>
    </row>
    <row r="372" spans="1:8" ht="16.5" thickBot="1" x14ac:dyDescent="0.25">
      <c r="A372" s="158" t="s">
        <v>35</v>
      </c>
      <c r="B372" s="26" t="s">
        <v>100</v>
      </c>
      <c r="C372" s="8">
        <v>10</v>
      </c>
      <c r="D372" s="8" t="s">
        <v>73</v>
      </c>
      <c r="E372" s="8"/>
      <c r="F372" s="8"/>
      <c r="G372" s="1">
        <v>101</v>
      </c>
      <c r="H372" s="1">
        <v>101</v>
      </c>
    </row>
    <row r="373" spans="1:8" ht="48" thickBot="1" x14ac:dyDescent="0.25">
      <c r="A373" s="158" t="s">
        <v>57</v>
      </c>
      <c r="B373" s="26" t="s">
        <v>100</v>
      </c>
      <c r="C373" s="8">
        <v>10</v>
      </c>
      <c r="D373" s="8" t="s">
        <v>73</v>
      </c>
      <c r="E373" s="8">
        <v>2230171540</v>
      </c>
      <c r="F373" s="8"/>
      <c r="G373" s="1">
        <v>101</v>
      </c>
      <c r="H373" s="1">
        <v>101</v>
      </c>
    </row>
    <row r="374" spans="1:8" ht="32.25" thickBot="1" x14ac:dyDescent="0.25">
      <c r="A374" s="5" t="s">
        <v>34</v>
      </c>
      <c r="B374" s="28" t="s">
        <v>100</v>
      </c>
      <c r="C374" s="7">
        <v>10</v>
      </c>
      <c r="D374" s="7" t="s">
        <v>73</v>
      </c>
      <c r="E374" s="7">
        <v>2230171540</v>
      </c>
      <c r="F374" s="7">
        <v>313</v>
      </c>
      <c r="G374" s="1">
        <v>101</v>
      </c>
      <c r="H374" s="1">
        <v>101</v>
      </c>
    </row>
    <row r="375" spans="1:8" ht="32.25" thickBot="1" x14ac:dyDescent="0.25">
      <c r="A375" s="195" t="s">
        <v>101</v>
      </c>
      <c r="B375" s="196" t="s">
        <v>102</v>
      </c>
      <c r="C375" s="196" t="s">
        <v>75</v>
      </c>
      <c r="D375" s="196"/>
      <c r="E375" s="196"/>
      <c r="F375" s="196"/>
      <c r="G375" s="197">
        <f>SUM(G376+G389)</f>
        <v>2903.1000000000004</v>
      </c>
      <c r="H375" s="197">
        <f>SUM(H376+H389)</f>
        <v>2903.1000000000004</v>
      </c>
    </row>
    <row r="376" spans="1:8" ht="16.5" thickBot="1" x14ac:dyDescent="0.25">
      <c r="A376" s="158" t="s">
        <v>52</v>
      </c>
      <c r="B376" s="26" t="s">
        <v>102</v>
      </c>
      <c r="C376" s="8" t="s">
        <v>75</v>
      </c>
      <c r="D376" s="8" t="s">
        <v>76</v>
      </c>
      <c r="E376" s="12"/>
      <c r="F376" s="12"/>
      <c r="G376" s="35">
        <f>SUM(G377+G384)</f>
        <v>2863.1000000000004</v>
      </c>
      <c r="H376" s="35">
        <f>SUM(H377+H384)</f>
        <v>2863.1000000000004</v>
      </c>
    </row>
    <row r="377" spans="1:8" ht="63.75" thickBot="1" x14ac:dyDescent="0.25">
      <c r="A377" s="158" t="s">
        <v>59</v>
      </c>
      <c r="B377" s="26" t="s">
        <v>102</v>
      </c>
      <c r="C377" s="8" t="s">
        <v>75</v>
      </c>
      <c r="D377" s="8" t="s">
        <v>76</v>
      </c>
      <c r="E377" s="11">
        <v>1910101590</v>
      </c>
      <c r="F377" s="8"/>
      <c r="G377" s="34">
        <f>SUM(G378+G380+G381+G383+G379+G382)</f>
        <v>1586.7</v>
      </c>
      <c r="H377" s="34">
        <f>SUM(H378+H380+H381+H383+H379+H382)</f>
        <v>1586.7</v>
      </c>
    </row>
    <row r="378" spans="1:8" ht="48" thickBot="1" x14ac:dyDescent="0.25">
      <c r="A378" s="263" t="s">
        <v>30</v>
      </c>
      <c r="B378" s="28" t="s">
        <v>102</v>
      </c>
      <c r="C378" s="7" t="s">
        <v>75</v>
      </c>
      <c r="D378" s="7" t="s">
        <v>76</v>
      </c>
      <c r="E378" s="45">
        <v>1910101590</v>
      </c>
      <c r="F378" s="7" t="s">
        <v>80</v>
      </c>
      <c r="G378" s="3">
        <v>807</v>
      </c>
      <c r="H378" s="3">
        <v>807</v>
      </c>
    </row>
    <row r="379" spans="1:8" ht="48" thickBot="1" x14ac:dyDescent="0.25">
      <c r="A379" s="263" t="s">
        <v>47</v>
      </c>
      <c r="B379" s="28" t="s">
        <v>102</v>
      </c>
      <c r="C379" s="7" t="s">
        <v>75</v>
      </c>
      <c r="D379" s="7" t="s">
        <v>76</v>
      </c>
      <c r="E379" s="45">
        <v>1910101590</v>
      </c>
      <c r="F379" s="7" t="s">
        <v>122</v>
      </c>
      <c r="G379" s="3"/>
      <c r="H379" s="3"/>
    </row>
    <row r="380" spans="1:8" ht="79.5" thickBot="1" x14ac:dyDescent="0.25">
      <c r="A380" s="265" t="s">
        <v>10</v>
      </c>
      <c r="B380" s="28" t="s">
        <v>102</v>
      </c>
      <c r="C380" s="7" t="s">
        <v>75</v>
      </c>
      <c r="D380" s="7" t="s">
        <v>76</v>
      </c>
      <c r="E380" s="45">
        <v>1910101590</v>
      </c>
      <c r="F380" s="7">
        <v>119</v>
      </c>
      <c r="G380" s="3">
        <v>243.7</v>
      </c>
      <c r="H380" s="3">
        <v>243.7</v>
      </c>
    </row>
    <row r="381" spans="1:8" ht="32.25" thickBot="1" x14ac:dyDescent="0.25">
      <c r="A381" s="39" t="s">
        <v>13</v>
      </c>
      <c r="B381" s="28" t="s">
        <v>102</v>
      </c>
      <c r="C381" s="7" t="s">
        <v>75</v>
      </c>
      <c r="D381" s="7" t="s">
        <v>76</v>
      </c>
      <c r="E381" s="45">
        <v>1910101590</v>
      </c>
      <c r="F381" s="7">
        <v>244</v>
      </c>
      <c r="G381" s="3">
        <v>492</v>
      </c>
      <c r="H381" s="3">
        <v>492</v>
      </c>
    </row>
    <row r="382" spans="1:8" ht="16.5" thickBot="1" x14ac:dyDescent="0.25">
      <c r="A382" s="39" t="s">
        <v>640</v>
      </c>
      <c r="B382" s="28" t="s">
        <v>102</v>
      </c>
      <c r="C382" s="7" t="s">
        <v>75</v>
      </c>
      <c r="D382" s="7" t="s">
        <v>76</v>
      </c>
      <c r="E382" s="45">
        <v>1910101590</v>
      </c>
      <c r="F382" s="7" t="s">
        <v>619</v>
      </c>
      <c r="G382" s="3">
        <v>41</v>
      </c>
      <c r="H382" s="3">
        <v>41</v>
      </c>
    </row>
    <row r="383" spans="1:8" ht="32.25" thickBot="1" x14ac:dyDescent="0.25">
      <c r="A383" s="263" t="s">
        <v>48</v>
      </c>
      <c r="B383" s="28" t="s">
        <v>102</v>
      </c>
      <c r="C383" s="7" t="s">
        <v>75</v>
      </c>
      <c r="D383" s="7" t="s">
        <v>76</v>
      </c>
      <c r="E383" s="45">
        <v>1910101590</v>
      </c>
      <c r="F383" s="7">
        <v>850</v>
      </c>
      <c r="G383" s="3">
        <v>3</v>
      </c>
      <c r="H383" s="3">
        <v>3</v>
      </c>
    </row>
    <row r="384" spans="1:8" ht="158.25" thickBot="1" x14ac:dyDescent="0.25">
      <c r="A384" s="158" t="s">
        <v>55</v>
      </c>
      <c r="B384" s="26" t="s">
        <v>102</v>
      </c>
      <c r="C384" s="8" t="s">
        <v>75</v>
      </c>
      <c r="D384" s="8" t="s">
        <v>76</v>
      </c>
      <c r="E384" s="11">
        <v>1910106590</v>
      </c>
      <c r="F384" s="8"/>
      <c r="G384" s="1">
        <f>SUM(G385:G388)</f>
        <v>1276.4000000000001</v>
      </c>
      <c r="H384" s="1">
        <f>SUM(H385:H388)</f>
        <v>1276.4000000000001</v>
      </c>
    </row>
    <row r="385" spans="1:8" ht="48" thickBot="1" x14ac:dyDescent="0.25">
      <c r="A385" s="263" t="s">
        <v>56</v>
      </c>
      <c r="B385" s="28" t="s">
        <v>102</v>
      </c>
      <c r="C385" s="7" t="s">
        <v>75</v>
      </c>
      <c r="D385" s="7" t="s">
        <v>76</v>
      </c>
      <c r="E385" s="45">
        <v>1910106590</v>
      </c>
      <c r="F385" s="7">
        <v>111</v>
      </c>
      <c r="G385" s="3">
        <v>951</v>
      </c>
      <c r="H385" s="3">
        <v>951</v>
      </c>
    </row>
    <row r="386" spans="1:8" ht="48" thickBot="1" x14ac:dyDescent="0.25">
      <c r="A386" s="263" t="s">
        <v>47</v>
      </c>
      <c r="B386" s="28" t="s">
        <v>102</v>
      </c>
      <c r="C386" s="7" t="s">
        <v>75</v>
      </c>
      <c r="D386" s="7" t="s">
        <v>76</v>
      </c>
      <c r="E386" s="45">
        <v>1910106590</v>
      </c>
      <c r="F386" s="7" t="s">
        <v>122</v>
      </c>
      <c r="G386" s="3">
        <v>0</v>
      </c>
      <c r="H386" s="3">
        <v>0</v>
      </c>
    </row>
    <row r="387" spans="1:8" ht="79.5" thickBot="1" x14ac:dyDescent="0.25">
      <c r="A387" s="265" t="s">
        <v>10</v>
      </c>
      <c r="B387" s="28" t="s">
        <v>102</v>
      </c>
      <c r="C387" s="7" t="s">
        <v>75</v>
      </c>
      <c r="D387" s="7" t="s">
        <v>76</v>
      </c>
      <c r="E387" s="45">
        <v>1910106590</v>
      </c>
      <c r="F387" s="7">
        <v>119</v>
      </c>
      <c r="G387" s="3">
        <v>287</v>
      </c>
      <c r="H387" s="3">
        <v>287</v>
      </c>
    </row>
    <row r="388" spans="1:8" ht="32.25" thickBot="1" x14ac:dyDescent="0.25">
      <c r="A388" s="39" t="s">
        <v>13</v>
      </c>
      <c r="B388" s="28" t="s">
        <v>102</v>
      </c>
      <c r="C388" s="7" t="s">
        <v>75</v>
      </c>
      <c r="D388" s="7" t="s">
        <v>76</v>
      </c>
      <c r="E388" s="45">
        <v>1910106590</v>
      </c>
      <c r="F388" s="7">
        <v>244</v>
      </c>
      <c r="G388" s="3">
        <v>38.4</v>
      </c>
      <c r="H388" s="3">
        <v>38.4</v>
      </c>
    </row>
    <row r="389" spans="1:8" ht="16.5" thickBot="1" x14ac:dyDescent="0.25">
      <c r="A389" s="158" t="s">
        <v>31</v>
      </c>
      <c r="B389" s="26" t="s">
        <v>102</v>
      </c>
      <c r="C389" s="8">
        <v>10</v>
      </c>
      <c r="D389" s="8" t="s">
        <v>73</v>
      </c>
      <c r="E389" s="8"/>
      <c r="F389" s="8"/>
      <c r="G389" s="1">
        <v>40</v>
      </c>
      <c r="H389" s="1">
        <v>40</v>
      </c>
    </row>
    <row r="390" spans="1:8" ht="16.5" thickBot="1" x14ac:dyDescent="0.25">
      <c r="A390" s="158" t="s">
        <v>35</v>
      </c>
      <c r="B390" s="26" t="s">
        <v>102</v>
      </c>
      <c r="C390" s="8">
        <v>10</v>
      </c>
      <c r="D390" s="8" t="s">
        <v>73</v>
      </c>
      <c r="E390" s="8"/>
      <c r="F390" s="8"/>
      <c r="G390" s="1">
        <v>40</v>
      </c>
      <c r="H390" s="1">
        <v>40</v>
      </c>
    </row>
    <row r="391" spans="1:8" ht="48" thickBot="1" x14ac:dyDescent="0.25">
      <c r="A391" s="158" t="s">
        <v>57</v>
      </c>
      <c r="B391" s="26" t="s">
        <v>102</v>
      </c>
      <c r="C391" s="8">
        <v>10</v>
      </c>
      <c r="D391" s="8" t="s">
        <v>73</v>
      </c>
      <c r="E391" s="8">
        <v>2230171540</v>
      </c>
      <c r="F391" s="8"/>
      <c r="G391" s="1">
        <v>40</v>
      </c>
      <c r="H391" s="1">
        <v>40</v>
      </c>
    </row>
    <row r="392" spans="1:8" ht="32.25" thickBot="1" x14ac:dyDescent="0.25">
      <c r="A392" s="5" t="s">
        <v>34</v>
      </c>
      <c r="B392" s="28" t="s">
        <v>102</v>
      </c>
      <c r="C392" s="7">
        <v>10</v>
      </c>
      <c r="D392" s="7" t="s">
        <v>73</v>
      </c>
      <c r="E392" s="7">
        <v>2230171540</v>
      </c>
      <c r="F392" s="7">
        <v>313</v>
      </c>
      <c r="G392" s="1">
        <v>40</v>
      </c>
      <c r="H392" s="1">
        <v>40</v>
      </c>
    </row>
    <row r="393" spans="1:8" ht="32.25" thickBot="1" x14ac:dyDescent="0.25">
      <c r="A393" s="195" t="s">
        <v>103</v>
      </c>
      <c r="B393" s="196" t="s">
        <v>104</v>
      </c>
      <c r="C393" s="196" t="s">
        <v>75</v>
      </c>
      <c r="D393" s="196"/>
      <c r="E393" s="196"/>
      <c r="F393" s="196"/>
      <c r="G393" s="197">
        <f>SUM(G394+G407)</f>
        <v>4484.8</v>
      </c>
      <c r="H393" s="197">
        <f>SUM(H394+H407)</f>
        <v>4484.8</v>
      </c>
    </row>
    <row r="394" spans="1:8" ht="16.5" thickBot="1" x14ac:dyDescent="0.25">
      <c r="A394" s="158" t="s">
        <v>52</v>
      </c>
      <c r="B394" s="26" t="s">
        <v>104</v>
      </c>
      <c r="C394" s="8" t="s">
        <v>75</v>
      </c>
      <c r="D394" s="8" t="s">
        <v>76</v>
      </c>
      <c r="E394" s="12"/>
      <c r="F394" s="12"/>
      <c r="G394" s="35">
        <f>SUM(G395+G402)</f>
        <v>4451.8</v>
      </c>
      <c r="H394" s="35">
        <f>SUM(H395+H402)</f>
        <v>4451.8</v>
      </c>
    </row>
    <row r="395" spans="1:8" ht="63.75" thickBot="1" x14ac:dyDescent="0.25">
      <c r="A395" s="158" t="s">
        <v>59</v>
      </c>
      <c r="B395" s="26" t="s">
        <v>104</v>
      </c>
      <c r="C395" s="8" t="s">
        <v>75</v>
      </c>
      <c r="D395" s="8" t="s">
        <v>76</v>
      </c>
      <c r="E395" s="11">
        <v>1910101590</v>
      </c>
      <c r="F395" s="8"/>
      <c r="G395" s="34">
        <f>SUM(G396+G398+G399+G401+G397+G400)</f>
        <v>1865.7</v>
      </c>
      <c r="H395" s="34">
        <f>SUM(H396+H398+H399+H401+H397+H400)</f>
        <v>1865.7</v>
      </c>
    </row>
    <row r="396" spans="1:8" ht="48" thickBot="1" x14ac:dyDescent="0.25">
      <c r="A396" s="263" t="s">
        <v>30</v>
      </c>
      <c r="B396" s="28" t="s">
        <v>104</v>
      </c>
      <c r="C396" s="7" t="s">
        <v>75</v>
      </c>
      <c r="D396" s="7" t="s">
        <v>76</v>
      </c>
      <c r="E396" s="45">
        <v>1910101590</v>
      </c>
      <c r="F396" s="7" t="s">
        <v>80</v>
      </c>
      <c r="G396" s="3">
        <v>975</v>
      </c>
      <c r="H396" s="3">
        <v>975</v>
      </c>
    </row>
    <row r="397" spans="1:8" ht="48" thickBot="1" x14ac:dyDescent="0.25">
      <c r="A397" s="263" t="s">
        <v>47</v>
      </c>
      <c r="B397" s="28" t="s">
        <v>104</v>
      </c>
      <c r="C397" s="7" t="s">
        <v>75</v>
      </c>
      <c r="D397" s="7" t="s">
        <v>76</v>
      </c>
      <c r="E397" s="45">
        <v>1910101590</v>
      </c>
      <c r="F397" s="7" t="s">
        <v>122</v>
      </c>
      <c r="G397" s="3"/>
      <c r="H397" s="3"/>
    </row>
    <row r="398" spans="1:8" ht="79.5" thickBot="1" x14ac:dyDescent="0.25">
      <c r="A398" s="265" t="s">
        <v>10</v>
      </c>
      <c r="B398" s="28" t="s">
        <v>104</v>
      </c>
      <c r="C398" s="7" t="s">
        <v>75</v>
      </c>
      <c r="D398" s="7" t="s">
        <v>76</v>
      </c>
      <c r="E398" s="45">
        <v>1910101590</v>
      </c>
      <c r="F398" s="7">
        <v>119</v>
      </c>
      <c r="G398" s="3">
        <v>294.5</v>
      </c>
      <c r="H398" s="3">
        <v>294.5</v>
      </c>
    </row>
    <row r="399" spans="1:8" ht="32.25" thickBot="1" x14ac:dyDescent="0.25">
      <c r="A399" s="39" t="s">
        <v>13</v>
      </c>
      <c r="B399" s="28" t="s">
        <v>104</v>
      </c>
      <c r="C399" s="7" t="s">
        <v>75</v>
      </c>
      <c r="D399" s="7" t="s">
        <v>76</v>
      </c>
      <c r="E399" s="45">
        <v>1910101590</v>
      </c>
      <c r="F399" s="7">
        <v>244</v>
      </c>
      <c r="G399" s="3">
        <v>415</v>
      </c>
      <c r="H399" s="3">
        <v>415</v>
      </c>
    </row>
    <row r="400" spans="1:8" ht="16.5" thickBot="1" x14ac:dyDescent="0.25">
      <c r="A400" s="39" t="s">
        <v>640</v>
      </c>
      <c r="B400" s="28" t="s">
        <v>104</v>
      </c>
      <c r="C400" s="7" t="s">
        <v>75</v>
      </c>
      <c r="D400" s="7" t="s">
        <v>76</v>
      </c>
      <c r="E400" s="45">
        <v>1910101590</v>
      </c>
      <c r="F400" s="7" t="s">
        <v>619</v>
      </c>
      <c r="G400" s="3">
        <v>153</v>
      </c>
      <c r="H400" s="3">
        <v>153</v>
      </c>
    </row>
    <row r="401" spans="1:8" ht="32.25" thickBot="1" x14ac:dyDescent="0.25">
      <c r="A401" s="263" t="s">
        <v>48</v>
      </c>
      <c r="B401" s="28" t="s">
        <v>104</v>
      </c>
      <c r="C401" s="7" t="s">
        <v>75</v>
      </c>
      <c r="D401" s="7" t="s">
        <v>76</v>
      </c>
      <c r="E401" s="45">
        <v>1910101590</v>
      </c>
      <c r="F401" s="7">
        <v>850</v>
      </c>
      <c r="G401" s="3">
        <v>28.2</v>
      </c>
      <c r="H401" s="3">
        <v>28.2</v>
      </c>
    </row>
    <row r="402" spans="1:8" ht="158.25" thickBot="1" x14ac:dyDescent="0.25">
      <c r="A402" s="158" t="s">
        <v>55</v>
      </c>
      <c r="B402" s="26" t="s">
        <v>104</v>
      </c>
      <c r="C402" s="8" t="s">
        <v>75</v>
      </c>
      <c r="D402" s="8" t="s">
        <v>76</v>
      </c>
      <c r="E402" s="11">
        <v>1910106590</v>
      </c>
      <c r="F402" s="8"/>
      <c r="G402" s="1">
        <f>SUM(G403:G406)</f>
        <v>2586.1</v>
      </c>
      <c r="H402" s="1">
        <f>SUM(H403:H406)</f>
        <v>2586.1</v>
      </c>
    </row>
    <row r="403" spans="1:8" ht="48" thickBot="1" x14ac:dyDescent="0.25">
      <c r="A403" s="263" t="s">
        <v>56</v>
      </c>
      <c r="B403" s="28" t="s">
        <v>104</v>
      </c>
      <c r="C403" s="7" t="s">
        <v>75</v>
      </c>
      <c r="D403" s="7" t="s">
        <v>76</v>
      </c>
      <c r="E403" s="45">
        <v>1910106590</v>
      </c>
      <c r="F403" s="7">
        <v>111</v>
      </c>
      <c r="G403" s="3">
        <v>1958</v>
      </c>
      <c r="H403" s="3">
        <v>1958</v>
      </c>
    </row>
    <row r="404" spans="1:8" ht="48" thickBot="1" x14ac:dyDescent="0.25">
      <c r="A404" s="263" t="s">
        <v>47</v>
      </c>
      <c r="B404" s="28" t="s">
        <v>104</v>
      </c>
      <c r="C404" s="7" t="s">
        <v>75</v>
      </c>
      <c r="D404" s="7" t="s">
        <v>76</v>
      </c>
      <c r="E404" s="45">
        <v>1910106590</v>
      </c>
      <c r="F404" s="7" t="s">
        <v>122</v>
      </c>
      <c r="G404" s="3">
        <v>0</v>
      </c>
      <c r="H404" s="3">
        <v>0</v>
      </c>
    </row>
    <row r="405" spans="1:8" ht="79.5" thickBot="1" x14ac:dyDescent="0.25">
      <c r="A405" s="265" t="s">
        <v>10</v>
      </c>
      <c r="B405" s="28" t="s">
        <v>104</v>
      </c>
      <c r="C405" s="7" t="s">
        <v>75</v>
      </c>
      <c r="D405" s="7" t="s">
        <v>76</v>
      </c>
      <c r="E405" s="45">
        <v>1910106590</v>
      </c>
      <c r="F405" s="7">
        <v>119</v>
      </c>
      <c r="G405" s="3">
        <v>591</v>
      </c>
      <c r="H405" s="3">
        <v>591</v>
      </c>
    </row>
    <row r="406" spans="1:8" ht="32.25" thickBot="1" x14ac:dyDescent="0.25">
      <c r="A406" s="39" t="s">
        <v>13</v>
      </c>
      <c r="B406" s="28" t="s">
        <v>104</v>
      </c>
      <c r="C406" s="7" t="s">
        <v>75</v>
      </c>
      <c r="D406" s="7" t="s">
        <v>76</v>
      </c>
      <c r="E406" s="45">
        <v>1910106590</v>
      </c>
      <c r="F406" s="7">
        <v>244</v>
      </c>
      <c r="G406" s="3">
        <v>37.1</v>
      </c>
      <c r="H406" s="3">
        <v>37.1</v>
      </c>
    </row>
    <row r="407" spans="1:8" ht="16.5" thickBot="1" x14ac:dyDescent="0.25">
      <c r="A407" s="158" t="s">
        <v>31</v>
      </c>
      <c r="B407" s="26" t="s">
        <v>104</v>
      </c>
      <c r="C407" s="8">
        <v>10</v>
      </c>
      <c r="D407" s="8" t="s">
        <v>73</v>
      </c>
      <c r="E407" s="8"/>
      <c r="F407" s="8"/>
      <c r="G407" s="1">
        <v>33</v>
      </c>
      <c r="H407" s="1">
        <v>33</v>
      </c>
    </row>
    <row r="408" spans="1:8" ht="16.5" thickBot="1" x14ac:dyDescent="0.25">
      <c r="A408" s="158" t="s">
        <v>35</v>
      </c>
      <c r="B408" s="26" t="s">
        <v>104</v>
      </c>
      <c r="C408" s="8">
        <v>10</v>
      </c>
      <c r="D408" s="8" t="s">
        <v>73</v>
      </c>
      <c r="E408" s="8"/>
      <c r="F408" s="8"/>
      <c r="G408" s="1">
        <v>33</v>
      </c>
      <c r="H408" s="1">
        <v>33</v>
      </c>
    </row>
    <row r="409" spans="1:8" ht="48" thickBot="1" x14ac:dyDescent="0.25">
      <c r="A409" s="158" t="s">
        <v>57</v>
      </c>
      <c r="B409" s="26" t="s">
        <v>104</v>
      </c>
      <c r="C409" s="8">
        <v>10</v>
      </c>
      <c r="D409" s="8" t="s">
        <v>73</v>
      </c>
      <c r="E409" s="8">
        <v>2230171540</v>
      </c>
      <c r="F409" s="8"/>
      <c r="G409" s="1">
        <v>33</v>
      </c>
      <c r="H409" s="1">
        <v>33</v>
      </c>
    </row>
    <row r="410" spans="1:8" ht="32.25" thickBot="1" x14ac:dyDescent="0.25">
      <c r="A410" s="5" t="s">
        <v>34</v>
      </c>
      <c r="B410" s="28" t="s">
        <v>104</v>
      </c>
      <c r="C410" s="7">
        <v>10</v>
      </c>
      <c r="D410" s="7" t="s">
        <v>73</v>
      </c>
      <c r="E410" s="7">
        <v>2230171540</v>
      </c>
      <c r="F410" s="7">
        <v>313</v>
      </c>
      <c r="G410" s="1">
        <v>33</v>
      </c>
      <c r="H410" s="1">
        <v>33</v>
      </c>
    </row>
    <row r="411" spans="1:8" ht="32.25" thickBot="1" x14ac:dyDescent="0.25">
      <c r="A411" s="195" t="s">
        <v>105</v>
      </c>
      <c r="B411" s="196" t="s">
        <v>106</v>
      </c>
      <c r="C411" s="196" t="s">
        <v>75</v>
      </c>
      <c r="D411" s="196"/>
      <c r="E411" s="196"/>
      <c r="F411" s="196"/>
      <c r="G411" s="197">
        <f>SUM(G412+G425)</f>
        <v>4411.1000000000004</v>
      </c>
      <c r="H411" s="197">
        <f>SUM(H412+H425)</f>
        <v>4411.1000000000004</v>
      </c>
    </row>
    <row r="412" spans="1:8" ht="16.5" thickBot="1" x14ac:dyDescent="0.25">
      <c r="A412" s="158" t="s">
        <v>52</v>
      </c>
      <c r="B412" s="26" t="s">
        <v>106</v>
      </c>
      <c r="C412" s="8" t="s">
        <v>75</v>
      </c>
      <c r="D412" s="8" t="s">
        <v>76</v>
      </c>
      <c r="E412" s="12"/>
      <c r="F412" s="12"/>
      <c r="G412" s="35">
        <f>SUM(G413+G420)</f>
        <v>4346.1000000000004</v>
      </c>
      <c r="H412" s="35">
        <f>SUM(H413+H420)</f>
        <v>4346.1000000000004</v>
      </c>
    </row>
    <row r="413" spans="1:8" ht="63.75" thickBot="1" x14ac:dyDescent="0.25">
      <c r="A413" s="158" t="s">
        <v>59</v>
      </c>
      <c r="B413" s="26" t="s">
        <v>106</v>
      </c>
      <c r="C413" s="8" t="s">
        <v>75</v>
      </c>
      <c r="D413" s="8" t="s">
        <v>76</v>
      </c>
      <c r="E413" s="11">
        <v>1910101590</v>
      </c>
      <c r="F413" s="8"/>
      <c r="G413" s="34">
        <f>SUM(G414+G416+G417+G419+G415+G418)</f>
        <v>1820.1</v>
      </c>
      <c r="H413" s="34">
        <f>SUM(H414+H416+H417+H419+H415+H418)</f>
        <v>1820.1</v>
      </c>
    </row>
    <row r="414" spans="1:8" ht="48" thickBot="1" x14ac:dyDescent="0.25">
      <c r="A414" s="263" t="s">
        <v>30</v>
      </c>
      <c r="B414" s="28" t="s">
        <v>106</v>
      </c>
      <c r="C414" s="7" t="s">
        <v>75</v>
      </c>
      <c r="D414" s="7" t="s">
        <v>76</v>
      </c>
      <c r="E414" s="45">
        <v>1910101590</v>
      </c>
      <c r="F414" s="7" t="s">
        <v>80</v>
      </c>
      <c r="G414" s="3">
        <v>891</v>
      </c>
      <c r="H414" s="3">
        <v>891</v>
      </c>
    </row>
    <row r="415" spans="1:8" ht="48" thickBot="1" x14ac:dyDescent="0.25">
      <c r="A415" s="263" t="s">
        <v>47</v>
      </c>
      <c r="B415" s="28" t="s">
        <v>106</v>
      </c>
      <c r="C415" s="7" t="s">
        <v>75</v>
      </c>
      <c r="D415" s="7" t="s">
        <v>76</v>
      </c>
      <c r="E415" s="45">
        <v>1910101590</v>
      </c>
      <c r="F415" s="7" t="s">
        <v>122</v>
      </c>
      <c r="G415" s="3"/>
      <c r="H415" s="3"/>
    </row>
    <row r="416" spans="1:8" ht="79.5" thickBot="1" x14ac:dyDescent="0.25">
      <c r="A416" s="265" t="s">
        <v>10</v>
      </c>
      <c r="B416" s="28" t="s">
        <v>106</v>
      </c>
      <c r="C416" s="7" t="s">
        <v>75</v>
      </c>
      <c r="D416" s="7" t="s">
        <v>76</v>
      </c>
      <c r="E416" s="45">
        <v>1910101590</v>
      </c>
      <c r="F416" s="7">
        <v>119</v>
      </c>
      <c r="G416" s="3">
        <v>269.10000000000002</v>
      </c>
      <c r="H416" s="3">
        <v>269.10000000000002</v>
      </c>
    </row>
    <row r="417" spans="1:8" ht="32.25" thickBot="1" x14ac:dyDescent="0.25">
      <c r="A417" s="39" t="s">
        <v>13</v>
      </c>
      <c r="B417" s="28" t="s">
        <v>106</v>
      </c>
      <c r="C417" s="7" t="s">
        <v>75</v>
      </c>
      <c r="D417" s="7" t="s">
        <v>76</v>
      </c>
      <c r="E417" s="45">
        <v>1910101590</v>
      </c>
      <c r="F417" s="7">
        <v>244</v>
      </c>
      <c r="G417" s="3">
        <v>530</v>
      </c>
      <c r="H417" s="3">
        <v>530</v>
      </c>
    </row>
    <row r="418" spans="1:8" ht="16.5" thickBot="1" x14ac:dyDescent="0.25">
      <c r="A418" s="39" t="s">
        <v>640</v>
      </c>
      <c r="B418" s="28" t="s">
        <v>106</v>
      </c>
      <c r="C418" s="7" t="s">
        <v>75</v>
      </c>
      <c r="D418" s="7" t="s">
        <v>76</v>
      </c>
      <c r="E418" s="45">
        <v>1910101590</v>
      </c>
      <c r="F418" s="7" t="s">
        <v>619</v>
      </c>
      <c r="G418" s="3">
        <v>127</v>
      </c>
      <c r="H418" s="3">
        <v>127</v>
      </c>
    </row>
    <row r="419" spans="1:8" ht="32.25" thickBot="1" x14ac:dyDescent="0.25">
      <c r="A419" s="263" t="s">
        <v>48</v>
      </c>
      <c r="B419" s="28" t="s">
        <v>106</v>
      </c>
      <c r="C419" s="7" t="s">
        <v>75</v>
      </c>
      <c r="D419" s="7" t="s">
        <v>76</v>
      </c>
      <c r="E419" s="45">
        <v>1910101590</v>
      </c>
      <c r="F419" s="7">
        <v>850</v>
      </c>
      <c r="G419" s="3">
        <v>3</v>
      </c>
      <c r="H419" s="3">
        <v>3</v>
      </c>
    </row>
    <row r="420" spans="1:8" ht="158.25" thickBot="1" x14ac:dyDescent="0.25">
      <c r="A420" s="158" t="s">
        <v>55</v>
      </c>
      <c r="B420" s="26" t="s">
        <v>106</v>
      </c>
      <c r="C420" s="8" t="s">
        <v>75</v>
      </c>
      <c r="D420" s="8" t="s">
        <v>76</v>
      </c>
      <c r="E420" s="11">
        <v>1910106590</v>
      </c>
      <c r="F420" s="8"/>
      <c r="G420" s="1">
        <f>SUM(G421:G424)</f>
        <v>2526</v>
      </c>
      <c r="H420" s="1">
        <f>SUM(H421:H424)</f>
        <v>2526</v>
      </c>
    </row>
    <row r="421" spans="1:8" ht="48" thickBot="1" x14ac:dyDescent="0.25">
      <c r="A421" s="263" t="s">
        <v>56</v>
      </c>
      <c r="B421" s="28" t="s">
        <v>106</v>
      </c>
      <c r="C421" s="7" t="s">
        <v>75</v>
      </c>
      <c r="D421" s="7" t="s">
        <v>76</v>
      </c>
      <c r="E421" s="45">
        <v>1910106590</v>
      </c>
      <c r="F421" s="7">
        <v>111</v>
      </c>
      <c r="G421" s="3">
        <v>1894</v>
      </c>
      <c r="H421" s="3">
        <v>1894</v>
      </c>
    </row>
    <row r="422" spans="1:8" ht="48" thickBot="1" x14ac:dyDescent="0.25">
      <c r="A422" s="263" t="s">
        <v>47</v>
      </c>
      <c r="B422" s="28" t="s">
        <v>106</v>
      </c>
      <c r="C422" s="7" t="s">
        <v>75</v>
      </c>
      <c r="D422" s="7" t="s">
        <v>76</v>
      </c>
      <c r="E422" s="45">
        <v>1910106590</v>
      </c>
      <c r="F422" s="7" t="s">
        <v>122</v>
      </c>
      <c r="G422" s="3">
        <v>0</v>
      </c>
      <c r="H422" s="3">
        <v>0</v>
      </c>
    </row>
    <row r="423" spans="1:8" ht="79.5" thickBot="1" x14ac:dyDescent="0.25">
      <c r="A423" s="265" t="s">
        <v>10</v>
      </c>
      <c r="B423" s="28" t="s">
        <v>106</v>
      </c>
      <c r="C423" s="7" t="s">
        <v>75</v>
      </c>
      <c r="D423" s="7" t="s">
        <v>76</v>
      </c>
      <c r="E423" s="45">
        <v>1910106590</v>
      </c>
      <c r="F423" s="7">
        <v>119</v>
      </c>
      <c r="G423" s="3">
        <v>572</v>
      </c>
      <c r="H423" s="3">
        <v>572</v>
      </c>
    </row>
    <row r="424" spans="1:8" ht="32.25" thickBot="1" x14ac:dyDescent="0.25">
      <c r="A424" s="39" t="s">
        <v>13</v>
      </c>
      <c r="B424" s="28" t="s">
        <v>106</v>
      </c>
      <c r="C424" s="7" t="s">
        <v>75</v>
      </c>
      <c r="D424" s="7" t="s">
        <v>76</v>
      </c>
      <c r="E424" s="45">
        <v>1910106590</v>
      </c>
      <c r="F424" s="7">
        <v>244</v>
      </c>
      <c r="G424" s="3">
        <v>60</v>
      </c>
      <c r="H424" s="3">
        <v>60</v>
      </c>
    </row>
    <row r="425" spans="1:8" ht="16.5" thickBot="1" x14ac:dyDescent="0.25">
      <c r="A425" s="158" t="s">
        <v>31</v>
      </c>
      <c r="B425" s="26" t="s">
        <v>106</v>
      </c>
      <c r="C425" s="8">
        <v>10</v>
      </c>
      <c r="D425" s="8" t="s">
        <v>73</v>
      </c>
      <c r="E425" s="8"/>
      <c r="F425" s="8"/>
      <c r="G425" s="1">
        <v>65</v>
      </c>
      <c r="H425" s="1">
        <v>65</v>
      </c>
    </row>
    <row r="426" spans="1:8" ht="16.5" thickBot="1" x14ac:dyDescent="0.25">
      <c r="A426" s="158" t="s">
        <v>35</v>
      </c>
      <c r="B426" s="26" t="s">
        <v>106</v>
      </c>
      <c r="C426" s="8">
        <v>10</v>
      </c>
      <c r="D426" s="8" t="s">
        <v>73</v>
      </c>
      <c r="E426" s="8"/>
      <c r="F426" s="8"/>
      <c r="G426" s="1">
        <v>65</v>
      </c>
      <c r="H426" s="1">
        <v>65</v>
      </c>
    </row>
    <row r="427" spans="1:8" ht="48" thickBot="1" x14ac:dyDescent="0.25">
      <c r="A427" s="158" t="s">
        <v>57</v>
      </c>
      <c r="B427" s="26" t="s">
        <v>106</v>
      </c>
      <c r="C427" s="8">
        <v>10</v>
      </c>
      <c r="D427" s="8" t="s">
        <v>73</v>
      </c>
      <c r="E427" s="8">
        <v>2230171540</v>
      </c>
      <c r="F427" s="8"/>
      <c r="G427" s="1">
        <v>65</v>
      </c>
      <c r="H427" s="1">
        <v>65</v>
      </c>
    </row>
    <row r="428" spans="1:8" ht="32.25" thickBot="1" x14ac:dyDescent="0.25">
      <c r="A428" s="5" t="s">
        <v>34</v>
      </c>
      <c r="B428" s="28" t="s">
        <v>106</v>
      </c>
      <c r="C428" s="7">
        <v>10</v>
      </c>
      <c r="D428" s="7" t="s">
        <v>73</v>
      </c>
      <c r="E428" s="7">
        <v>2230171540</v>
      </c>
      <c r="F428" s="7">
        <v>313</v>
      </c>
      <c r="G428" s="3">
        <v>65</v>
      </c>
      <c r="H428" s="3">
        <v>65</v>
      </c>
    </row>
    <row r="429" spans="1:8" ht="16.5" thickBot="1" x14ac:dyDescent="0.25">
      <c r="A429" s="195" t="s">
        <v>107</v>
      </c>
      <c r="B429" s="196" t="s">
        <v>108</v>
      </c>
      <c r="C429" s="196" t="s">
        <v>75</v>
      </c>
      <c r="D429" s="196"/>
      <c r="E429" s="196"/>
      <c r="F429" s="196"/>
      <c r="G429" s="197">
        <f>SUM(G430+G443)</f>
        <v>4249.5</v>
      </c>
      <c r="H429" s="197">
        <f>SUM(H430+H443)</f>
        <v>4249.5</v>
      </c>
    </row>
    <row r="430" spans="1:8" ht="16.5" thickBot="1" x14ac:dyDescent="0.25">
      <c r="A430" s="158" t="s">
        <v>52</v>
      </c>
      <c r="B430" s="26" t="s">
        <v>108</v>
      </c>
      <c r="C430" s="8" t="s">
        <v>75</v>
      </c>
      <c r="D430" s="8" t="s">
        <v>76</v>
      </c>
      <c r="E430" s="12"/>
      <c r="F430" s="12"/>
      <c r="G430" s="35">
        <f>SUM(G431+G438)</f>
        <v>4189.5</v>
      </c>
      <c r="H430" s="35">
        <f>SUM(H431+H438)</f>
        <v>4189.5</v>
      </c>
    </row>
    <row r="431" spans="1:8" ht="63.75" thickBot="1" x14ac:dyDescent="0.25">
      <c r="A431" s="158" t="s">
        <v>59</v>
      </c>
      <c r="B431" s="26" t="s">
        <v>108</v>
      </c>
      <c r="C431" s="8" t="s">
        <v>75</v>
      </c>
      <c r="D431" s="8" t="s">
        <v>76</v>
      </c>
      <c r="E431" s="11">
        <v>1910101590</v>
      </c>
      <c r="F431" s="8"/>
      <c r="G431" s="34">
        <f>SUM(G432+G434+G435+G437+G433+G436)</f>
        <v>1804.5</v>
      </c>
      <c r="H431" s="34">
        <f>SUM(H432+H434+H435+H437+H433+H436)</f>
        <v>1804.5</v>
      </c>
    </row>
    <row r="432" spans="1:8" ht="48" thickBot="1" x14ac:dyDescent="0.25">
      <c r="A432" s="263" t="s">
        <v>30</v>
      </c>
      <c r="B432" s="28" t="s">
        <v>108</v>
      </c>
      <c r="C432" s="7" t="s">
        <v>75</v>
      </c>
      <c r="D432" s="7" t="s">
        <v>76</v>
      </c>
      <c r="E432" s="45">
        <v>1910101590</v>
      </c>
      <c r="F432" s="7" t="s">
        <v>80</v>
      </c>
      <c r="G432" s="3">
        <v>855</v>
      </c>
      <c r="H432" s="3">
        <v>855</v>
      </c>
    </row>
    <row r="433" spans="1:8" ht="48" thickBot="1" x14ac:dyDescent="0.25">
      <c r="A433" s="263" t="s">
        <v>47</v>
      </c>
      <c r="B433" s="28" t="s">
        <v>108</v>
      </c>
      <c r="C433" s="7" t="s">
        <v>75</v>
      </c>
      <c r="D433" s="7" t="s">
        <v>76</v>
      </c>
      <c r="E433" s="45">
        <v>1910101590</v>
      </c>
      <c r="F433" s="7" t="s">
        <v>122</v>
      </c>
      <c r="G433" s="3"/>
      <c r="H433" s="3"/>
    </row>
    <row r="434" spans="1:8" ht="79.5" thickBot="1" x14ac:dyDescent="0.25">
      <c r="A434" s="265" t="s">
        <v>10</v>
      </c>
      <c r="B434" s="28" t="s">
        <v>108</v>
      </c>
      <c r="C434" s="7" t="s">
        <v>75</v>
      </c>
      <c r="D434" s="7" t="s">
        <v>76</v>
      </c>
      <c r="E434" s="45">
        <v>1910101590</v>
      </c>
      <c r="F434" s="7">
        <v>119</v>
      </c>
      <c r="G434" s="3">
        <v>258.2</v>
      </c>
      <c r="H434" s="3">
        <v>258.2</v>
      </c>
    </row>
    <row r="435" spans="1:8" ht="32.25" thickBot="1" x14ac:dyDescent="0.25">
      <c r="A435" s="39" t="s">
        <v>13</v>
      </c>
      <c r="B435" s="28" t="s">
        <v>108</v>
      </c>
      <c r="C435" s="7" t="s">
        <v>75</v>
      </c>
      <c r="D435" s="7" t="s">
        <v>76</v>
      </c>
      <c r="E435" s="45">
        <v>1910101590</v>
      </c>
      <c r="F435" s="7">
        <v>244</v>
      </c>
      <c r="G435" s="3">
        <v>623</v>
      </c>
      <c r="H435" s="3">
        <v>623</v>
      </c>
    </row>
    <row r="436" spans="1:8" ht="16.5" thickBot="1" x14ac:dyDescent="0.25">
      <c r="A436" s="39" t="s">
        <v>640</v>
      </c>
      <c r="B436" s="28" t="s">
        <v>108</v>
      </c>
      <c r="C436" s="7" t="s">
        <v>75</v>
      </c>
      <c r="D436" s="7" t="s">
        <v>76</v>
      </c>
      <c r="E436" s="45">
        <v>1910101590</v>
      </c>
      <c r="F436" s="7" t="s">
        <v>619</v>
      </c>
      <c r="G436" s="3">
        <v>54</v>
      </c>
      <c r="H436" s="3">
        <v>54</v>
      </c>
    </row>
    <row r="437" spans="1:8" ht="32.25" thickBot="1" x14ac:dyDescent="0.25">
      <c r="A437" s="263" t="s">
        <v>48</v>
      </c>
      <c r="B437" s="28" t="s">
        <v>108</v>
      </c>
      <c r="C437" s="7" t="s">
        <v>75</v>
      </c>
      <c r="D437" s="7" t="s">
        <v>76</v>
      </c>
      <c r="E437" s="45">
        <v>1910101590</v>
      </c>
      <c r="F437" s="7">
        <v>850</v>
      </c>
      <c r="G437" s="3">
        <v>14.3</v>
      </c>
      <c r="H437" s="3">
        <v>14.3</v>
      </c>
    </row>
    <row r="438" spans="1:8" ht="158.25" thickBot="1" x14ac:dyDescent="0.25">
      <c r="A438" s="158" t="s">
        <v>55</v>
      </c>
      <c r="B438" s="26" t="s">
        <v>108</v>
      </c>
      <c r="C438" s="8" t="s">
        <v>75</v>
      </c>
      <c r="D438" s="8" t="s">
        <v>76</v>
      </c>
      <c r="E438" s="11">
        <v>1910106590</v>
      </c>
      <c r="F438" s="8"/>
      <c r="G438" s="1">
        <f>SUM(G439:G442)</f>
        <v>2385</v>
      </c>
      <c r="H438" s="1">
        <f>SUM(H439:H442)</f>
        <v>2385</v>
      </c>
    </row>
    <row r="439" spans="1:8" ht="48" thickBot="1" x14ac:dyDescent="0.25">
      <c r="A439" s="263" t="s">
        <v>56</v>
      </c>
      <c r="B439" s="28" t="s">
        <v>108</v>
      </c>
      <c r="C439" s="7" t="s">
        <v>75</v>
      </c>
      <c r="D439" s="7" t="s">
        <v>76</v>
      </c>
      <c r="E439" s="45">
        <v>1910106590</v>
      </c>
      <c r="F439" s="7">
        <v>111</v>
      </c>
      <c r="G439" s="3">
        <v>1786</v>
      </c>
      <c r="H439" s="3">
        <v>1786</v>
      </c>
    </row>
    <row r="440" spans="1:8" ht="48" thickBot="1" x14ac:dyDescent="0.25">
      <c r="A440" s="263" t="s">
        <v>47</v>
      </c>
      <c r="B440" s="28" t="s">
        <v>108</v>
      </c>
      <c r="C440" s="7" t="s">
        <v>75</v>
      </c>
      <c r="D440" s="7" t="s">
        <v>76</v>
      </c>
      <c r="E440" s="45">
        <v>1910106590</v>
      </c>
      <c r="F440" s="7" t="s">
        <v>122</v>
      </c>
      <c r="G440" s="3">
        <v>0</v>
      </c>
      <c r="H440" s="3">
        <v>0</v>
      </c>
    </row>
    <row r="441" spans="1:8" ht="79.5" thickBot="1" x14ac:dyDescent="0.25">
      <c r="A441" s="265" t="s">
        <v>10</v>
      </c>
      <c r="B441" s="28" t="s">
        <v>108</v>
      </c>
      <c r="C441" s="7" t="s">
        <v>75</v>
      </c>
      <c r="D441" s="7" t="s">
        <v>76</v>
      </c>
      <c r="E441" s="45">
        <v>1910106590</v>
      </c>
      <c r="F441" s="7">
        <v>119</v>
      </c>
      <c r="G441" s="3">
        <v>539</v>
      </c>
      <c r="H441" s="3">
        <v>539</v>
      </c>
    </row>
    <row r="442" spans="1:8" ht="32.25" thickBot="1" x14ac:dyDescent="0.25">
      <c r="A442" s="39" t="s">
        <v>13</v>
      </c>
      <c r="B442" s="28" t="s">
        <v>108</v>
      </c>
      <c r="C442" s="7" t="s">
        <v>75</v>
      </c>
      <c r="D442" s="7" t="s">
        <v>76</v>
      </c>
      <c r="E442" s="45">
        <v>1910106590</v>
      </c>
      <c r="F442" s="7">
        <v>244</v>
      </c>
      <c r="G442" s="3">
        <v>60</v>
      </c>
      <c r="H442" s="3">
        <v>60</v>
      </c>
    </row>
    <row r="443" spans="1:8" ht="16.5" thickBot="1" x14ac:dyDescent="0.25">
      <c r="A443" s="158" t="s">
        <v>31</v>
      </c>
      <c r="B443" s="26" t="s">
        <v>108</v>
      </c>
      <c r="C443" s="8">
        <v>10</v>
      </c>
      <c r="D443" s="8" t="s">
        <v>73</v>
      </c>
      <c r="E443" s="8"/>
      <c r="F443" s="8"/>
      <c r="G443" s="1">
        <v>60</v>
      </c>
      <c r="H443" s="1">
        <v>60</v>
      </c>
    </row>
    <row r="444" spans="1:8" ht="16.5" thickBot="1" x14ac:dyDescent="0.25">
      <c r="A444" s="158" t="s">
        <v>35</v>
      </c>
      <c r="B444" s="26" t="s">
        <v>108</v>
      </c>
      <c r="C444" s="8">
        <v>10</v>
      </c>
      <c r="D444" s="8" t="s">
        <v>73</v>
      </c>
      <c r="E444" s="8"/>
      <c r="F444" s="8"/>
      <c r="G444" s="1">
        <v>60</v>
      </c>
      <c r="H444" s="1">
        <v>60</v>
      </c>
    </row>
    <row r="445" spans="1:8" ht="48" thickBot="1" x14ac:dyDescent="0.25">
      <c r="A445" s="158" t="s">
        <v>57</v>
      </c>
      <c r="B445" s="26" t="s">
        <v>108</v>
      </c>
      <c r="C445" s="8">
        <v>10</v>
      </c>
      <c r="D445" s="8" t="s">
        <v>73</v>
      </c>
      <c r="E445" s="8">
        <v>2230171540</v>
      </c>
      <c r="F445" s="8"/>
      <c r="G445" s="1">
        <v>60</v>
      </c>
      <c r="H445" s="1">
        <v>60</v>
      </c>
    </row>
    <row r="446" spans="1:8" ht="32.25" thickBot="1" x14ac:dyDescent="0.25">
      <c r="A446" s="5" t="s">
        <v>34</v>
      </c>
      <c r="B446" s="28" t="s">
        <v>108</v>
      </c>
      <c r="C446" s="7">
        <v>10</v>
      </c>
      <c r="D446" s="7" t="s">
        <v>73</v>
      </c>
      <c r="E446" s="7">
        <v>2230171540</v>
      </c>
      <c r="F446" s="7">
        <v>313</v>
      </c>
      <c r="G446" s="1">
        <v>60</v>
      </c>
      <c r="H446" s="1">
        <v>60</v>
      </c>
    </row>
    <row r="447" spans="1:8" ht="32.25" thickBot="1" x14ac:dyDescent="0.25">
      <c r="A447" s="195" t="s">
        <v>109</v>
      </c>
      <c r="B447" s="196" t="s">
        <v>110</v>
      </c>
      <c r="C447" s="196" t="s">
        <v>75</v>
      </c>
      <c r="D447" s="196"/>
      <c r="E447" s="196"/>
      <c r="F447" s="196"/>
      <c r="G447" s="198">
        <f>SUM(G448+G461)</f>
        <v>19115.599999999999</v>
      </c>
      <c r="H447" s="198">
        <f>SUM(H448+H461)</f>
        <v>19115.599999999999</v>
      </c>
    </row>
    <row r="448" spans="1:8" ht="16.5" thickBot="1" x14ac:dyDescent="0.25">
      <c r="A448" s="158" t="s">
        <v>52</v>
      </c>
      <c r="B448" s="26" t="s">
        <v>110</v>
      </c>
      <c r="C448" s="8" t="s">
        <v>75</v>
      </c>
      <c r="D448" s="8" t="s">
        <v>76</v>
      </c>
      <c r="E448" s="12"/>
      <c r="F448" s="12"/>
      <c r="G448" s="199">
        <f>SUM(G449+G456)</f>
        <v>18564.5</v>
      </c>
      <c r="H448" s="199">
        <f>SUM(H449+H456)</f>
        <v>18564.5</v>
      </c>
    </row>
    <row r="449" spans="1:8" ht="63.75" thickBot="1" x14ac:dyDescent="0.25">
      <c r="A449" s="158" t="s">
        <v>59</v>
      </c>
      <c r="B449" s="26" t="s">
        <v>110</v>
      </c>
      <c r="C449" s="8" t="s">
        <v>75</v>
      </c>
      <c r="D449" s="8" t="s">
        <v>76</v>
      </c>
      <c r="E449" s="11">
        <v>1910101590</v>
      </c>
      <c r="F449" s="8"/>
      <c r="G449" s="79">
        <f>SUM(G450:G455)</f>
        <v>6558.2</v>
      </c>
      <c r="H449" s="79">
        <f>SUM(H450:H455)</f>
        <v>6558.2</v>
      </c>
    </row>
    <row r="450" spans="1:8" ht="48" thickBot="1" x14ac:dyDescent="0.25">
      <c r="A450" s="263" t="s">
        <v>30</v>
      </c>
      <c r="B450" s="28" t="s">
        <v>110</v>
      </c>
      <c r="C450" s="7" t="s">
        <v>75</v>
      </c>
      <c r="D450" s="7" t="s">
        <v>76</v>
      </c>
      <c r="E450" s="45">
        <v>1910101590</v>
      </c>
      <c r="F450" s="7" t="s">
        <v>80</v>
      </c>
      <c r="G450" s="3">
        <v>1287</v>
      </c>
      <c r="H450" s="3">
        <v>1287</v>
      </c>
    </row>
    <row r="451" spans="1:8" ht="48" thickBot="1" x14ac:dyDescent="0.25">
      <c r="A451" s="263" t="s">
        <v>47</v>
      </c>
      <c r="B451" s="28" t="s">
        <v>110</v>
      </c>
      <c r="C451" s="7" t="s">
        <v>75</v>
      </c>
      <c r="D451" s="7" t="s">
        <v>76</v>
      </c>
      <c r="E451" s="45">
        <v>1910101590</v>
      </c>
      <c r="F451" s="7" t="s">
        <v>122</v>
      </c>
      <c r="G451" s="3"/>
      <c r="H451" s="3"/>
    </row>
    <row r="452" spans="1:8" ht="79.5" thickBot="1" x14ac:dyDescent="0.25">
      <c r="A452" s="265" t="s">
        <v>10</v>
      </c>
      <c r="B452" s="28" t="s">
        <v>110</v>
      </c>
      <c r="C452" s="7" t="s">
        <v>75</v>
      </c>
      <c r="D452" s="7" t="s">
        <v>76</v>
      </c>
      <c r="E452" s="45">
        <v>1910101590</v>
      </c>
      <c r="F452" s="7">
        <v>119</v>
      </c>
      <c r="G452" s="3">
        <v>388.7</v>
      </c>
      <c r="H452" s="3">
        <v>388.7</v>
      </c>
    </row>
    <row r="453" spans="1:8" ht="32.25" thickBot="1" x14ac:dyDescent="0.25">
      <c r="A453" s="39" t="s">
        <v>13</v>
      </c>
      <c r="B453" s="28" t="s">
        <v>110</v>
      </c>
      <c r="C453" s="7" t="s">
        <v>75</v>
      </c>
      <c r="D453" s="7" t="s">
        <v>76</v>
      </c>
      <c r="E453" s="45">
        <v>1910101590</v>
      </c>
      <c r="F453" s="7">
        <v>244</v>
      </c>
      <c r="G453" s="3">
        <v>3817</v>
      </c>
      <c r="H453" s="3">
        <v>3817</v>
      </c>
    </row>
    <row r="454" spans="1:8" ht="16.5" thickBot="1" x14ac:dyDescent="0.25">
      <c r="A454" s="39" t="s">
        <v>640</v>
      </c>
      <c r="B454" s="28" t="s">
        <v>110</v>
      </c>
      <c r="C454" s="7" t="s">
        <v>75</v>
      </c>
      <c r="D454" s="7" t="s">
        <v>76</v>
      </c>
      <c r="E454" s="45">
        <v>1910101590</v>
      </c>
      <c r="F454" s="7" t="s">
        <v>619</v>
      </c>
      <c r="G454" s="3">
        <v>594</v>
      </c>
      <c r="H454" s="3">
        <v>594</v>
      </c>
    </row>
    <row r="455" spans="1:8" ht="32.25" thickBot="1" x14ac:dyDescent="0.25">
      <c r="A455" s="263" t="s">
        <v>48</v>
      </c>
      <c r="B455" s="28" t="s">
        <v>110</v>
      </c>
      <c r="C455" s="7" t="s">
        <v>75</v>
      </c>
      <c r="D455" s="7" t="s">
        <v>76</v>
      </c>
      <c r="E455" s="45">
        <v>1910101590</v>
      </c>
      <c r="F455" s="7">
        <v>850</v>
      </c>
      <c r="G455" s="3">
        <v>471.5</v>
      </c>
      <c r="H455" s="3">
        <v>471.5</v>
      </c>
    </row>
    <row r="456" spans="1:8" ht="158.25" thickBot="1" x14ac:dyDescent="0.25">
      <c r="A456" s="158" t="s">
        <v>55</v>
      </c>
      <c r="B456" s="26" t="s">
        <v>110</v>
      </c>
      <c r="C456" s="8" t="s">
        <v>75</v>
      </c>
      <c r="D456" s="8" t="s">
        <v>76</v>
      </c>
      <c r="E456" s="11">
        <v>1910106590</v>
      </c>
      <c r="F456" s="8"/>
      <c r="G456" s="1">
        <f>SUM(G457:G460)</f>
        <v>12006.3</v>
      </c>
      <c r="H456" s="1">
        <f>SUM(H457:H460)</f>
        <v>12006.3</v>
      </c>
    </row>
    <row r="457" spans="1:8" ht="48" thickBot="1" x14ac:dyDescent="0.25">
      <c r="A457" s="263" t="s">
        <v>56</v>
      </c>
      <c r="B457" s="28" t="s">
        <v>110</v>
      </c>
      <c r="C457" s="7" t="s">
        <v>75</v>
      </c>
      <c r="D457" s="7" t="s">
        <v>76</v>
      </c>
      <c r="E457" s="45">
        <v>1910106590</v>
      </c>
      <c r="F457" s="7">
        <v>111</v>
      </c>
      <c r="G457" s="3">
        <v>8913.2999999999993</v>
      </c>
      <c r="H457" s="3">
        <v>8913.2999999999993</v>
      </c>
    </row>
    <row r="458" spans="1:8" ht="48" thickBot="1" x14ac:dyDescent="0.25">
      <c r="A458" s="263" t="s">
        <v>47</v>
      </c>
      <c r="B458" s="28" t="s">
        <v>110</v>
      </c>
      <c r="C458" s="7" t="s">
        <v>75</v>
      </c>
      <c r="D458" s="7" t="s">
        <v>76</v>
      </c>
      <c r="E458" s="45">
        <v>1910106590</v>
      </c>
      <c r="F458" s="7" t="s">
        <v>122</v>
      </c>
      <c r="G458" s="3">
        <v>0</v>
      </c>
      <c r="H458" s="3">
        <v>0</v>
      </c>
    </row>
    <row r="459" spans="1:8" ht="79.5" thickBot="1" x14ac:dyDescent="0.25">
      <c r="A459" s="265" t="s">
        <v>10</v>
      </c>
      <c r="B459" s="28" t="s">
        <v>110</v>
      </c>
      <c r="C459" s="7" t="s">
        <v>75</v>
      </c>
      <c r="D459" s="7" t="s">
        <v>76</v>
      </c>
      <c r="E459" s="45">
        <v>1910106590</v>
      </c>
      <c r="F459" s="7">
        <v>119</v>
      </c>
      <c r="G459" s="3">
        <v>2692</v>
      </c>
      <c r="H459" s="3">
        <v>2692</v>
      </c>
    </row>
    <row r="460" spans="1:8" ht="32.25" thickBot="1" x14ac:dyDescent="0.25">
      <c r="A460" s="39" t="s">
        <v>13</v>
      </c>
      <c r="B460" s="28" t="s">
        <v>110</v>
      </c>
      <c r="C460" s="7" t="s">
        <v>75</v>
      </c>
      <c r="D460" s="7" t="s">
        <v>76</v>
      </c>
      <c r="E460" s="45">
        <v>1910106590</v>
      </c>
      <c r="F460" s="7">
        <v>244</v>
      </c>
      <c r="G460" s="3">
        <v>401</v>
      </c>
      <c r="H460" s="3">
        <v>401</v>
      </c>
    </row>
    <row r="461" spans="1:8" ht="16.5" thickBot="1" x14ac:dyDescent="0.25">
      <c r="A461" s="158" t="s">
        <v>31</v>
      </c>
      <c r="B461" s="26" t="s">
        <v>110</v>
      </c>
      <c r="C461" s="8">
        <v>10</v>
      </c>
      <c r="D461" s="8" t="s">
        <v>73</v>
      </c>
      <c r="E461" s="8"/>
      <c r="F461" s="8"/>
      <c r="G461" s="1">
        <v>551.1</v>
      </c>
      <c r="H461" s="1">
        <v>551.1</v>
      </c>
    </row>
    <row r="462" spans="1:8" ht="16.5" thickBot="1" x14ac:dyDescent="0.25">
      <c r="A462" s="158" t="s">
        <v>35</v>
      </c>
      <c r="B462" s="26" t="s">
        <v>110</v>
      </c>
      <c r="C462" s="8">
        <v>10</v>
      </c>
      <c r="D462" s="8" t="s">
        <v>73</v>
      </c>
      <c r="E462" s="8"/>
      <c r="F462" s="8"/>
      <c r="G462" s="1">
        <v>551.1</v>
      </c>
      <c r="H462" s="1">
        <v>551.1</v>
      </c>
    </row>
    <row r="463" spans="1:8" ht="48" thickBot="1" x14ac:dyDescent="0.25">
      <c r="A463" s="158" t="s">
        <v>57</v>
      </c>
      <c r="B463" s="26" t="s">
        <v>110</v>
      </c>
      <c r="C463" s="8">
        <v>10</v>
      </c>
      <c r="D463" s="8" t="s">
        <v>73</v>
      </c>
      <c r="E463" s="8">
        <v>2230171540</v>
      </c>
      <c r="F463" s="8"/>
      <c r="G463" s="1">
        <v>551.1</v>
      </c>
      <c r="H463" s="1">
        <v>551.1</v>
      </c>
    </row>
    <row r="464" spans="1:8" ht="32.25" thickBot="1" x14ac:dyDescent="0.25">
      <c r="A464" s="5" t="s">
        <v>34</v>
      </c>
      <c r="B464" s="28" t="s">
        <v>110</v>
      </c>
      <c r="C464" s="7">
        <v>10</v>
      </c>
      <c r="D464" s="7" t="s">
        <v>73</v>
      </c>
      <c r="E464" s="7">
        <v>2230171540</v>
      </c>
      <c r="F464" s="7">
        <v>313</v>
      </c>
      <c r="G464" s="3">
        <v>551.1</v>
      </c>
      <c r="H464" s="3">
        <v>551.1</v>
      </c>
    </row>
    <row r="465" spans="1:8" ht="16.5" thickBot="1" x14ac:dyDescent="0.25">
      <c r="A465" s="195" t="s">
        <v>557</v>
      </c>
      <c r="B465" s="196" t="s">
        <v>178</v>
      </c>
      <c r="C465" s="196" t="s">
        <v>75</v>
      </c>
      <c r="D465" s="196"/>
      <c r="E465" s="196"/>
      <c r="F465" s="196"/>
      <c r="G465" s="197">
        <f>SUM(G466+G479)</f>
        <v>12740.9</v>
      </c>
      <c r="H465" s="197">
        <f>SUM(H466+H479)</f>
        <v>12740.9</v>
      </c>
    </row>
    <row r="466" spans="1:8" ht="16.5" thickBot="1" x14ac:dyDescent="0.25">
      <c r="A466" s="158" t="s">
        <v>52</v>
      </c>
      <c r="B466" s="26" t="s">
        <v>576</v>
      </c>
      <c r="C466" s="8" t="s">
        <v>75</v>
      </c>
      <c r="D466" s="8" t="s">
        <v>76</v>
      </c>
      <c r="E466" s="12"/>
      <c r="F466" s="12"/>
      <c r="G466" s="35">
        <f>SUM(G467+G474)</f>
        <v>12590.9</v>
      </c>
      <c r="H466" s="35">
        <f>SUM(H467+H474)</f>
        <v>12590.9</v>
      </c>
    </row>
    <row r="467" spans="1:8" ht="63.75" thickBot="1" x14ac:dyDescent="0.25">
      <c r="A467" s="158" t="s">
        <v>59</v>
      </c>
      <c r="B467" s="26" t="s">
        <v>576</v>
      </c>
      <c r="C467" s="8" t="s">
        <v>75</v>
      </c>
      <c r="D467" s="8" t="s">
        <v>76</v>
      </c>
      <c r="E467" s="11">
        <v>1910101590</v>
      </c>
      <c r="F467" s="8"/>
      <c r="G467" s="34">
        <f>SUM(G468:G473)</f>
        <v>4621.8999999999996</v>
      </c>
      <c r="H467" s="34">
        <f>SUM(H468:H473)</f>
        <v>4621.8999999999996</v>
      </c>
    </row>
    <row r="468" spans="1:8" ht="48" thickBot="1" x14ac:dyDescent="0.25">
      <c r="A468" s="263" t="s">
        <v>30</v>
      </c>
      <c r="B468" s="28" t="s">
        <v>576</v>
      </c>
      <c r="C468" s="7" t="s">
        <v>75</v>
      </c>
      <c r="D468" s="7" t="s">
        <v>76</v>
      </c>
      <c r="E468" s="45">
        <v>1910101590</v>
      </c>
      <c r="F468" s="7" t="s">
        <v>80</v>
      </c>
      <c r="G468" s="3">
        <v>1503</v>
      </c>
      <c r="H468" s="3">
        <v>1503</v>
      </c>
    </row>
    <row r="469" spans="1:8" ht="48" thickBot="1" x14ac:dyDescent="0.25">
      <c r="A469" s="263" t="s">
        <v>47</v>
      </c>
      <c r="B469" s="28" t="s">
        <v>576</v>
      </c>
      <c r="C469" s="7" t="s">
        <v>75</v>
      </c>
      <c r="D469" s="7" t="s">
        <v>76</v>
      </c>
      <c r="E469" s="45">
        <v>1910101590</v>
      </c>
      <c r="F469" s="7" t="s">
        <v>122</v>
      </c>
      <c r="G469" s="3"/>
      <c r="H469" s="3"/>
    </row>
    <row r="470" spans="1:8" ht="79.5" thickBot="1" x14ac:dyDescent="0.25">
      <c r="A470" s="265" t="s">
        <v>10</v>
      </c>
      <c r="B470" s="28" t="s">
        <v>576</v>
      </c>
      <c r="C470" s="7" t="s">
        <v>75</v>
      </c>
      <c r="D470" s="7" t="s">
        <v>76</v>
      </c>
      <c r="E470" s="45">
        <v>1910101590</v>
      </c>
      <c r="F470" s="7">
        <v>119</v>
      </c>
      <c r="G470" s="3">
        <v>453.9</v>
      </c>
      <c r="H470" s="3">
        <v>453.9</v>
      </c>
    </row>
    <row r="471" spans="1:8" ht="32.25" thickBot="1" x14ac:dyDescent="0.25">
      <c r="A471" s="39" t="s">
        <v>13</v>
      </c>
      <c r="B471" s="28" t="s">
        <v>576</v>
      </c>
      <c r="C471" s="7" t="s">
        <v>75</v>
      </c>
      <c r="D471" s="7" t="s">
        <v>76</v>
      </c>
      <c r="E471" s="45">
        <v>1910101590</v>
      </c>
      <c r="F471" s="7">
        <v>244</v>
      </c>
      <c r="G471" s="3">
        <v>1412</v>
      </c>
      <c r="H471" s="3">
        <v>1412</v>
      </c>
    </row>
    <row r="472" spans="1:8" ht="16.5" thickBot="1" x14ac:dyDescent="0.25">
      <c r="A472" s="39" t="s">
        <v>640</v>
      </c>
      <c r="B472" s="28" t="s">
        <v>576</v>
      </c>
      <c r="C472" s="7" t="s">
        <v>75</v>
      </c>
      <c r="D472" s="7" t="s">
        <v>76</v>
      </c>
      <c r="E472" s="45">
        <v>1910101590</v>
      </c>
      <c r="F472" s="7" t="s">
        <v>619</v>
      </c>
      <c r="G472" s="3">
        <v>800</v>
      </c>
      <c r="H472" s="3">
        <v>800</v>
      </c>
    </row>
    <row r="473" spans="1:8" ht="32.25" thickBot="1" x14ac:dyDescent="0.25">
      <c r="A473" s="263" t="s">
        <v>48</v>
      </c>
      <c r="B473" s="28" t="s">
        <v>576</v>
      </c>
      <c r="C473" s="7" t="s">
        <v>75</v>
      </c>
      <c r="D473" s="7" t="s">
        <v>76</v>
      </c>
      <c r="E473" s="45">
        <v>1910101590</v>
      </c>
      <c r="F473" s="7">
        <v>850</v>
      </c>
      <c r="G473" s="3">
        <v>453</v>
      </c>
      <c r="H473" s="3">
        <v>453</v>
      </c>
    </row>
    <row r="474" spans="1:8" ht="158.25" thickBot="1" x14ac:dyDescent="0.25">
      <c r="A474" s="158" t="s">
        <v>55</v>
      </c>
      <c r="B474" s="28" t="s">
        <v>576</v>
      </c>
      <c r="C474" s="8" t="s">
        <v>75</v>
      </c>
      <c r="D474" s="8" t="s">
        <v>76</v>
      </c>
      <c r="E474" s="11">
        <v>1910106590</v>
      </c>
      <c r="F474" s="8"/>
      <c r="G474" s="1">
        <f>SUM(G475:G478)</f>
        <v>7969</v>
      </c>
      <c r="H474" s="1">
        <f>SUM(H475:H478)</f>
        <v>7969</v>
      </c>
    </row>
    <row r="475" spans="1:8" ht="48" thickBot="1" x14ac:dyDescent="0.25">
      <c r="A475" s="263" t="s">
        <v>56</v>
      </c>
      <c r="B475" s="28" t="s">
        <v>576</v>
      </c>
      <c r="C475" s="7" t="s">
        <v>75</v>
      </c>
      <c r="D475" s="7" t="s">
        <v>76</v>
      </c>
      <c r="E475" s="45">
        <v>1910106590</v>
      </c>
      <c r="F475" s="7">
        <v>111</v>
      </c>
      <c r="G475" s="3">
        <v>5998</v>
      </c>
      <c r="H475" s="3">
        <v>5998</v>
      </c>
    </row>
    <row r="476" spans="1:8" ht="48" thickBot="1" x14ac:dyDescent="0.25">
      <c r="A476" s="263" t="s">
        <v>47</v>
      </c>
      <c r="B476" s="28" t="s">
        <v>576</v>
      </c>
      <c r="C476" s="7" t="s">
        <v>75</v>
      </c>
      <c r="D476" s="7" t="s">
        <v>76</v>
      </c>
      <c r="E476" s="45">
        <v>1910106590</v>
      </c>
      <c r="F476" s="7" t="s">
        <v>122</v>
      </c>
      <c r="G476" s="3">
        <v>0</v>
      </c>
      <c r="H476" s="3">
        <v>0</v>
      </c>
    </row>
    <row r="477" spans="1:8" ht="79.5" thickBot="1" x14ac:dyDescent="0.25">
      <c r="A477" s="265" t="s">
        <v>10</v>
      </c>
      <c r="B477" s="28" t="s">
        <v>576</v>
      </c>
      <c r="C477" s="7" t="s">
        <v>75</v>
      </c>
      <c r="D477" s="7" t="s">
        <v>76</v>
      </c>
      <c r="E477" s="45">
        <v>1910106590</v>
      </c>
      <c r="F477" s="7">
        <v>119</v>
      </c>
      <c r="G477" s="3">
        <v>1811</v>
      </c>
      <c r="H477" s="3">
        <v>1811</v>
      </c>
    </row>
    <row r="478" spans="1:8" ht="32.25" thickBot="1" x14ac:dyDescent="0.25">
      <c r="A478" s="39" t="s">
        <v>13</v>
      </c>
      <c r="B478" s="28" t="s">
        <v>576</v>
      </c>
      <c r="C478" s="7" t="s">
        <v>75</v>
      </c>
      <c r="D478" s="7" t="s">
        <v>76</v>
      </c>
      <c r="E478" s="45">
        <v>1910106590</v>
      </c>
      <c r="F478" s="7">
        <v>244</v>
      </c>
      <c r="G478" s="3">
        <v>160</v>
      </c>
      <c r="H478" s="3">
        <v>160</v>
      </c>
    </row>
    <row r="479" spans="1:8" ht="16.5" thickBot="1" x14ac:dyDescent="0.25">
      <c r="A479" s="158" t="s">
        <v>31</v>
      </c>
      <c r="B479" s="28" t="s">
        <v>576</v>
      </c>
      <c r="C479" s="8">
        <v>10</v>
      </c>
      <c r="D479" s="8" t="s">
        <v>73</v>
      </c>
      <c r="E479" s="8"/>
      <c r="F479" s="8"/>
      <c r="G479" s="1">
        <v>150</v>
      </c>
      <c r="H479" s="1">
        <v>150</v>
      </c>
    </row>
    <row r="480" spans="1:8" ht="16.5" thickBot="1" x14ac:dyDescent="0.25">
      <c r="A480" s="158" t="s">
        <v>35</v>
      </c>
      <c r="B480" s="28" t="s">
        <v>576</v>
      </c>
      <c r="C480" s="8">
        <v>10</v>
      </c>
      <c r="D480" s="8" t="s">
        <v>73</v>
      </c>
      <c r="E480" s="8"/>
      <c r="F480" s="8"/>
      <c r="G480" s="1">
        <v>150</v>
      </c>
      <c r="H480" s="1">
        <v>150</v>
      </c>
    </row>
    <row r="481" spans="1:11" ht="48" thickBot="1" x14ac:dyDescent="0.25">
      <c r="A481" s="158" t="s">
        <v>57</v>
      </c>
      <c r="B481" s="28" t="s">
        <v>576</v>
      </c>
      <c r="C481" s="8">
        <v>10</v>
      </c>
      <c r="D481" s="8" t="s">
        <v>73</v>
      </c>
      <c r="E481" s="8">
        <v>2230171540</v>
      </c>
      <c r="F481" s="8"/>
      <c r="G481" s="1">
        <v>150</v>
      </c>
      <c r="H481" s="1">
        <v>150</v>
      </c>
    </row>
    <row r="482" spans="1:11" ht="32.25" thickBot="1" x14ac:dyDescent="0.25">
      <c r="A482" s="5" t="s">
        <v>34</v>
      </c>
      <c r="B482" s="28" t="s">
        <v>576</v>
      </c>
      <c r="C482" s="7">
        <v>10</v>
      </c>
      <c r="D482" s="7" t="s">
        <v>73</v>
      </c>
      <c r="E482" s="7">
        <v>2230171540</v>
      </c>
      <c r="F482" s="7">
        <v>313</v>
      </c>
      <c r="G482" s="1">
        <v>150</v>
      </c>
      <c r="H482" s="1">
        <v>150</v>
      </c>
    </row>
    <row r="483" spans="1:11" ht="16.5" thickBot="1" x14ac:dyDescent="0.25">
      <c r="A483" s="200" t="s">
        <v>63</v>
      </c>
      <c r="B483" s="196" t="s">
        <v>178</v>
      </c>
      <c r="C483" s="196" t="s">
        <v>75</v>
      </c>
      <c r="D483" s="196" t="s">
        <v>117</v>
      </c>
      <c r="E483" s="196"/>
      <c r="F483" s="196"/>
      <c r="G483" s="198">
        <f>SUM(G484+G502+G519+G536+G552+G568+G584+G600+G617+G634+G650+G667+G683+G700+G717+G734+G751+G767+G784+G801+G818+G834)</f>
        <v>430141.02</v>
      </c>
      <c r="H483" s="198">
        <f>SUM(H484+H502+H519+H536+H552+H568+H584+H600+H617+H634+H650+H667+H683+H700+H717+H734+H751+H767+H784+H801+H818+H834)</f>
        <v>430141.02</v>
      </c>
    </row>
    <row r="484" spans="1:11" ht="16.5" thickBot="1" x14ac:dyDescent="0.25">
      <c r="A484" s="200" t="s">
        <v>498</v>
      </c>
      <c r="B484" s="196" t="s">
        <v>119</v>
      </c>
      <c r="C484" s="196" t="s">
        <v>75</v>
      </c>
      <c r="D484" s="196" t="s">
        <v>117</v>
      </c>
      <c r="E484" s="196"/>
      <c r="F484" s="196"/>
      <c r="G484" s="198">
        <f>SUM(G500+G493+G485+G497)</f>
        <v>42066.400000000001</v>
      </c>
      <c r="H484" s="198">
        <f>SUM(H500+H493+H485+H497)</f>
        <v>42066.400000000001</v>
      </c>
    </row>
    <row r="485" spans="1:11" ht="16.5" thickBot="1" x14ac:dyDescent="0.25">
      <c r="A485" s="31"/>
      <c r="B485" s="26" t="s">
        <v>119</v>
      </c>
      <c r="C485" s="26" t="s">
        <v>75</v>
      </c>
      <c r="D485" s="26" t="s">
        <v>117</v>
      </c>
      <c r="E485" s="63">
        <v>1920202590</v>
      </c>
      <c r="F485" s="26"/>
      <c r="G485" s="295">
        <f>SUM(G486:G492)</f>
        <v>2864.8</v>
      </c>
      <c r="H485" s="295">
        <f>SUM(H486:H492)</f>
        <v>2864.8</v>
      </c>
    </row>
    <row r="486" spans="1:11" ht="48" thickBot="1" x14ac:dyDescent="0.25">
      <c r="A486" s="55" t="s">
        <v>30</v>
      </c>
      <c r="B486" s="28" t="s">
        <v>119</v>
      </c>
      <c r="C486" s="7" t="s">
        <v>75</v>
      </c>
      <c r="D486" s="7" t="s">
        <v>117</v>
      </c>
      <c r="E486" s="37">
        <v>1920202590</v>
      </c>
      <c r="F486" s="28" t="s">
        <v>80</v>
      </c>
      <c r="G486" s="53">
        <v>800</v>
      </c>
      <c r="H486" s="53">
        <v>800</v>
      </c>
    </row>
    <row r="487" spans="1:11" ht="78.75" customHeight="1" thickBot="1" x14ac:dyDescent="0.25">
      <c r="A487" s="39" t="s">
        <v>10</v>
      </c>
      <c r="B487" s="28" t="s">
        <v>119</v>
      </c>
      <c r="C487" s="7" t="s">
        <v>75</v>
      </c>
      <c r="D487" s="7" t="s">
        <v>117</v>
      </c>
      <c r="E487" s="37">
        <v>1920202590</v>
      </c>
      <c r="F487" s="28" t="s">
        <v>573</v>
      </c>
      <c r="G487" s="53">
        <v>240</v>
      </c>
      <c r="H487" s="53">
        <v>240</v>
      </c>
    </row>
    <row r="488" spans="1:11" ht="63.75" hidden="1" thickBot="1" x14ac:dyDescent="0.25">
      <c r="A488" s="263" t="s">
        <v>494</v>
      </c>
      <c r="B488" s="28" t="s">
        <v>119</v>
      </c>
      <c r="C488" s="7" t="s">
        <v>75</v>
      </c>
      <c r="D488" s="7" t="s">
        <v>117</v>
      </c>
      <c r="E488" s="37">
        <v>1920202590</v>
      </c>
      <c r="F488" s="7" t="s">
        <v>495</v>
      </c>
      <c r="G488" s="137"/>
      <c r="H488" s="137"/>
    </row>
    <row r="489" spans="1:11" ht="32.25" thickBot="1" x14ac:dyDescent="0.25">
      <c r="A489" s="39" t="s">
        <v>13</v>
      </c>
      <c r="B489" s="28" t="s">
        <v>119</v>
      </c>
      <c r="C489" s="7" t="s">
        <v>75</v>
      </c>
      <c r="D489" s="7" t="s">
        <v>117</v>
      </c>
      <c r="E489" s="37">
        <v>1920202590</v>
      </c>
      <c r="F489" s="7" t="s">
        <v>121</v>
      </c>
      <c r="G489" s="3">
        <v>257</v>
      </c>
      <c r="H489" s="3">
        <v>257</v>
      </c>
    </row>
    <row r="490" spans="1:11" ht="16.5" thickBot="1" x14ac:dyDescent="0.25">
      <c r="A490" s="39" t="s">
        <v>640</v>
      </c>
      <c r="B490" s="28" t="s">
        <v>119</v>
      </c>
      <c r="C490" s="7" t="s">
        <v>75</v>
      </c>
      <c r="D490" s="7" t="s">
        <v>117</v>
      </c>
      <c r="E490" s="37">
        <v>1920202590</v>
      </c>
      <c r="F490" s="7" t="s">
        <v>619</v>
      </c>
      <c r="G490" s="3">
        <v>998</v>
      </c>
      <c r="H490" s="3">
        <v>998</v>
      </c>
    </row>
    <row r="491" spans="1:11" ht="48" thickBot="1" x14ac:dyDescent="0.25">
      <c r="A491" s="160" t="s">
        <v>597</v>
      </c>
      <c r="B491" s="204" t="s">
        <v>119</v>
      </c>
      <c r="C491" s="176" t="s">
        <v>75</v>
      </c>
      <c r="D491" s="176" t="s">
        <v>117</v>
      </c>
      <c r="E491" s="304">
        <v>1920202590</v>
      </c>
      <c r="F491" s="176" t="s">
        <v>598</v>
      </c>
      <c r="G491" s="175">
        <v>191.8</v>
      </c>
      <c r="H491" s="175">
        <v>191.8</v>
      </c>
    </row>
    <row r="492" spans="1:11" ht="32.25" thickBot="1" x14ac:dyDescent="0.25">
      <c r="A492" s="263" t="s">
        <v>48</v>
      </c>
      <c r="B492" s="28" t="s">
        <v>119</v>
      </c>
      <c r="C492" s="7" t="s">
        <v>75</v>
      </c>
      <c r="D492" s="7" t="s">
        <v>117</v>
      </c>
      <c r="E492" s="37">
        <v>1920202590</v>
      </c>
      <c r="F492" s="7" t="s">
        <v>120</v>
      </c>
      <c r="G492" s="3">
        <v>378</v>
      </c>
      <c r="H492" s="3">
        <v>378</v>
      </c>
    </row>
    <row r="493" spans="1:11" ht="142.5" thickBot="1" x14ac:dyDescent="0.25">
      <c r="A493" s="158" t="s">
        <v>64</v>
      </c>
      <c r="B493" s="26" t="s">
        <v>119</v>
      </c>
      <c r="C493" s="8" t="s">
        <v>75</v>
      </c>
      <c r="D493" s="8" t="s">
        <v>117</v>
      </c>
      <c r="E493" s="4">
        <v>1920206590</v>
      </c>
      <c r="F493" s="2"/>
      <c r="G493" s="1">
        <f>SUM(G494:G496)</f>
        <v>34918.199999999997</v>
      </c>
      <c r="H493" s="1">
        <f>SUM(H494:H496)</f>
        <v>34918.199999999997</v>
      </c>
      <c r="K493" s="297"/>
    </row>
    <row r="494" spans="1:11" ht="48" thickBot="1" x14ac:dyDescent="0.25">
      <c r="A494" s="5" t="s">
        <v>56</v>
      </c>
      <c r="B494" s="28" t="s">
        <v>119</v>
      </c>
      <c r="C494" s="7" t="s">
        <v>75</v>
      </c>
      <c r="D494" s="7" t="s">
        <v>117</v>
      </c>
      <c r="E494" s="3">
        <v>1920206590</v>
      </c>
      <c r="F494" s="3">
        <v>111</v>
      </c>
      <c r="G494" s="3">
        <v>26276</v>
      </c>
      <c r="H494" s="3">
        <v>26276</v>
      </c>
    </row>
    <row r="495" spans="1:11" ht="79.5" thickBot="1" x14ac:dyDescent="0.25">
      <c r="A495" s="39" t="s">
        <v>10</v>
      </c>
      <c r="B495" s="28" t="s">
        <v>119</v>
      </c>
      <c r="C495" s="7" t="s">
        <v>75</v>
      </c>
      <c r="D495" s="7" t="s">
        <v>117</v>
      </c>
      <c r="E495" s="3">
        <v>1920206590</v>
      </c>
      <c r="F495" s="3">
        <v>119</v>
      </c>
      <c r="G495" s="3">
        <v>7935</v>
      </c>
      <c r="H495" s="3">
        <v>7935</v>
      </c>
    </row>
    <row r="496" spans="1:11" ht="32.25" thickBot="1" x14ac:dyDescent="0.25">
      <c r="A496" s="39" t="s">
        <v>13</v>
      </c>
      <c r="B496" s="28" t="s">
        <v>119</v>
      </c>
      <c r="C496" s="7" t="s">
        <v>75</v>
      </c>
      <c r="D496" s="7" t="s">
        <v>117</v>
      </c>
      <c r="E496" s="3">
        <v>1920206590</v>
      </c>
      <c r="F496" s="3">
        <v>244</v>
      </c>
      <c r="G496" s="3">
        <v>707.2</v>
      </c>
      <c r="H496" s="3">
        <v>707.2</v>
      </c>
    </row>
    <row r="497" spans="1:8" ht="95.25" thickBot="1" x14ac:dyDescent="0.25">
      <c r="A497" s="360" t="s">
        <v>668</v>
      </c>
      <c r="B497" s="204" t="s">
        <v>119</v>
      </c>
      <c r="C497" s="176" t="s">
        <v>75</v>
      </c>
      <c r="D497" s="176" t="s">
        <v>117</v>
      </c>
      <c r="E497" s="187" t="s">
        <v>672</v>
      </c>
      <c r="F497" s="175"/>
      <c r="G497" s="175">
        <f>SUM(G498:G499)</f>
        <v>1953</v>
      </c>
      <c r="H497" s="175">
        <f>SUM(H498:H499)</f>
        <v>1953</v>
      </c>
    </row>
    <row r="498" spans="1:8" ht="48" thickBot="1" x14ac:dyDescent="0.25">
      <c r="A498" s="39" t="s">
        <v>230</v>
      </c>
      <c r="B498" s="28" t="s">
        <v>119</v>
      </c>
      <c r="C498" s="7" t="s">
        <v>75</v>
      </c>
      <c r="D498" s="7" t="s">
        <v>117</v>
      </c>
      <c r="E498" s="191" t="s">
        <v>672</v>
      </c>
      <c r="F498" s="3">
        <v>111</v>
      </c>
      <c r="G498" s="3">
        <v>1500</v>
      </c>
      <c r="H498" s="3">
        <v>1500</v>
      </c>
    </row>
    <row r="499" spans="1:8" ht="79.5" thickBot="1" x14ac:dyDescent="0.25">
      <c r="A499" s="39" t="s">
        <v>10</v>
      </c>
      <c r="B499" s="28" t="s">
        <v>119</v>
      </c>
      <c r="C499" s="7" t="s">
        <v>75</v>
      </c>
      <c r="D499" s="7" t="s">
        <v>117</v>
      </c>
      <c r="E499" s="191" t="s">
        <v>672</v>
      </c>
      <c r="F499" s="3">
        <v>119</v>
      </c>
      <c r="G499" s="3">
        <v>453</v>
      </c>
      <c r="H499" s="3">
        <v>453</v>
      </c>
    </row>
    <row r="500" spans="1:8" ht="79.5" thickBot="1" x14ac:dyDescent="0.25">
      <c r="A500" s="164" t="s">
        <v>670</v>
      </c>
      <c r="B500" s="361" t="s">
        <v>119</v>
      </c>
      <c r="C500" s="361" t="s">
        <v>75</v>
      </c>
      <c r="D500" s="361" t="s">
        <v>117</v>
      </c>
      <c r="E500" s="187" t="s">
        <v>671</v>
      </c>
      <c r="F500" s="362"/>
      <c r="G500" s="362">
        <v>2330.4</v>
      </c>
      <c r="H500" s="362">
        <v>2330.4</v>
      </c>
    </row>
    <row r="501" spans="1:8" ht="32.25" thickBot="1" x14ac:dyDescent="0.25">
      <c r="A501" s="39" t="s">
        <v>13</v>
      </c>
      <c r="B501" s="28" t="s">
        <v>119</v>
      </c>
      <c r="C501" s="7" t="s">
        <v>75</v>
      </c>
      <c r="D501" s="7" t="s">
        <v>117</v>
      </c>
      <c r="E501" s="191" t="s">
        <v>671</v>
      </c>
      <c r="F501" s="3">
        <v>244</v>
      </c>
      <c r="G501" s="363">
        <v>2330.4</v>
      </c>
      <c r="H501" s="363">
        <v>2330.4</v>
      </c>
    </row>
    <row r="502" spans="1:8" ht="16.5" thickBot="1" x14ac:dyDescent="0.25">
      <c r="A502" s="136" t="s">
        <v>499</v>
      </c>
      <c r="B502" s="134" t="s">
        <v>123</v>
      </c>
      <c r="C502" s="134" t="s">
        <v>75</v>
      </c>
      <c r="D502" s="134" t="s">
        <v>117</v>
      </c>
      <c r="E502" s="134"/>
      <c r="F502" s="134"/>
      <c r="G502" s="201">
        <f>SUM(G517+G510+G503+G514)</f>
        <v>64784.740000000005</v>
      </c>
      <c r="H502" s="201">
        <f>SUM(H517+H510+H503+H514)</f>
        <v>64784.740000000005</v>
      </c>
    </row>
    <row r="503" spans="1:8" ht="16.5" thickBot="1" x14ac:dyDescent="0.25">
      <c r="A503" s="31"/>
      <c r="B503" s="26" t="s">
        <v>123</v>
      </c>
      <c r="C503" s="15" t="s">
        <v>75</v>
      </c>
      <c r="D503" s="15" t="s">
        <v>117</v>
      </c>
      <c r="E503" s="32">
        <v>1920202590</v>
      </c>
      <c r="F503" s="27"/>
      <c r="G503" s="202">
        <f>SUM(G504:G509)</f>
        <v>5220.8900000000003</v>
      </c>
      <c r="H503" s="202">
        <f>SUM(H504:H509)</f>
        <v>5220.8900000000003</v>
      </c>
    </row>
    <row r="504" spans="1:8" ht="48" thickBot="1" x14ac:dyDescent="0.25">
      <c r="A504" s="55" t="s">
        <v>30</v>
      </c>
      <c r="B504" s="28" t="s">
        <v>123</v>
      </c>
      <c r="C504" s="7" t="s">
        <v>75</v>
      </c>
      <c r="D504" s="7" t="s">
        <v>117</v>
      </c>
      <c r="E504" s="37">
        <v>1920202590</v>
      </c>
      <c r="F504" s="26" t="s">
        <v>80</v>
      </c>
      <c r="G504" s="202">
        <v>1200</v>
      </c>
      <c r="H504" s="202">
        <v>1200</v>
      </c>
    </row>
    <row r="505" spans="1:8" ht="79.5" thickBot="1" x14ac:dyDescent="0.25">
      <c r="A505" s="39" t="s">
        <v>10</v>
      </c>
      <c r="B505" s="28" t="s">
        <v>123</v>
      </c>
      <c r="C505" s="7" t="s">
        <v>75</v>
      </c>
      <c r="D505" s="7" t="s">
        <v>117</v>
      </c>
      <c r="E505" s="37">
        <v>1920202590</v>
      </c>
      <c r="F505" s="28" t="s">
        <v>573</v>
      </c>
      <c r="G505" s="137">
        <v>360</v>
      </c>
      <c r="H505" s="137">
        <v>360</v>
      </c>
    </row>
    <row r="506" spans="1:8" ht="32.25" thickBot="1" x14ac:dyDescent="0.25">
      <c r="A506" s="39" t="s">
        <v>13</v>
      </c>
      <c r="B506" s="28" t="s">
        <v>123</v>
      </c>
      <c r="C506" s="7" t="s">
        <v>75</v>
      </c>
      <c r="D506" s="7" t="s">
        <v>117</v>
      </c>
      <c r="E506" s="37">
        <v>1920202590</v>
      </c>
      <c r="F506" s="7" t="s">
        <v>121</v>
      </c>
      <c r="G506" s="3">
        <v>667</v>
      </c>
      <c r="H506" s="3">
        <v>667</v>
      </c>
    </row>
    <row r="507" spans="1:8" ht="16.5" thickBot="1" x14ac:dyDescent="0.25">
      <c r="A507" s="39" t="s">
        <v>640</v>
      </c>
      <c r="B507" s="28" t="s">
        <v>123</v>
      </c>
      <c r="C507" s="7" t="s">
        <v>75</v>
      </c>
      <c r="D507" s="7" t="s">
        <v>117</v>
      </c>
      <c r="E507" s="37">
        <v>1920202590</v>
      </c>
      <c r="F507" s="7" t="s">
        <v>619</v>
      </c>
      <c r="G507" s="3">
        <v>1620</v>
      </c>
      <c r="H507" s="3">
        <v>1620</v>
      </c>
    </row>
    <row r="508" spans="1:8" ht="48" thickBot="1" x14ac:dyDescent="0.25">
      <c r="A508" s="160" t="s">
        <v>597</v>
      </c>
      <c r="B508" s="204" t="s">
        <v>123</v>
      </c>
      <c r="C508" s="176" t="s">
        <v>75</v>
      </c>
      <c r="D508" s="176" t="s">
        <v>117</v>
      </c>
      <c r="E508" s="304">
        <v>1920202590</v>
      </c>
      <c r="F508" s="176" t="s">
        <v>598</v>
      </c>
      <c r="G508" s="175">
        <v>328.8</v>
      </c>
      <c r="H508" s="175">
        <v>328.8</v>
      </c>
    </row>
    <row r="509" spans="1:8" ht="32.25" thickBot="1" x14ac:dyDescent="0.25">
      <c r="A509" s="263" t="s">
        <v>48</v>
      </c>
      <c r="B509" s="28" t="s">
        <v>123</v>
      </c>
      <c r="C509" s="7" t="s">
        <v>75</v>
      </c>
      <c r="D509" s="7" t="s">
        <v>117</v>
      </c>
      <c r="E509" s="37">
        <v>1920202590</v>
      </c>
      <c r="F509" s="7" t="s">
        <v>120</v>
      </c>
      <c r="G509" s="3">
        <v>1045.0899999999999</v>
      </c>
      <c r="H509" s="3">
        <v>1045.0899999999999</v>
      </c>
    </row>
    <row r="510" spans="1:8" ht="142.5" thickBot="1" x14ac:dyDescent="0.25">
      <c r="A510" s="158" t="s">
        <v>64</v>
      </c>
      <c r="B510" s="26" t="s">
        <v>123</v>
      </c>
      <c r="C510" s="8" t="s">
        <v>75</v>
      </c>
      <c r="D510" s="8" t="s">
        <v>117</v>
      </c>
      <c r="E510" s="4">
        <v>1920206590</v>
      </c>
      <c r="F510" s="2"/>
      <c r="G510" s="1">
        <f>SUM(G511:G513)</f>
        <v>51178.8</v>
      </c>
      <c r="H510" s="1">
        <f>SUM(H511:H513)</f>
        <v>51178.8</v>
      </c>
    </row>
    <row r="511" spans="1:8" ht="48" thickBot="1" x14ac:dyDescent="0.25">
      <c r="A511" s="5" t="s">
        <v>56</v>
      </c>
      <c r="B511" s="28" t="s">
        <v>123</v>
      </c>
      <c r="C511" s="7" t="s">
        <v>75</v>
      </c>
      <c r="D511" s="7" t="s">
        <v>117</v>
      </c>
      <c r="E511" s="3">
        <v>1920206590</v>
      </c>
      <c r="F511" s="3">
        <v>111</v>
      </c>
      <c r="G511" s="3">
        <v>38285</v>
      </c>
      <c r="H511" s="3">
        <v>38285</v>
      </c>
    </row>
    <row r="512" spans="1:8" ht="79.5" thickBot="1" x14ac:dyDescent="0.25">
      <c r="A512" s="39" t="s">
        <v>10</v>
      </c>
      <c r="B512" s="28" t="s">
        <v>123</v>
      </c>
      <c r="C512" s="7" t="s">
        <v>75</v>
      </c>
      <c r="D512" s="7" t="s">
        <v>117</v>
      </c>
      <c r="E512" s="3">
        <v>1920206590</v>
      </c>
      <c r="F512" s="3">
        <v>119</v>
      </c>
      <c r="G512" s="3">
        <v>11563</v>
      </c>
      <c r="H512" s="3">
        <v>11563</v>
      </c>
    </row>
    <row r="513" spans="1:8" ht="32.25" thickBot="1" x14ac:dyDescent="0.25">
      <c r="A513" s="39" t="s">
        <v>13</v>
      </c>
      <c r="B513" s="28" t="s">
        <v>123</v>
      </c>
      <c r="C513" s="7" t="s">
        <v>75</v>
      </c>
      <c r="D513" s="7" t="s">
        <v>117</v>
      </c>
      <c r="E513" s="3">
        <v>1920206590</v>
      </c>
      <c r="F513" s="3">
        <v>244</v>
      </c>
      <c r="G513" s="3">
        <v>1330.8</v>
      </c>
      <c r="H513" s="3">
        <v>1330.8</v>
      </c>
    </row>
    <row r="514" spans="1:8" ht="95.25" thickBot="1" x14ac:dyDescent="0.25">
      <c r="A514" s="360" t="s">
        <v>668</v>
      </c>
      <c r="B514" s="204" t="s">
        <v>123</v>
      </c>
      <c r="C514" s="176" t="s">
        <v>75</v>
      </c>
      <c r="D514" s="176" t="s">
        <v>117</v>
      </c>
      <c r="E514" s="187" t="s">
        <v>672</v>
      </c>
      <c r="F514" s="175"/>
      <c r="G514" s="175">
        <f>SUM(G515:G516)</f>
        <v>3437.2799999999997</v>
      </c>
      <c r="H514" s="175">
        <f>SUM(H515:H516)</f>
        <v>3437.2799999999997</v>
      </c>
    </row>
    <row r="515" spans="1:8" ht="48" thickBot="1" x14ac:dyDescent="0.25">
      <c r="A515" s="39" t="s">
        <v>230</v>
      </c>
      <c r="B515" s="28" t="s">
        <v>123</v>
      </c>
      <c r="C515" s="7" t="s">
        <v>75</v>
      </c>
      <c r="D515" s="7" t="s">
        <v>117</v>
      </c>
      <c r="E515" s="191" t="s">
        <v>672</v>
      </c>
      <c r="F515" s="3">
        <v>111</v>
      </c>
      <c r="G515" s="3">
        <v>2640</v>
      </c>
      <c r="H515" s="3">
        <v>2640</v>
      </c>
    </row>
    <row r="516" spans="1:8" ht="79.5" thickBot="1" x14ac:dyDescent="0.25">
      <c r="A516" s="39" t="s">
        <v>10</v>
      </c>
      <c r="B516" s="28" t="s">
        <v>123</v>
      </c>
      <c r="C516" s="7" t="s">
        <v>75</v>
      </c>
      <c r="D516" s="7" t="s">
        <v>117</v>
      </c>
      <c r="E516" s="191" t="s">
        <v>672</v>
      </c>
      <c r="F516" s="3">
        <v>119</v>
      </c>
      <c r="G516" s="3">
        <v>797.28</v>
      </c>
      <c r="H516" s="3">
        <v>797.28</v>
      </c>
    </row>
    <row r="517" spans="1:8" ht="79.5" thickBot="1" x14ac:dyDescent="0.25">
      <c r="A517" s="164" t="s">
        <v>670</v>
      </c>
      <c r="B517" s="361" t="s">
        <v>123</v>
      </c>
      <c r="C517" s="361" t="s">
        <v>75</v>
      </c>
      <c r="D517" s="361" t="s">
        <v>117</v>
      </c>
      <c r="E517" s="187" t="s">
        <v>671</v>
      </c>
      <c r="F517" s="362"/>
      <c r="G517" s="362">
        <v>4947.7700000000004</v>
      </c>
      <c r="H517" s="362">
        <v>4947.7700000000004</v>
      </c>
    </row>
    <row r="518" spans="1:8" ht="32.25" thickBot="1" x14ac:dyDescent="0.25">
      <c r="A518" s="39" t="s">
        <v>13</v>
      </c>
      <c r="B518" s="28" t="s">
        <v>123</v>
      </c>
      <c r="C518" s="7" t="s">
        <v>75</v>
      </c>
      <c r="D518" s="7" t="s">
        <v>117</v>
      </c>
      <c r="E518" s="191" t="s">
        <v>671</v>
      </c>
      <c r="F518" s="3">
        <v>244</v>
      </c>
      <c r="G518" s="363">
        <v>4947.7700000000004</v>
      </c>
      <c r="H518" s="363">
        <v>4947.7700000000004</v>
      </c>
    </row>
    <row r="519" spans="1:8" ht="16.5" thickBot="1" x14ac:dyDescent="0.25">
      <c r="A519" s="136" t="s">
        <v>124</v>
      </c>
      <c r="B519" s="134" t="s">
        <v>125</v>
      </c>
      <c r="C519" s="134" t="s">
        <v>75</v>
      </c>
      <c r="D519" s="134" t="s">
        <v>117</v>
      </c>
      <c r="E519" s="134"/>
      <c r="F519" s="134"/>
      <c r="G519" s="303">
        <f>SUM(G534+G527+G520+G531)</f>
        <v>40941.909999999996</v>
      </c>
      <c r="H519" s="303">
        <f>SUM(H534+H527+H520+H531)</f>
        <v>40941.909999999996</v>
      </c>
    </row>
    <row r="520" spans="1:8" ht="16.5" thickBot="1" x14ac:dyDescent="0.25">
      <c r="A520" s="31"/>
      <c r="B520" s="26" t="s">
        <v>125</v>
      </c>
      <c r="C520" s="15" t="s">
        <v>75</v>
      </c>
      <c r="D520" s="15" t="s">
        <v>117</v>
      </c>
      <c r="E520" s="32">
        <v>1920202590</v>
      </c>
      <c r="F520" s="27"/>
      <c r="G520" s="295">
        <f>SUM(G521:G526)</f>
        <v>2741</v>
      </c>
      <c r="H520" s="295">
        <f>SUM(H521:H526)</f>
        <v>2741</v>
      </c>
    </row>
    <row r="521" spans="1:8" ht="48" thickBot="1" x14ac:dyDescent="0.25">
      <c r="A521" s="55" t="s">
        <v>30</v>
      </c>
      <c r="B521" s="28" t="s">
        <v>125</v>
      </c>
      <c r="C521" s="7" t="s">
        <v>75</v>
      </c>
      <c r="D521" s="7" t="s">
        <v>117</v>
      </c>
      <c r="E521" s="37">
        <v>1920202590</v>
      </c>
      <c r="F521" s="28" t="s">
        <v>80</v>
      </c>
      <c r="G521" s="137">
        <v>800</v>
      </c>
      <c r="H521" s="137">
        <v>800</v>
      </c>
    </row>
    <row r="522" spans="1:8" ht="79.5" thickBot="1" x14ac:dyDescent="0.25">
      <c r="A522" s="39" t="s">
        <v>10</v>
      </c>
      <c r="B522" s="28" t="s">
        <v>125</v>
      </c>
      <c r="C522" s="7" t="s">
        <v>75</v>
      </c>
      <c r="D522" s="7" t="s">
        <v>117</v>
      </c>
      <c r="E522" s="37">
        <v>1920202590</v>
      </c>
      <c r="F522" s="28" t="s">
        <v>573</v>
      </c>
      <c r="G522" s="137">
        <v>240</v>
      </c>
      <c r="H522" s="137">
        <v>240</v>
      </c>
    </row>
    <row r="523" spans="1:8" ht="32.25" thickBot="1" x14ac:dyDescent="0.25">
      <c r="A523" s="39" t="s">
        <v>13</v>
      </c>
      <c r="B523" s="28" t="s">
        <v>125</v>
      </c>
      <c r="C523" s="7" t="s">
        <v>75</v>
      </c>
      <c r="D523" s="7" t="s">
        <v>117</v>
      </c>
      <c r="E523" s="37">
        <v>1920202590</v>
      </c>
      <c r="F523" s="7" t="s">
        <v>121</v>
      </c>
      <c r="G523" s="3">
        <v>182</v>
      </c>
      <c r="H523" s="3">
        <v>182</v>
      </c>
    </row>
    <row r="524" spans="1:8" ht="16.5" thickBot="1" x14ac:dyDescent="0.25">
      <c r="A524" s="39" t="s">
        <v>640</v>
      </c>
      <c r="B524" s="28" t="s">
        <v>125</v>
      </c>
      <c r="C524" s="7" t="s">
        <v>75</v>
      </c>
      <c r="D524" s="7" t="s">
        <v>117</v>
      </c>
      <c r="E524" s="37">
        <v>1920202590</v>
      </c>
      <c r="F524" s="7" t="s">
        <v>619</v>
      </c>
      <c r="G524" s="3">
        <v>683</v>
      </c>
      <c r="H524" s="3">
        <v>683</v>
      </c>
    </row>
    <row r="525" spans="1:8" ht="48" thickBot="1" x14ac:dyDescent="0.25">
      <c r="A525" s="160" t="s">
        <v>597</v>
      </c>
      <c r="B525" s="204" t="s">
        <v>125</v>
      </c>
      <c r="C525" s="176" t="s">
        <v>75</v>
      </c>
      <c r="D525" s="176" t="s">
        <v>117</v>
      </c>
      <c r="E525" s="304">
        <v>1920202590</v>
      </c>
      <c r="F525" s="176" t="s">
        <v>598</v>
      </c>
      <c r="G525" s="175">
        <v>685</v>
      </c>
      <c r="H525" s="175">
        <v>685</v>
      </c>
    </row>
    <row r="526" spans="1:8" ht="32.25" thickBot="1" x14ac:dyDescent="0.25">
      <c r="A526" s="263" t="s">
        <v>48</v>
      </c>
      <c r="B526" s="28" t="s">
        <v>125</v>
      </c>
      <c r="C526" s="7" t="s">
        <v>75</v>
      </c>
      <c r="D526" s="7" t="s">
        <v>117</v>
      </c>
      <c r="E526" s="37">
        <v>1920202590</v>
      </c>
      <c r="F526" s="7" t="s">
        <v>120</v>
      </c>
      <c r="G526" s="3">
        <v>151</v>
      </c>
      <c r="H526" s="3">
        <v>151</v>
      </c>
    </row>
    <row r="527" spans="1:8" ht="142.5" thickBot="1" x14ac:dyDescent="0.25">
      <c r="A527" s="158" t="s">
        <v>64</v>
      </c>
      <c r="B527" s="26" t="s">
        <v>125</v>
      </c>
      <c r="C527" s="8" t="s">
        <v>75</v>
      </c>
      <c r="D527" s="8" t="s">
        <v>117</v>
      </c>
      <c r="E527" s="4">
        <v>1920206590</v>
      </c>
      <c r="F527" s="2"/>
      <c r="G527" s="1">
        <f>SUM(G528:G530)</f>
        <v>33662.699999999997</v>
      </c>
      <c r="H527" s="1">
        <f>SUM(H528:H530)</f>
        <v>33662.699999999997</v>
      </c>
    </row>
    <row r="528" spans="1:8" ht="48" thickBot="1" x14ac:dyDescent="0.25">
      <c r="A528" s="5" t="s">
        <v>56</v>
      </c>
      <c r="B528" s="28" t="s">
        <v>125</v>
      </c>
      <c r="C528" s="7" t="s">
        <v>75</v>
      </c>
      <c r="D528" s="7" t="s">
        <v>117</v>
      </c>
      <c r="E528" s="3">
        <v>1920206590</v>
      </c>
      <c r="F528" s="3">
        <v>111</v>
      </c>
      <c r="G528" s="3">
        <v>25315</v>
      </c>
      <c r="H528" s="3">
        <v>25315</v>
      </c>
    </row>
    <row r="529" spans="1:8" ht="79.5" thickBot="1" x14ac:dyDescent="0.25">
      <c r="A529" s="39" t="s">
        <v>10</v>
      </c>
      <c r="B529" s="28" t="s">
        <v>125</v>
      </c>
      <c r="C529" s="7" t="s">
        <v>75</v>
      </c>
      <c r="D529" s="7" t="s">
        <v>117</v>
      </c>
      <c r="E529" s="3">
        <v>1920206590</v>
      </c>
      <c r="F529" s="3">
        <v>119</v>
      </c>
      <c r="G529" s="3">
        <v>7645</v>
      </c>
      <c r="H529" s="3">
        <v>7645</v>
      </c>
    </row>
    <row r="530" spans="1:8" ht="32.25" thickBot="1" x14ac:dyDescent="0.25">
      <c r="A530" s="39" t="s">
        <v>13</v>
      </c>
      <c r="B530" s="28" t="s">
        <v>125</v>
      </c>
      <c r="C530" s="7" t="s">
        <v>75</v>
      </c>
      <c r="D530" s="7" t="s">
        <v>117</v>
      </c>
      <c r="E530" s="3">
        <v>1920206590</v>
      </c>
      <c r="F530" s="3">
        <v>244</v>
      </c>
      <c r="G530" s="3">
        <v>702.7</v>
      </c>
      <c r="H530" s="3">
        <v>702.7</v>
      </c>
    </row>
    <row r="531" spans="1:8" ht="95.25" thickBot="1" x14ac:dyDescent="0.25">
      <c r="A531" s="360" t="s">
        <v>668</v>
      </c>
      <c r="B531" s="204" t="s">
        <v>125</v>
      </c>
      <c r="C531" s="176" t="s">
        <v>75</v>
      </c>
      <c r="D531" s="176" t="s">
        <v>117</v>
      </c>
      <c r="E531" s="187" t="s">
        <v>672</v>
      </c>
      <c r="F531" s="175"/>
      <c r="G531" s="175">
        <f>SUM(G532:G533)</f>
        <v>1874.88</v>
      </c>
      <c r="H531" s="175">
        <f>SUM(H532:H533)</f>
        <v>1874.88</v>
      </c>
    </row>
    <row r="532" spans="1:8" ht="48" thickBot="1" x14ac:dyDescent="0.25">
      <c r="A532" s="39" t="s">
        <v>230</v>
      </c>
      <c r="B532" s="28" t="s">
        <v>125</v>
      </c>
      <c r="C532" s="7" t="s">
        <v>75</v>
      </c>
      <c r="D532" s="7" t="s">
        <v>117</v>
      </c>
      <c r="E532" s="191" t="s">
        <v>672</v>
      </c>
      <c r="F532" s="3">
        <v>111</v>
      </c>
      <c r="G532" s="3">
        <v>1440</v>
      </c>
      <c r="H532" s="3">
        <v>1440</v>
      </c>
    </row>
    <row r="533" spans="1:8" ht="79.5" thickBot="1" x14ac:dyDescent="0.25">
      <c r="A533" s="39" t="s">
        <v>10</v>
      </c>
      <c r="B533" s="28" t="s">
        <v>125</v>
      </c>
      <c r="C533" s="7" t="s">
        <v>75</v>
      </c>
      <c r="D533" s="7" t="s">
        <v>117</v>
      </c>
      <c r="E533" s="191" t="s">
        <v>672</v>
      </c>
      <c r="F533" s="3">
        <v>119</v>
      </c>
      <c r="G533" s="3">
        <v>434.88</v>
      </c>
      <c r="H533" s="3">
        <v>434.88</v>
      </c>
    </row>
    <row r="534" spans="1:8" ht="79.5" thickBot="1" x14ac:dyDescent="0.25">
      <c r="A534" s="164" t="s">
        <v>670</v>
      </c>
      <c r="B534" s="361" t="s">
        <v>125</v>
      </c>
      <c r="C534" s="361" t="s">
        <v>75</v>
      </c>
      <c r="D534" s="361" t="s">
        <v>117</v>
      </c>
      <c r="E534" s="187" t="s">
        <v>671</v>
      </c>
      <c r="F534" s="362"/>
      <c r="G534" s="362">
        <v>2663.33</v>
      </c>
      <c r="H534" s="362">
        <v>2663.33</v>
      </c>
    </row>
    <row r="535" spans="1:8" ht="32.25" thickBot="1" x14ac:dyDescent="0.25">
      <c r="A535" s="39" t="s">
        <v>13</v>
      </c>
      <c r="B535" s="28" t="s">
        <v>125</v>
      </c>
      <c r="C535" s="7" t="s">
        <v>75</v>
      </c>
      <c r="D535" s="7" t="s">
        <v>117</v>
      </c>
      <c r="E535" s="191" t="s">
        <v>671</v>
      </c>
      <c r="F535" s="3">
        <v>244</v>
      </c>
      <c r="G535" s="363">
        <v>2663.33</v>
      </c>
      <c r="H535" s="363">
        <v>2663.33</v>
      </c>
    </row>
    <row r="536" spans="1:8" ht="16.5" thickBot="1" x14ac:dyDescent="0.25">
      <c r="A536" s="136" t="s">
        <v>126</v>
      </c>
      <c r="B536" s="134" t="s">
        <v>127</v>
      </c>
      <c r="C536" s="134" t="s">
        <v>75</v>
      </c>
      <c r="D536" s="134" t="s">
        <v>117</v>
      </c>
      <c r="E536" s="134"/>
      <c r="F536" s="134"/>
      <c r="G536" s="135">
        <f>SUM(G550+G543+G537+G547)</f>
        <v>14453.559999999998</v>
      </c>
      <c r="H536" s="135">
        <f>SUM(H550+H543+H537+H547)</f>
        <v>14453.559999999998</v>
      </c>
    </row>
    <row r="537" spans="1:8" ht="16.5" thickBot="1" x14ac:dyDescent="0.25">
      <c r="A537" s="31"/>
      <c r="B537" s="26" t="s">
        <v>127</v>
      </c>
      <c r="C537" s="15" t="s">
        <v>75</v>
      </c>
      <c r="D537" s="15" t="s">
        <v>117</v>
      </c>
      <c r="E537" s="32">
        <v>1920202590</v>
      </c>
      <c r="F537" s="27"/>
      <c r="G537" s="53">
        <f>SUM(G538:G542)</f>
        <v>827</v>
      </c>
      <c r="H537" s="53">
        <f>SUM(H538:H542)</f>
        <v>827</v>
      </c>
    </row>
    <row r="538" spans="1:8" ht="48" thickBot="1" x14ac:dyDescent="0.25">
      <c r="A538" s="55" t="s">
        <v>30</v>
      </c>
      <c r="B538" s="28" t="s">
        <v>127</v>
      </c>
      <c r="C538" s="7" t="s">
        <v>75</v>
      </c>
      <c r="D538" s="7" t="s">
        <v>117</v>
      </c>
      <c r="E538" s="37">
        <v>1920202590</v>
      </c>
      <c r="F538" s="28" t="s">
        <v>80</v>
      </c>
      <c r="G538" s="137">
        <v>350</v>
      </c>
      <c r="H538" s="137">
        <v>350</v>
      </c>
    </row>
    <row r="539" spans="1:8" ht="79.5" thickBot="1" x14ac:dyDescent="0.25">
      <c r="A539" s="39" t="s">
        <v>10</v>
      </c>
      <c r="B539" s="28" t="s">
        <v>127</v>
      </c>
      <c r="C539" s="7" t="s">
        <v>75</v>
      </c>
      <c r="D539" s="7" t="s">
        <v>117</v>
      </c>
      <c r="E539" s="37">
        <v>1920202590</v>
      </c>
      <c r="F539" s="7" t="s">
        <v>573</v>
      </c>
      <c r="G539" s="137">
        <v>106</v>
      </c>
      <c r="H539" s="137">
        <v>106</v>
      </c>
    </row>
    <row r="540" spans="1:8" ht="32.25" thickBot="1" x14ac:dyDescent="0.25">
      <c r="A540" s="39" t="s">
        <v>13</v>
      </c>
      <c r="B540" s="28" t="s">
        <v>127</v>
      </c>
      <c r="C540" s="7" t="s">
        <v>75</v>
      </c>
      <c r="D540" s="7" t="s">
        <v>117</v>
      </c>
      <c r="E540" s="37">
        <v>1920202590</v>
      </c>
      <c r="F540" s="7" t="s">
        <v>121</v>
      </c>
      <c r="G540" s="3">
        <v>63</v>
      </c>
      <c r="H540" s="3">
        <v>63</v>
      </c>
    </row>
    <row r="541" spans="1:8" ht="16.5" thickBot="1" x14ac:dyDescent="0.25">
      <c r="A541" s="39" t="s">
        <v>640</v>
      </c>
      <c r="B541" s="28" t="s">
        <v>127</v>
      </c>
      <c r="C541" s="7" t="s">
        <v>75</v>
      </c>
      <c r="D541" s="7" t="s">
        <v>117</v>
      </c>
      <c r="E541" s="37">
        <v>1920202590</v>
      </c>
      <c r="F541" s="7" t="s">
        <v>619</v>
      </c>
      <c r="G541" s="3">
        <v>195</v>
      </c>
      <c r="H541" s="3">
        <v>195</v>
      </c>
    </row>
    <row r="542" spans="1:8" ht="32.25" thickBot="1" x14ac:dyDescent="0.25">
      <c r="A542" s="263" t="s">
        <v>48</v>
      </c>
      <c r="B542" s="28" t="s">
        <v>127</v>
      </c>
      <c r="C542" s="7" t="s">
        <v>75</v>
      </c>
      <c r="D542" s="7" t="s">
        <v>117</v>
      </c>
      <c r="E542" s="37">
        <v>1920202590</v>
      </c>
      <c r="F542" s="7" t="s">
        <v>120</v>
      </c>
      <c r="G542" s="3">
        <v>113</v>
      </c>
      <c r="H542" s="3">
        <v>113</v>
      </c>
    </row>
    <row r="543" spans="1:8" ht="142.5" thickBot="1" x14ac:dyDescent="0.25">
      <c r="A543" s="158" t="s">
        <v>64</v>
      </c>
      <c r="B543" s="26" t="s">
        <v>127</v>
      </c>
      <c r="C543" s="8" t="s">
        <v>75</v>
      </c>
      <c r="D543" s="8" t="s">
        <v>117</v>
      </c>
      <c r="E543" s="4">
        <v>1920206590</v>
      </c>
      <c r="F543" s="2"/>
      <c r="G543" s="1">
        <f>SUM(G544:G546)</f>
        <v>12273.599999999999</v>
      </c>
      <c r="H543" s="1">
        <f>SUM(H544:H546)</f>
        <v>12273.599999999999</v>
      </c>
    </row>
    <row r="544" spans="1:8" ht="48" thickBot="1" x14ac:dyDescent="0.25">
      <c r="A544" s="5" t="s">
        <v>56</v>
      </c>
      <c r="B544" s="28" t="s">
        <v>127</v>
      </c>
      <c r="C544" s="7" t="s">
        <v>75</v>
      </c>
      <c r="D544" s="7" t="s">
        <v>117</v>
      </c>
      <c r="E544" s="3">
        <v>1920206590</v>
      </c>
      <c r="F544" s="3">
        <v>111</v>
      </c>
      <c r="G544" s="3">
        <v>9342</v>
      </c>
      <c r="H544" s="3">
        <v>9342</v>
      </c>
    </row>
    <row r="545" spans="1:8" ht="79.5" thickBot="1" x14ac:dyDescent="0.25">
      <c r="A545" s="39" t="s">
        <v>10</v>
      </c>
      <c r="B545" s="28" t="s">
        <v>127</v>
      </c>
      <c r="C545" s="7" t="s">
        <v>75</v>
      </c>
      <c r="D545" s="7" t="s">
        <v>117</v>
      </c>
      <c r="E545" s="3">
        <v>1920206590</v>
      </c>
      <c r="F545" s="3">
        <v>119</v>
      </c>
      <c r="G545" s="3">
        <v>2821.3</v>
      </c>
      <c r="H545" s="3">
        <v>2821.3</v>
      </c>
    </row>
    <row r="546" spans="1:8" ht="32.25" thickBot="1" x14ac:dyDescent="0.25">
      <c r="A546" s="39" t="s">
        <v>13</v>
      </c>
      <c r="B546" s="28" t="s">
        <v>127</v>
      </c>
      <c r="C546" s="7" t="s">
        <v>75</v>
      </c>
      <c r="D546" s="7" t="s">
        <v>117</v>
      </c>
      <c r="E546" s="3">
        <v>1920206590</v>
      </c>
      <c r="F546" s="3">
        <v>244</v>
      </c>
      <c r="G546" s="3">
        <v>110.3</v>
      </c>
      <c r="H546" s="3">
        <v>110.3</v>
      </c>
    </row>
    <row r="547" spans="1:8" ht="95.25" thickBot="1" x14ac:dyDescent="0.25">
      <c r="A547" s="360" t="s">
        <v>668</v>
      </c>
      <c r="B547" s="204" t="s">
        <v>127</v>
      </c>
      <c r="C547" s="176" t="s">
        <v>75</v>
      </c>
      <c r="D547" s="176" t="s">
        <v>117</v>
      </c>
      <c r="E547" s="187" t="s">
        <v>672</v>
      </c>
      <c r="F547" s="175"/>
      <c r="G547" s="175">
        <f>SUM(G548:G549)</f>
        <v>859.31999999999994</v>
      </c>
      <c r="H547" s="175">
        <f>SUM(H548:H549)</f>
        <v>859.31999999999994</v>
      </c>
    </row>
    <row r="548" spans="1:8" ht="48" thickBot="1" x14ac:dyDescent="0.25">
      <c r="A548" s="39" t="s">
        <v>230</v>
      </c>
      <c r="B548" s="28" t="s">
        <v>127</v>
      </c>
      <c r="C548" s="7" t="s">
        <v>75</v>
      </c>
      <c r="D548" s="7" t="s">
        <v>117</v>
      </c>
      <c r="E548" s="191" t="s">
        <v>672</v>
      </c>
      <c r="F548" s="3">
        <v>111</v>
      </c>
      <c r="G548" s="3">
        <v>660</v>
      </c>
      <c r="H548" s="3">
        <v>660</v>
      </c>
    </row>
    <row r="549" spans="1:8" ht="79.5" thickBot="1" x14ac:dyDescent="0.25">
      <c r="A549" s="39" t="s">
        <v>10</v>
      </c>
      <c r="B549" s="28" t="s">
        <v>127</v>
      </c>
      <c r="C549" s="7" t="s">
        <v>75</v>
      </c>
      <c r="D549" s="7" t="s">
        <v>117</v>
      </c>
      <c r="E549" s="191" t="s">
        <v>672</v>
      </c>
      <c r="F549" s="3">
        <v>119</v>
      </c>
      <c r="G549" s="3">
        <v>199.32</v>
      </c>
      <c r="H549" s="3">
        <v>199.32</v>
      </c>
    </row>
    <row r="550" spans="1:8" ht="79.5" thickBot="1" x14ac:dyDescent="0.25">
      <c r="A550" s="164" t="s">
        <v>670</v>
      </c>
      <c r="B550" s="361" t="s">
        <v>127</v>
      </c>
      <c r="C550" s="361" t="s">
        <v>75</v>
      </c>
      <c r="D550" s="361" t="s">
        <v>117</v>
      </c>
      <c r="E550" s="187" t="s">
        <v>671</v>
      </c>
      <c r="F550" s="362"/>
      <c r="G550" s="362">
        <v>493.64</v>
      </c>
      <c r="H550" s="362">
        <v>493.64</v>
      </c>
    </row>
    <row r="551" spans="1:8" ht="32.25" thickBot="1" x14ac:dyDescent="0.25">
      <c r="A551" s="39" t="s">
        <v>13</v>
      </c>
      <c r="B551" s="28" t="s">
        <v>127</v>
      </c>
      <c r="C551" s="7" t="s">
        <v>75</v>
      </c>
      <c r="D551" s="7" t="s">
        <v>117</v>
      </c>
      <c r="E551" s="191" t="s">
        <v>671</v>
      </c>
      <c r="F551" s="3">
        <v>244</v>
      </c>
      <c r="G551" s="363">
        <v>493.64</v>
      </c>
      <c r="H551" s="363">
        <v>493.64</v>
      </c>
    </row>
    <row r="552" spans="1:8" ht="32.25" thickBot="1" x14ac:dyDescent="0.25">
      <c r="A552" s="136" t="s">
        <v>128</v>
      </c>
      <c r="B552" s="134" t="s">
        <v>129</v>
      </c>
      <c r="C552" s="134" t="s">
        <v>75</v>
      </c>
      <c r="D552" s="134" t="s">
        <v>117</v>
      </c>
      <c r="E552" s="134"/>
      <c r="F552" s="134"/>
      <c r="G552" s="135">
        <f>SUM(G566+G559+G553+G563)</f>
        <v>15019.46</v>
      </c>
      <c r="H552" s="135">
        <f>SUM(H566+H559+H553+H563)</f>
        <v>15019.46</v>
      </c>
    </row>
    <row r="553" spans="1:8" ht="16.5" thickBot="1" x14ac:dyDescent="0.25">
      <c r="A553" s="31"/>
      <c r="B553" s="26" t="s">
        <v>129</v>
      </c>
      <c r="C553" s="15" t="s">
        <v>75</v>
      </c>
      <c r="D553" s="15" t="s">
        <v>117</v>
      </c>
      <c r="E553" s="32">
        <v>1920202590</v>
      </c>
      <c r="F553" s="27"/>
      <c r="G553" s="53">
        <f>SUM(G554:G558)</f>
        <v>1354</v>
      </c>
      <c r="H553" s="53">
        <f>SUM(H554:H558)</f>
        <v>1354</v>
      </c>
    </row>
    <row r="554" spans="1:8" ht="48" thickBot="1" x14ac:dyDescent="0.25">
      <c r="A554" s="55" t="s">
        <v>30</v>
      </c>
      <c r="B554" s="28" t="s">
        <v>129</v>
      </c>
      <c r="C554" s="7" t="s">
        <v>75</v>
      </c>
      <c r="D554" s="7" t="s">
        <v>117</v>
      </c>
      <c r="E554" s="37">
        <v>1920202590</v>
      </c>
      <c r="F554" s="28" t="s">
        <v>80</v>
      </c>
      <c r="G554" s="137">
        <v>350</v>
      </c>
      <c r="H554" s="137">
        <v>350</v>
      </c>
    </row>
    <row r="555" spans="1:8" ht="79.5" thickBot="1" x14ac:dyDescent="0.25">
      <c r="A555" s="39" t="s">
        <v>10</v>
      </c>
      <c r="B555" s="28" t="s">
        <v>129</v>
      </c>
      <c r="C555" s="7" t="s">
        <v>75</v>
      </c>
      <c r="D555" s="7" t="s">
        <v>117</v>
      </c>
      <c r="E555" s="37">
        <v>1920202590</v>
      </c>
      <c r="F555" s="28" t="s">
        <v>573</v>
      </c>
      <c r="G555" s="137">
        <v>106</v>
      </c>
      <c r="H555" s="137">
        <v>106</v>
      </c>
    </row>
    <row r="556" spans="1:8" ht="32.25" thickBot="1" x14ac:dyDescent="0.25">
      <c r="A556" s="39" t="s">
        <v>13</v>
      </c>
      <c r="B556" s="28" t="s">
        <v>129</v>
      </c>
      <c r="C556" s="7" t="s">
        <v>75</v>
      </c>
      <c r="D556" s="7" t="s">
        <v>117</v>
      </c>
      <c r="E556" s="37">
        <v>1920202590</v>
      </c>
      <c r="F556" s="7" t="s">
        <v>121</v>
      </c>
      <c r="G556" s="3">
        <v>247</v>
      </c>
      <c r="H556" s="3">
        <v>247</v>
      </c>
    </row>
    <row r="557" spans="1:8" ht="16.5" thickBot="1" x14ac:dyDescent="0.25">
      <c r="A557" s="39" t="s">
        <v>640</v>
      </c>
      <c r="B557" s="28" t="s">
        <v>129</v>
      </c>
      <c r="C557" s="7" t="s">
        <v>75</v>
      </c>
      <c r="D557" s="7" t="s">
        <v>117</v>
      </c>
      <c r="E557" s="37">
        <v>1920202590</v>
      </c>
      <c r="F557" s="7" t="s">
        <v>619</v>
      </c>
      <c r="G557" s="3">
        <v>487</v>
      </c>
      <c r="H557" s="3">
        <v>487</v>
      </c>
    </row>
    <row r="558" spans="1:8" ht="32.25" thickBot="1" x14ac:dyDescent="0.25">
      <c r="A558" s="263" t="s">
        <v>48</v>
      </c>
      <c r="B558" s="28" t="s">
        <v>129</v>
      </c>
      <c r="C558" s="7" t="s">
        <v>75</v>
      </c>
      <c r="D558" s="7" t="s">
        <v>117</v>
      </c>
      <c r="E558" s="37">
        <v>1920202590</v>
      </c>
      <c r="F558" s="7" t="s">
        <v>120</v>
      </c>
      <c r="G558" s="3">
        <v>164</v>
      </c>
      <c r="H558" s="3">
        <v>164</v>
      </c>
    </row>
    <row r="559" spans="1:8" ht="142.5" thickBot="1" x14ac:dyDescent="0.25">
      <c r="A559" s="158" t="s">
        <v>64</v>
      </c>
      <c r="B559" s="26" t="s">
        <v>129</v>
      </c>
      <c r="C559" s="8" t="s">
        <v>75</v>
      </c>
      <c r="D559" s="8" t="s">
        <v>117</v>
      </c>
      <c r="E559" s="4">
        <v>1920206590</v>
      </c>
      <c r="F559" s="2"/>
      <c r="G559" s="1">
        <f>SUM(G560:G562)</f>
        <v>12461.699999999999</v>
      </c>
      <c r="H559" s="1">
        <f>SUM(H560:H562)</f>
        <v>12461.699999999999</v>
      </c>
    </row>
    <row r="560" spans="1:8" ht="48" thickBot="1" x14ac:dyDescent="0.25">
      <c r="A560" s="5" t="s">
        <v>56</v>
      </c>
      <c r="B560" s="28" t="s">
        <v>129</v>
      </c>
      <c r="C560" s="7" t="s">
        <v>75</v>
      </c>
      <c r="D560" s="7" t="s">
        <v>117</v>
      </c>
      <c r="E560" s="3">
        <v>1920206590</v>
      </c>
      <c r="F560" s="3">
        <v>111</v>
      </c>
      <c r="G560" s="3">
        <v>9496</v>
      </c>
      <c r="H560" s="3">
        <v>9496</v>
      </c>
    </row>
    <row r="561" spans="1:8" ht="79.5" thickBot="1" x14ac:dyDescent="0.25">
      <c r="A561" s="39" t="s">
        <v>10</v>
      </c>
      <c r="B561" s="28" t="s">
        <v>129</v>
      </c>
      <c r="C561" s="7" t="s">
        <v>75</v>
      </c>
      <c r="D561" s="7" t="s">
        <v>117</v>
      </c>
      <c r="E561" s="3">
        <v>1920206590</v>
      </c>
      <c r="F561" s="3">
        <v>119</v>
      </c>
      <c r="G561" s="3">
        <v>2867.8</v>
      </c>
      <c r="H561" s="3">
        <v>2867.8</v>
      </c>
    </row>
    <row r="562" spans="1:8" ht="32.25" thickBot="1" x14ac:dyDescent="0.25">
      <c r="A562" s="39" t="s">
        <v>13</v>
      </c>
      <c r="B562" s="28" t="s">
        <v>129</v>
      </c>
      <c r="C562" s="7" t="s">
        <v>75</v>
      </c>
      <c r="D562" s="7" t="s">
        <v>117</v>
      </c>
      <c r="E562" s="3">
        <v>1920206590</v>
      </c>
      <c r="F562" s="3">
        <v>244</v>
      </c>
      <c r="G562" s="3">
        <v>97.9</v>
      </c>
      <c r="H562" s="3">
        <v>97.9</v>
      </c>
    </row>
    <row r="563" spans="1:8" ht="95.25" thickBot="1" x14ac:dyDescent="0.25">
      <c r="A563" s="360" t="s">
        <v>668</v>
      </c>
      <c r="B563" s="204" t="s">
        <v>129</v>
      </c>
      <c r="C563" s="176" t="s">
        <v>75</v>
      </c>
      <c r="D563" s="176" t="s">
        <v>117</v>
      </c>
      <c r="E563" s="187" t="s">
        <v>672</v>
      </c>
      <c r="F563" s="175"/>
      <c r="G563" s="175">
        <f>SUM(G564:G565)</f>
        <v>859.31999999999994</v>
      </c>
      <c r="H563" s="175">
        <f>SUM(H564:H565)</f>
        <v>859.31999999999994</v>
      </c>
    </row>
    <row r="564" spans="1:8" ht="48" thickBot="1" x14ac:dyDescent="0.25">
      <c r="A564" s="39" t="s">
        <v>230</v>
      </c>
      <c r="B564" s="28" t="s">
        <v>129</v>
      </c>
      <c r="C564" s="7" t="s">
        <v>75</v>
      </c>
      <c r="D564" s="7" t="s">
        <v>117</v>
      </c>
      <c r="E564" s="191" t="s">
        <v>672</v>
      </c>
      <c r="F564" s="3">
        <v>111</v>
      </c>
      <c r="G564" s="3">
        <v>660</v>
      </c>
      <c r="H564" s="3">
        <v>660</v>
      </c>
    </row>
    <row r="565" spans="1:8" ht="79.5" thickBot="1" x14ac:dyDescent="0.25">
      <c r="A565" s="39" t="s">
        <v>10</v>
      </c>
      <c r="B565" s="28" t="s">
        <v>129</v>
      </c>
      <c r="C565" s="7" t="s">
        <v>75</v>
      </c>
      <c r="D565" s="7" t="s">
        <v>117</v>
      </c>
      <c r="E565" s="191" t="s">
        <v>672</v>
      </c>
      <c r="F565" s="3">
        <v>119</v>
      </c>
      <c r="G565" s="3">
        <v>199.32</v>
      </c>
      <c r="H565" s="3">
        <v>199.32</v>
      </c>
    </row>
    <row r="566" spans="1:8" ht="79.5" thickBot="1" x14ac:dyDescent="0.25">
      <c r="A566" s="164" t="s">
        <v>670</v>
      </c>
      <c r="B566" s="361" t="s">
        <v>129</v>
      </c>
      <c r="C566" s="361" t="s">
        <v>75</v>
      </c>
      <c r="D566" s="361" t="s">
        <v>117</v>
      </c>
      <c r="E566" s="187" t="s">
        <v>671</v>
      </c>
      <c r="F566" s="362"/>
      <c r="G566" s="362">
        <v>344.44</v>
      </c>
      <c r="H566" s="362">
        <v>344.44</v>
      </c>
    </row>
    <row r="567" spans="1:8" ht="32.25" thickBot="1" x14ac:dyDescent="0.25">
      <c r="A567" s="39" t="s">
        <v>13</v>
      </c>
      <c r="B567" s="28" t="s">
        <v>129</v>
      </c>
      <c r="C567" s="7" t="s">
        <v>75</v>
      </c>
      <c r="D567" s="7" t="s">
        <v>117</v>
      </c>
      <c r="E567" s="191" t="s">
        <v>671</v>
      </c>
      <c r="F567" s="3">
        <v>244</v>
      </c>
      <c r="G567" s="363">
        <v>344.44</v>
      </c>
      <c r="H567" s="363">
        <v>344.44</v>
      </c>
    </row>
    <row r="568" spans="1:8" ht="16.5" thickBot="1" x14ac:dyDescent="0.25">
      <c r="A568" s="136" t="s">
        <v>130</v>
      </c>
      <c r="B568" s="134" t="s">
        <v>131</v>
      </c>
      <c r="C568" s="134" t="s">
        <v>75</v>
      </c>
      <c r="D568" s="134" t="s">
        <v>117</v>
      </c>
      <c r="E568" s="134"/>
      <c r="F568" s="134"/>
      <c r="G568" s="135">
        <f>SUM(G579+G575+G569+G582)</f>
        <v>14288.42</v>
      </c>
      <c r="H568" s="135">
        <f>SUM(H579+H575+H569+H582)</f>
        <v>14288.42</v>
      </c>
    </row>
    <row r="569" spans="1:8" ht="16.5" thickBot="1" x14ac:dyDescent="0.25">
      <c r="A569" s="31"/>
      <c r="B569" s="26" t="s">
        <v>131</v>
      </c>
      <c r="C569" s="15" t="s">
        <v>75</v>
      </c>
      <c r="D569" s="15" t="s">
        <v>117</v>
      </c>
      <c r="E569" s="32">
        <v>1920202590</v>
      </c>
      <c r="F569" s="27"/>
      <c r="G569" s="53">
        <f>SUM(G570:G574)</f>
        <v>935</v>
      </c>
      <c r="H569" s="53">
        <f>SUM(H570:H574)</f>
        <v>935</v>
      </c>
    </row>
    <row r="570" spans="1:8" ht="48" thickBot="1" x14ac:dyDescent="0.25">
      <c r="A570" s="55" t="s">
        <v>30</v>
      </c>
      <c r="B570" s="28" t="s">
        <v>131</v>
      </c>
      <c r="C570" s="7" t="s">
        <v>75</v>
      </c>
      <c r="D570" s="7" t="s">
        <v>117</v>
      </c>
      <c r="E570" s="37">
        <v>1920202590</v>
      </c>
      <c r="F570" s="28" t="s">
        <v>80</v>
      </c>
      <c r="G570" s="137">
        <v>290</v>
      </c>
      <c r="H570" s="137">
        <v>290</v>
      </c>
    </row>
    <row r="571" spans="1:8" ht="79.5" thickBot="1" x14ac:dyDescent="0.25">
      <c r="A571" s="39" t="s">
        <v>10</v>
      </c>
      <c r="B571" s="28" t="s">
        <v>131</v>
      </c>
      <c r="C571" s="7" t="s">
        <v>75</v>
      </c>
      <c r="D571" s="7" t="s">
        <v>117</v>
      </c>
      <c r="E571" s="37">
        <v>1920202590</v>
      </c>
      <c r="F571" s="282" t="s">
        <v>573</v>
      </c>
      <c r="G571" s="137">
        <v>87</v>
      </c>
      <c r="H571" s="137">
        <v>87</v>
      </c>
    </row>
    <row r="572" spans="1:8" ht="32.25" thickBot="1" x14ac:dyDescent="0.25">
      <c r="A572" s="39" t="s">
        <v>13</v>
      </c>
      <c r="B572" s="28" t="s">
        <v>131</v>
      </c>
      <c r="C572" s="7" t="s">
        <v>75</v>
      </c>
      <c r="D572" s="7" t="s">
        <v>117</v>
      </c>
      <c r="E572" s="37">
        <v>1920202590</v>
      </c>
      <c r="F572" s="7" t="s">
        <v>121</v>
      </c>
      <c r="G572" s="3">
        <v>90</v>
      </c>
      <c r="H572" s="3">
        <v>90</v>
      </c>
    </row>
    <row r="573" spans="1:8" ht="16.5" thickBot="1" x14ac:dyDescent="0.25">
      <c r="A573" s="39" t="s">
        <v>640</v>
      </c>
      <c r="B573" s="28" t="s">
        <v>131</v>
      </c>
      <c r="C573" s="7" t="s">
        <v>75</v>
      </c>
      <c r="D573" s="7" t="s">
        <v>117</v>
      </c>
      <c r="E573" s="37">
        <v>1920202590</v>
      </c>
      <c r="F573" s="7" t="s">
        <v>619</v>
      </c>
      <c r="G573" s="3">
        <v>312</v>
      </c>
      <c r="H573" s="3">
        <v>312</v>
      </c>
    </row>
    <row r="574" spans="1:8" ht="32.25" thickBot="1" x14ac:dyDescent="0.25">
      <c r="A574" s="263" t="s">
        <v>48</v>
      </c>
      <c r="B574" s="28" t="s">
        <v>131</v>
      </c>
      <c r="C574" s="7" t="s">
        <v>75</v>
      </c>
      <c r="D574" s="7" t="s">
        <v>117</v>
      </c>
      <c r="E574" s="37">
        <v>1920202590</v>
      </c>
      <c r="F574" s="7" t="s">
        <v>120</v>
      </c>
      <c r="G574" s="3">
        <v>156</v>
      </c>
      <c r="H574" s="3">
        <v>156</v>
      </c>
    </row>
    <row r="575" spans="1:8" ht="142.5" thickBot="1" x14ac:dyDescent="0.25">
      <c r="A575" s="158" t="s">
        <v>64</v>
      </c>
      <c r="B575" s="26" t="s">
        <v>131</v>
      </c>
      <c r="C575" s="8" t="s">
        <v>75</v>
      </c>
      <c r="D575" s="8" t="s">
        <v>117</v>
      </c>
      <c r="E575" s="4">
        <v>1920206590</v>
      </c>
      <c r="F575" s="2"/>
      <c r="G575" s="1">
        <f>SUM(G576:G578)</f>
        <v>12184.1</v>
      </c>
      <c r="H575" s="1">
        <f>SUM(H576:H578)</f>
        <v>12184.1</v>
      </c>
    </row>
    <row r="576" spans="1:8" ht="48" thickBot="1" x14ac:dyDescent="0.25">
      <c r="A576" s="5" t="s">
        <v>56</v>
      </c>
      <c r="B576" s="28" t="s">
        <v>131</v>
      </c>
      <c r="C576" s="7" t="s">
        <v>75</v>
      </c>
      <c r="D576" s="7" t="s">
        <v>117</v>
      </c>
      <c r="E576" s="3">
        <v>1920206590</v>
      </c>
      <c r="F576" s="3">
        <v>111</v>
      </c>
      <c r="G576" s="3">
        <v>9270</v>
      </c>
      <c r="H576" s="3">
        <v>9270</v>
      </c>
    </row>
    <row r="577" spans="1:8" ht="79.5" thickBot="1" x14ac:dyDescent="0.25">
      <c r="A577" s="39" t="s">
        <v>10</v>
      </c>
      <c r="B577" s="28" t="s">
        <v>131</v>
      </c>
      <c r="C577" s="7" t="s">
        <v>75</v>
      </c>
      <c r="D577" s="7" t="s">
        <v>117</v>
      </c>
      <c r="E577" s="3">
        <v>1920206590</v>
      </c>
      <c r="F577" s="3">
        <v>119</v>
      </c>
      <c r="G577" s="3">
        <v>2799.5</v>
      </c>
      <c r="H577" s="3">
        <v>2799.5</v>
      </c>
    </row>
    <row r="578" spans="1:8" ht="32.25" thickBot="1" x14ac:dyDescent="0.25">
      <c r="A578" s="39" t="s">
        <v>13</v>
      </c>
      <c r="B578" s="28" t="s">
        <v>131</v>
      </c>
      <c r="C578" s="7" t="s">
        <v>75</v>
      </c>
      <c r="D578" s="7" t="s">
        <v>117</v>
      </c>
      <c r="E578" s="3">
        <v>1920206590</v>
      </c>
      <c r="F578" s="3">
        <v>244</v>
      </c>
      <c r="G578" s="3">
        <v>114.6</v>
      </c>
      <c r="H578" s="3">
        <v>114.6</v>
      </c>
    </row>
    <row r="579" spans="1:8" ht="95.25" thickBot="1" x14ac:dyDescent="0.25">
      <c r="A579" s="360" t="s">
        <v>668</v>
      </c>
      <c r="B579" s="204" t="s">
        <v>131</v>
      </c>
      <c r="C579" s="176" t="s">
        <v>75</v>
      </c>
      <c r="D579" s="176" t="s">
        <v>117</v>
      </c>
      <c r="E579" s="187" t="s">
        <v>672</v>
      </c>
      <c r="F579" s="175"/>
      <c r="G579" s="175">
        <f>SUM(G580:G581)</f>
        <v>859.31999999999994</v>
      </c>
      <c r="H579" s="175">
        <f>SUM(H580:H581)</f>
        <v>859.31999999999994</v>
      </c>
    </row>
    <row r="580" spans="1:8" ht="48" thickBot="1" x14ac:dyDescent="0.25">
      <c r="A580" s="39" t="s">
        <v>230</v>
      </c>
      <c r="B580" s="28" t="s">
        <v>131</v>
      </c>
      <c r="C580" s="7" t="s">
        <v>75</v>
      </c>
      <c r="D580" s="7" t="s">
        <v>117</v>
      </c>
      <c r="E580" s="191" t="s">
        <v>672</v>
      </c>
      <c r="F580" s="3">
        <v>111</v>
      </c>
      <c r="G580" s="3">
        <v>660</v>
      </c>
      <c r="H580" s="3">
        <v>660</v>
      </c>
    </row>
    <row r="581" spans="1:8" ht="79.5" thickBot="1" x14ac:dyDescent="0.25">
      <c r="A581" s="39" t="s">
        <v>10</v>
      </c>
      <c r="B581" s="28" t="s">
        <v>131</v>
      </c>
      <c r="C581" s="7" t="s">
        <v>75</v>
      </c>
      <c r="D581" s="7" t="s">
        <v>117</v>
      </c>
      <c r="E581" s="191" t="s">
        <v>672</v>
      </c>
      <c r="F581" s="3">
        <v>119</v>
      </c>
      <c r="G581" s="3">
        <v>199.32</v>
      </c>
      <c r="H581" s="3">
        <v>199.32</v>
      </c>
    </row>
    <row r="582" spans="1:8" ht="79.5" thickBot="1" x14ac:dyDescent="0.25">
      <c r="A582" s="164" t="s">
        <v>670</v>
      </c>
      <c r="B582" s="361" t="s">
        <v>131</v>
      </c>
      <c r="C582" s="361" t="s">
        <v>75</v>
      </c>
      <c r="D582" s="361" t="s">
        <v>117</v>
      </c>
      <c r="E582" s="187" t="s">
        <v>671</v>
      </c>
      <c r="F582" s="362"/>
      <c r="G582" s="362">
        <v>310</v>
      </c>
      <c r="H582" s="362">
        <v>310</v>
      </c>
    </row>
    <row r="583" spans="1:8" ht="32.25" thickBot="1" x14ac:dyDescent="0.25">
      <c r="A583" s="39" t="s">
        <v>13</v>
      </c>
      <c r="B583" s="28" t="s">
        <v>131</v>
      </c>
      <c r="C583" s="7" t="s">
        <v>75</v>
      </c>
      <c r="D583" s="7" t="s">
        <v>117</v>
      </c>
      <c r="E583" s="191" t="s">
        <v>671</v>
      </c>
      <c r="F583" s="3">
        <v>244</v>
      </c>
      <c r="G583" s="363">
        <v>310</v>
      </c>
      <c r="H583" s="363">
        <v>310</v>
      </c>
    </row>
    <row r="584" spans="1:8" ht="16.5" thickBot="1" x14ac:dyDescent="0.25">
      <c r="A584" s="136" t="s">
        <v>132</v>
      </c>
      <c r="B584" s="134" t="s">
        <v>133</v>
      </c>
      <c r="C584" s="134" t="s">
        <v>75</v>
      </c>
      <c r="D584" s="134" t="s">
        <v>117</v>
      </c>
      <c r="E584" s="134"/>
      <c r="F584" s="134"/>
      <c r="G584" s="135">
        <f>SUM(G598+G591+G585+G595)</f>
        <v>12298.37</v>
      </c>
      <c r="H584" s="135">
        <f>SUM(H598+H591+H585+H595)</f>
        <v>12298.37</v>
      </c>
    </row>
    <row r="585" spans="1:8" ht="16.5" thickBot="1" x14ac:dyDescent="0.25">
      <c r="A585" s="31"/>
      <c r="B585" s="26" t="s">
        <v>133</v>
      </c>
      <c r="C585" s="15" t="s">
        <v>75</v>
      </c>
      <c r="D585" s="15" t="s">
        <v>117</v>
      </c>
      <c r="E585" s="32">
        <v>1920202590</v>
      </c>
      <c r="F585" s="27"/>
      <c r="G585" s="53">
        <f>SUM(G586:G590)</f>
        <v>896</v>
      </c>
      <c r="H585" s="53">
        <f>SUM(H586:H590)</f>
        <v>896</v>
      </c>
    </row>
    <row r="586" spans="1:8" ht="48" thickBot="1" x14ac:dyDescent="0.25">
      <c r="A586" s="55" t="s">
        <v>30</v>
      </c>
      <c r="B586" s="28" t="s">
        <v>133</v>
      </c>
      <c r="C586" s="7" t="s">
        <v>75</v>
      </c>
      <c r="D586" s="7" t="s">
        <v>117</v>
      </c>
      <c r="E586" s="37">
        <v>1920202590</v>
      </c>
      <c r="F586" s="28" t="s">
        <v>80</v>
      </c>
      <c r="G586" s="137">
        <v>290</v>
      </c>
      <c r="H586" s="137">
        <v>290</v>
      </c>
    </row>
    <row r="587" spans="1:8" ht="79.5" thickBot="1" x14ac:dyDescent="0.25">
      <c r="A587" s="39" t="s">
        <v>10</v>
      </c>
      <c r="B587" s="28" t="s">
        <v>133</v>
      </c>
      <c r="C587" s="7" t="s">
        <v>75</v>
      </c>
      <c r="D587" s="7" t="s">
        <v>117</v>
      </c>
      <c r="E587" s="37">
        <v>1920202590</v>
      </c>
      <c r="F587" s="28" t="s">
        <v>573</v>
      </c>
      <c r="G587" s="137">
        <v>87</v>
      </c>
      <c r="H587" s="137">
        <v>87</v>
      </c>
    </row>
    <row r="588" spans="1:8" ht="32.25" thickBot="1" x14ac:dyDescent="0.25">
      <c r="A588" s="39" t="s">
        <v>13</v>
      </c>
      <c r="B588" s="28" t="s">
        <v>133</v>
      </c>
      <c r="C588" s="7" t="s">
        <v>75</v>
      </c>
      <c r="D588" s="7" t="s">
        <v>117</v>
      </c>
      <c r="E588" s="37">
        <v>1920202590</v>
      </c>
      <c r="F588" s="7" t="s">
        <v>121</v>
      </c>
      <c r="G588" s="3">
        <v>136</v>
      </c>
      <c r="H588" s="3">
        <v>136</v>
      </c>
    </row>
    <row r="589" spans="1:8" ht="16.5" thickBot="1" x14ac:dyDescent="0.25">
      <c r="A589" s="39" t="s">
        <v>640</v>
      </c>
      <c r="B589" s="28" t="s">
        <v>133</v>
      </c>
      <c r="C589" s="7" t="s">
        <v>75</v>
      </c>
      <c r="D589" s="7" t="s">
        <v>117</v>
      </c>
      <c r="E589" s="37">
        <v>1920202590</v>
      </c>
      <c r="F589" s="7" t="s">
        <v>619</v>
      </c>
      <c r="G589" s="3">
        <v>275</v>
      </c>
      <c r="H589" s="3">
        <v>275</v>
      </c>
    </row>
    <row r="590" spans="1:8" ht="32.25" thickBot="1" x14ac:dyDescent="0.25">
      <c r="A590" s="263" t="s">
        <v>48</v>
      </c>
      <c r="B590" s="28" t="s">
        <v>133</v>
      </c>
      <c r="C590" s="7" t="s">
        <v>75</v>
      </c>
      <c r="D590" s="7" t="s">
        <v>117</v>
      </c>
      <c r="E590" s="37">
        <v>1920202590</v>
      </c>
      <c r="F590" s="7" t="s">
        <v>120</v>
      </c>
      <c r="G590" s="3">
        <v>108</v>
      </c>
      <c r="H590" s="3">
        <v>108</v>
      </c>
    </row>
    <row r="591" spans="1:8" ht="142.5" thickBot="1" x14ac:dyDescent="0.25">
      <c r="A591" s="158" t="s">
        <v>64</v>
      </c>
      <c r="B591" s="26" t="s">
        <v>133</v>
      </c>
      <c r="C591" s="8" t="s">
        <v>75</v>
      </c>
      <c r="D591" s="8" t="s">
        <v>117</v>
      </c>
      <c r="E591" s="4">
        <v>1920206590</v>
      </c>
      <c r="F591" s="2"/>
      <c r="G591" s="1">
        <f>SUM(G592:G594)</f>
        <v>10414.5</v>
      </c>
      <c r="H591" s="1">
        <f>SUM(H592:H594)</f>
        <v>10414.5</v>
      </c>
    </row>
    <row r="592" spans="1:8" ht="48" thickBot="1" x14ac:dyDescent="0.25">
      <c r="A592" s="5" t="s">
        <v>56</v>
      </c>
      <c r="B592" s="28" t="s">
        <v>133</v>
      </c>
      <c r="C592" s="7" t="s">
        <v>75</v>
      </c>
      <c r="D592" s="7" t="s">
        <v>117</v>
      </c>
      <c r="E592" s="3">
        <v>1920206590</v>
      </c>
      <c r="F592" s="3">
        <v>111</v>
      </c>
      <c r="G592" s="3">
        <v>7951</v>
      </c>
      <c r="H592" s="3">
        <v>7951</v>
      </c>
    </row>
    <row r="593" spans="1:8" ht="79.5" thickBot="1" x14ac:dyDescent="0.25">
      <c r="A593" s="39" t="s">
        <v>10</v>
      </c>
      <c r="B593" s="28" t="s">
        <v>133</v>
      </c>
      <c r="C593" s="7" t="s">
        <v>75</v>
      </c>
      <c r="D593" s="7" t="s">
        <v>117</v>
      </c>
      <c r="E593" s="3">
        <v>1920206590</v>
      </c>
      <c r="F593" s="3">
        <v>119</v>
      </c>
      <c r="G593" s="3">
        <v>2401.1999999999998</v>
      </c>
      <c r="H593" s="3">
        <v>2401.1999999999998</v>
      </c>
    </row>
    <row r="594" spans="1:8" ht="32.25" thickBot="1" x14ac:dyDescent="0.25">
      <c r="A594" s="39" t="s">
        <v>13</v>
      </c>
      <c r="B594" s="28" t="s">
        <v>133</v>
      </c>
      <c r="C594" s="7" t="s">
        <v>75</v>
      </c>
      <c r="D594" s="7" t="s">
        <v>117</v>
      </c>
      <c r="E594" s="3">
        <v>1920206590</v>
      </c>
      <c r="F594" s="3">
        <v>244</v>
      </c>
      <c r="G594" s="3">
        <v>62.3</v>
      </c>
      <c r="H594" s="3">
        <v>62.3</v>
      </c>
    </row>
    <row r="595" spans="1:8" ht="95.25" thickBot="1" x14ac:dyDescent="0.25">
      <c r="A595" s="360" t="s">
        <v>668</v>
      </c>
      <c r="B595" s="204" t="s">
        <v>133</v>
      </c>
      <c r="C595" s="176" t="s">
        <v>75</v>
      </c>
      <c r="D595" s="176" t="s">
        <v>117</v>
      </c>
      <c r="E595" s="187" t="s">
        <v>672</v>
      </c>
      <c r="F595" s="175"/>
      <c r="G595" s="175">
        <f>SUM(G596:G597)</f>
        <v>781.2</v>
      </c>
      <c r="H595" s="175">
        <f>SUM(H596:H597)</f>
        <v>781.2</v>
      </c>
    </row>
    <row r="596" spans="1:8" ht="48" thickBot="1" x14ac:dyDescent="0.25">
      <c r="A596" s="39" t="s">
        <v>230</v>
      </c>
      <c r="B596" s="28" t="s">
        <v>133</v>
      </c>
      <c r="C596" s="7" t="s">
        <v>75</v>
      </c>
      <c r="D596" s="7" t="s">
        <v>117</v>
      </c>
      <c r="E596" s="191" t="s">
        <v>672</v>
      </c>
      <c r="F596" s="3">
        <v>111</v>
      </c>
      <c r="G596" s="3">
        <v>600</v>
      </c>
      <c r="H596" s="3">
        <v>600</v>
      </c>
    </row>
    <row r="597" spans="1:8" ht="79.5" thickBot="1" x14ac:dyDescent="0.25">
      <c r="A597" s="39" t="s">
        <v>10</v>
      </c>
      <c r="B597" s="28" t="s">
        <v>133</v>
      </c>
      <c r="C597" s="7" t="s">
        <v>75</v>
      </c>
      <c r="D597" s="7" t="s">
        <v>117</v>
      </c>
      <c r="E597" s="191" t="s">
        <v>672</v>
      </c>
      <c r="F597" s="3">
        <v>119</v>
      </c>
      <c r="G597" s="3">
        <v>181.2</v>
      </c>
      <c r="H597" s="3">
        <v>181.2</v>
      </c>
    </row>
    <row r="598" spans="1:8" ht="79.5" thickBot="1" x14ac:dyDescent="0.25">
      <c r="A598" s="164" t="s">
        <v>670</v>
      </c>
      <c r="B598" s="361" t="s">
        <v>133</v>
      </c>
      <c r="C598" s="361" t="s">
        <v>75</v>
      </c>
      <c r="D598" s="361" t="s">
        <v>117</v>
      </c>
      <c r="E598" s="187" t="s">
        <v>671</v>
      </c>
      <c r="F598" s="362"/>
      <c r="G598" s="362">
        <v>206.67</v>
      </c>
      <c r="H598" s="362">
        <v>206.67</v>
      </c>
    </row>
    <row r="599" spans="1:8" ht="32.25" thickBot="1" x14ac:dyDescent="0.25">
      <c r="A599" s="39" t="s">
        <v>13</v>
      </c>
      <c r="B599" s="28" t="s">
        <v>133</v>
      </c>
      <c r="C599" s="7" t="s">
        <v>75</v>
      </c>
      <c r="D599" s="7" t="s">
        <v>117</v>
      </c>
      <c r="E599" s="191" t="s">
        <v>671</v>
      </c>
      <c r="F599" s="3">
        <v>244</v>
      </c>
      <c r="G599" s="363">
        <v>206.67</v>
      </c>
      <c r="H599" s="363">
        <v>206.67</v>
      </c>
    </row>
    <row r="600" spans="1:8" ht="32.25" thickBot="1" x14ac:dyDescent="0.25">
      <c r="A600" s="136" t="s">
        <v>134</v>
      </c>
      <c r="B600" s="134" t="s">
        <v>135</v>
      </c>
      <c r="C600" s="134" t="s">
        <v>75</v>
      </c>
      <c r="D600" s="134" t="s">
        <v>117</v>
      </c>
      <c r="E600" s="134"/>
      <c r="F600" s="134"/>
      <c r="G600" s="303">
        <f>SUM(G615+G608+G601+G612)</f>
        <v>14622.68</v>
      </c>
      <c r="H600" s="303">
        <f>SUM(H615+H608+H601+H612)</f>
        <v>14622.68</v>
      </c>
    </row>
    <row r="601" spans="1:8" ht="16.5" thickBot="1" x14ac:dyDescent="0.25">
      <c r="A601" s="31"/>
      <c r="B601" s="26" t="s">
        <v>135</v>
      </c>
      <c r="C601" s="15" t="s">
        <v>75</v>
      </c>
      <c r="D601" s="15" t="s">
        <v>117</v>
      </c>
      <c r="E601" s="32">
        <v>1920202590</v>
      </c>
      <c r="F601" s="27"/>
      <c r="G601" s="295">
        <f>SUM(G602:G607)</f>
        <v>1084.2</v>
      </c>
      <c r="H601" s="295">
        <f>SUM(H602:H607)</f>
        <v>1084.2</v>
      </c>
    </row>
    <row r="602" spans="1:8" ht="48" thickBot="1" x14ac:dyDescent="0.25">
      <c r="A602" s="55" t="s">
        <v>30</v>
      </c>
      <c r="B602" s="28" t="s">
        <v>135</v>
      </c>
      <c r="C602" s="7" t="s">
        <v>75</v>
      </c>
      <c r="D602" s="7" t="s">
        <v>117</v>
      </c>
      <c r="E602" s="37">
        <v>1920202590</v>
      </c>
      <c r="F602" s="28" t="s">
        <v>80</v>
      </c>
      <c r="G602" s="137">
        <v>280</v>
      </c>
      <c r="H602" s="137">
        <v>280</v>
      </c>
    </row>
    <row r="603" spans="1:8" ht="79.5" thickBot="1" x14ac:dyDescent="0.25">
      <c r="A603" s="39" t="s">
        <v>10</v>
      </c>
      <c r="B603" s="28" t="s">
        <v>135</v>
      </c>
      <c r="C603" s="7" t="s">
        <v>75</v>
      </c>
      <c r="D603" s="7" t="s">
        <v>117</v>
      </c>
      <c r="E603" s="37">
        <v>1920202590</v>
      </c>
      <c r="F603" s="28" t="s">
        <v>573</v>
      </c>
      <c r="G603" s="137">
        <v>85</v>
      </c>
      <c r="H603" s="137">
        <v>85</v>
      </c>
    </row>
    <row r="604" spans="1:8" ht="32.25" thickBot="1" x14ac:dyDescent="0.25">
      <c r="A604" s="39" t="s">
        <v>13</v>
      </c>
      <c r="B604" s="28" t="s">
        <v>135</v>
      </c>
      <c r="C604" s="7" t="s">
        <v>75</v>
      </c>
      <c r="D604" s="7" t="s">
        <v>117</v>
      </c>
      <c r="E604" s="37">
        <v>1920202590</v>
      </c>
      <c r="F604" s="7" t="s">
        <v>121</v>
      </c>
      <c r="G604" s="3">
        <v>109</v>
      </c>
      <c r="H604" s="3">
        <v>109</v>
      </c>
    </row>
    <row r="605" spans="1:8" ht="16.5" thickBot="1" x14ac:dyDescent="0.25">
      <c r="A605" s="39" t="s">
        <v>640</v>
      </c>
      <c r="B605" s="28" t="s">
        <v>135</v>
      </c>
      <c r="C605" s="7" t="s">
        <v>75</v>
      </c>
      <c r="D605" s="7" t="s">
        <v>117</v>
      </c>
      <c r="E605" s="37">
        <v>1920202590</v>
      </c>
      <c r="F605" s="7" t="s">
        <v>619</v>
      </c>
      <c r="G605" s="3">
        <v>230</v>
      </c>
      <c r="H605" s="3">
        <v>230</v>
      </c>
    </row>
    <row r="606" spans="1:8" ht="48" thickBot="1" x14ac:dyDescent="0.25">
      <c r="A606" s="160" t="s">
        <v>597</v>
      </c>
      <c r="B606" s="204" t="s">
        <v>135</v>
      </c>
      <c r="C606" s="176" t="s">
        <v>75</v>
      </c>
      <c r="D606" s="176" t="s">
        <v>117</v>
      </c>
      <c r="E606" s="304">
        <v>1920202590</v>
      </c>
      <c r="F606" s="176" t="s">
        <v>598</v>
      </c>
      <c r="G606" s="175">
        <v>219.2</v>
      </c>
      <c r="H606" s="175">
        <v>219.2</v>
      </c>
    </row>
    <row r="607" spans="1:8" ht="32.25" thickBot="1" x14ac:dyDescent="0.25">
      <c r="A607" s="263" t="s">
        <v>48</v>
      </c>
      <c r="B607" s="28" t="s">
        <v>135</v>
      </c>
      <c r="C607" s="7" t="s">
        <v>75</v>
      </c>
      <c r="D607" s="7" t="s">
        <v>117</v>
      </c>
      <c r="E607" s="37">
        <v>1920202590</v>
      </c>
      <c r="F607" s="7" t="s">
        <v>120</v>
      </c>
      <c r="G607" s="3">
        <v>161</v>
      </c>
      <c r="H607" s="3">
        <v>161</v>
      </c>
    </row>
    <row r="608" spans="1:8" ht="142.5" thickBot="1" x14ac:dyDescent="0.25">
      <c r="A608" s="158" t="s">
        <v>64</v>
      </c>
      <c r="B608" s="26" t="s">
        <v>135</v>
      </c>
      <c r="C608" s="8" t="s">
        <v>75</v>
      </c>
      <c r="D608" s="8" t="s">
        <v>117</v>
      </c>
      <c r="E608" s="4">
        <v>1920206590</v>
      </c>
      <c r="F608" s="2"/>
      <c r="G608" s="1">
        <f>SUM(G609:G611)</f>
        <v>12605.8</v>
      </c>
      <c r="H608" s="1">
        <f>SUM(H609:H611)</f>
        <v>12605.8</v>
      </c>
    </row>
    <row r="609" spans="1:8" ht="48" thickBot="1" x14ac:dyDescent="0.25">
      <c r="A609" s="5" t="s">
        <v>56</v>
      </c>
      <c r="B609" s="28" t="s">
        <v>135</v>
      </c>
      <c r="C609" s="7" t="s">
        <v>75</v>
      </c>
      <c r="D609" s="7" t="s">
        <v>117</v>
      </c>
      <c r="E609" s="3">
        <v>1920206590</v>
      </c>
      <c r="F609" s="3">
        <v>111</v>
      </c>
      <c r="G609" s="3">
        <v>9622</v>
      </c>
      <c r="H609" s="3">
        <v>9622</v>
      </c>
    </row>
    <row r="610" spans="1:8" ht="79.5" thickBot="1" x14ac:dyDescent="0.25">
      <c r="A610" s="39" t="s">
        <v>10</v>
      </c>
      <c r="B610" s="28" t="s">
        <v>135</v>
      </c>
      <c r="C610" s="7" t="s">
        <v>75</v>
      </c>
      <c r="D610" s="7" t="s">
        <v>117</v>
      </c>
      <c r="E610" s="3">
        <v>1920206590</v>
      </c>
      <c r="F610" s="3">
        <v>119</v>
      </c>
      <c r="G610" s="3">
        <v>2905.8</v>
      </c>
      <c r="H610" s="3">
        <v>2905.8</v>
      </c>
    </row>
    <row r="611" spans="1:8" ht="32.25" thickBot="1" x14ac:dyDescent="0.25">
      <c r="A611" s="39" t="s">
        <v>13</v>
      </c>
      <c r="B611" s="28" t="s">
        <v>135</v>
      </c>
      <c r="C611" s="7" t="s">
        <v>75</v>
      </c>
      <c r="D611" s="7" t="s">
        <v>117</v>
      </c>
      <c r="E611" s="3">
        <v>1920206590</v>
      </c>
      <c r="F611" s="3">
        <v>244</v>
      </c>
      <c r="G611" s="3">
        <v>78</v>
      </c>
      <c r="H611" s="3">
        <v>78</v>
      </c>
    </row>
    <row r="612" spans="1:8" ht="95.25" thickBot="1" x14ac:dyDescent="0.25">
      <c r="A612" s="360" t="s">
        <v>668</v>
      </c>
      <c r="B612" s="204" t="s">
        <v>135</v>
      </c>
      <c r="C612" s="176" t="s">
        <v>75</v>
      </c>
      <c r="D612" s="176" t="s">
        <v>117</v>
      </c>
      <c r="E612" s="187" t="s">
        <v>672</v>
      </c>
      <c r="F612" s="175"/>
      <c r="G612" s="175">
        <f>SUM(G613:G614)</f>
        <v>703.08</v>
      </c>
      <c r="H612" s="175">
        <f>SUM(H613:H614)</f>
        <v>703.08</v>
      </c>
    </row>
    <row r="613" spans="1:8" ht="48" thickBot="1" x14ac:dyDescent="0.25">
      <c r="A613" s="39" t="s">
        <v>230</v>
      </c>
      <c r="B613" s="28" t="s">
        <v>135</v>
      </c>
      <c r="C613" s="7" t="s">
        <v>75</v>
      </c>
      <c r="D613" s="7" t="s">
        <v>117</v>
      </c>
      <c r="E613" s="191" t="s">
        <v>672</v>
      </c>
      <c r="F613" s="3">
        <v>111</v>
      </c>
      <c r="G613" s="3">
        <v>540</v>
      </c>
      <c r="H613" s="3">
        <v>540</v>
      </c>
    </row>
    <row r="614" spans="1:8" ht="79.5" thickBot="1" x14ac:dyDescent="0.25">
      <c r="A614" s="39" t="s">
        <v>10</v>
      </c>
      <c r="B614" s="28" t="s">
        <v>135</v>
      </c>
      <c r="C614" s="7" t="s">
        <v>75</v>
      </c>
      <c r="D614" s="7" t="s">
        <v>117</v>
      </c>
      <c r="E614" s="191" t="s">
        <v>672</v>
      </c>
      <c r="F614" s="3">
        <v>119</v>
      </c>
      <c r="G614" s="3">
        <v>163.08000000000001</v>
      </c>
      <c r="H614" s="3">
        <v>163.08000000000001</v>
      </c>
    </row>
    <row r="615" spans="1:8" ht="79.5" thickBot="1" x14ac:dyDescent="0.25">
      <c r="A615" s="164" t="s">
        <v>670</v>
      </c>
      <c r="B615" s="361" t="s">
        <v>135</v>
      </c>
      <c r="C615" s="361" t="s">
        <v>75</v>
      </c>
      <c r="D615" s="361" t="s">
        <v>117</v>
      </c>
      <c r="E615" s="187" t="s">
        <v>671</v>
      </c>
      <c r="F615" s="362"/>
      <c r="G615" s="362">
        <v>229.6</v>
      </c>
      <c r="H615" s="362">
        <v>229.6</v>
      </c>
    </row>
    <row r="616" spans="1:8" ht="32.25" thickBot="1" x14ac:dyDescent="0.25">
      <c r="A616" s="39" t="s">
        <v>13</v>
      </c>
      <c r="B616" s="28" t="s">
        <v>135</v>
      </c>
      <c r="C616" s="7" t="s">
        <v>75</v>
      </c>
      <c r="D616" s="7" t="s">
        <v>117</v>
      </c>
      <c r="E616" s="191" t="s">
        <v>671</v>
      </c>
      <c r="F616" s="3">
        <v>244</v>
      </c>
      <c r="G616" s="363">
        <v>229.6</v>
      </c>
      <c r="H616" s="363">
        <v>229.6</v>
      </c>
    </row>
    <row r="617" spans="1:8" ht="16.5" thickBot="1" x14ac:dyDescent="0.25">
      <c r="A617" s="136" t="s">
        <v>136</v>
      </c>
      <c r="B617" s="134" t="s">
        <v>137</v>
      </c>
      <c r="C617" s="134" t="s">
        <v>75</v>
      </c>
      <c r="D617" s="134" t="s">
        <v>117</v>
      </c>
      <c r="E617" s="134"/>
      <c r="F617" s="134"/>
      <c r="G617" s="303">
        <f>SUM(G632+G625+G618+G629)</f>
        <v>17437.79</v>
      </c>
      <c r="H617" s="303">
        <f>SUM(H632+H625+H618+H629)</f>
        <v>17437.79</v>
      </c>
    </row>
    <row r="618" spans="1:8" ht="16.5" thickBot="1" x14ac:dyDescent="0.25">
      <c r="A618" s="31"/>
      <c r="B618" s="26" t="s">
        <v>137</v>
      </c>
      <c r="C618" s="15" t="s">
        <v>75</v>
      </c>
      <c r="D618" s="15" t="s">
        <v>117</v>
      </c>
      <c r="E618" s="32">
        <v>1920202590</v>
      </c>
      <c r="F618" s="27"/>
      <c r="G618" s="295">
        <f>SUM(G619:G624)</f>
        <v>936.2</v>
      </c>
      <c r="H618" s="295">
        <f>SUM(H619:H624)</f>
        <v>936.2</v>
      </c>
    </row>
    <row r="619" spans="1:8" ht="48" thickBot="1" x14ac:dyDescent="0.25">
      <c r="A619" s="55" t="s">
        <v>30</v>
      </c>
      <c r="B619" s="28" t="s">
        <v>137</v>
      </c>
      <c r="C619" s="7" t="s">
        <v>75</v>
      </c>
      <c r="D619" s="7" t="s">
        <v>117</v>
      </c>
      <c r="E619" s="37">
        <v>1920202590</v>
      </c>
      <c r="F619" s="28" t="s">
        <v>80</v>
      </c>
      <c r="G619" s="137">
        <v>290</v>
      </c>
      <c r="H619" s="137">
        <v>290</v>
      </c>
    </row>
    <row r="620" spans="1:8" ht="79.5" thickBot="1" x14ac:dyDescent="0.25">
      <c r="A620" s="39" t="s">
        <v>10</v>
      </c>
      <c r="B620" s="28" t="s">
        <v>137</v>
      </c>
      <c r="C620" s="7" t="s">
        <v>75</v>
      </c>
      <c r="D620" s="7" t="s">
        <v>117</v>
      </c>
      <c r="E620" s="37">
        <v>1920202590</v>
      </c>
      <c r="F620" s="282" t="s">
        <v>573</v>
      </c>
      <c r="G620" s="137">
        <v>87</v>
      </c>
      <c r="H620" s="137">
        <v>87</v>
      </c>
    </row>
    <row r="621" spans="1:8" ht="32.25" thickBot="1" x14ac:dyDescent="0.25">
      <c r="A621" s="39" t="s">
        <v>13</v>
      </c>
      <c r="B621" s="28" t="s">
        <v>137</v>
      </c>
      <c r="C621" s="7" t="s">
        <v>75</v>
      </c>
      <c r="D621" s="7" t="s">
        <v>117</v>
      </c>
      <c r="E621" s="37">
        <v>1920202590</v>
      </c>
      <c r="F621" s="7" t="s">
        <v>121</v>
      </c>
      <c r="G621" s="3">
        <v>286</v>
      </c>
      <c r="H621" s="3">
        <v>286</v>
      </c>
    </row>
    <row r="622" spans="1:8" ht="16.5" thickBot="1" x14ac:dyDescent="0.25">
      <c r="A622" s="39" t="s">
        <v>640</v>
      </c>
      <c r="B622" s="28" t="s">
        <v>137</v>
      </c>
      <c r="C622" s="7" t="s">
        <v>75</v>
      </c>
      <c r="D622" s="7" t="s">
        <v>117</v>
      </c>
      <c r="E622" s="37">
        <v>1920202590</v>
      </c>
      <c r="F622" s="7" t="s">
        <v>619</v>
      </c>
      <c r="G622" s="3">
        <v>98</v>
      </c>
      <c r="H622" s="3">
        <v>98</v>
      </c>
    </row>
    <row r="623" spans="1:8" ht="48" thickBot="1" x14ac:dyDescent="0.25">
      <c r="A623" s="160" t="s">
        <v>597</v>
      </c>
      <c r="B623" s="204" t="s">
        <v>137</v>
      </c>
      <c r="C623" s="176" t="s">
        <v>75</v>
      </c>
      <c r="D623" s="176" t="s">
        <v>117</v>
      </c>
      <c r="E623" s="304">
        <v>1920202590</v>
      </c>
      <c r="F623" s="176" t="s">
        <v>598</v>
      </c>
      <c r="G623" s="175">
        <v>82.2</v>
      </c>
      <c r="H623" s="175">
        <v>82.2</v>
      </c>
    </row>
    <row r="624" spans="1:8" ht="32.25" thickBot="1" x14ac:dyDescent="0.25">
      <c r="A624" s="263" t="s">
        <v>48</v>
      </c>
      <c r="B624" s="28" t="s">
        <v>137</v>
      </c>
      <c r="C624" s="7" t="s">
        <v>75</v>
      </c>
      <c r="D624" s="7" t="s">
        <v>117</v>
      </c>
      <c r="E624" s="37">
        <v>1920202590</v>
      </c>
      <c r="F624" s="7" t="s">
        <v>120</v>
      </c>
      <c r="G624" s="3">
        <v>93</v>
      </c>
      <c r="H624" s="3">
        <v>93</v>
      </c>
    </row>
    <row r="625" spans="1:8" ht="142.5" thickBot="1" x14ac:dyDescent="0.25">
      <c r="A625" s="158" t="s">
        <v>64</v>
      </c>
      <c r="B625" s="26" t="s">
        <v>137</v>
      </c>
      <c r="C625" s="8" t="s">
        <v>75</v>
      </c>
      <c r="D625" s="8" t="s">
        <v>117</v>
      </c>
      <c r="E625" s="4">
        <v>1920206590</v>
      </c>
      <c r="F625" s="2"/>
      <c r="G625" s="1">
        <f>SUM(G626:G628)</f>
        <v>15274.9</v>
      </c>
      <c r="H625" s="1">
        <f>SUM(H626:H628)</f>
        <v>15274.9</v>
      </c>
    </row>
    <row r="626" spans="1:8" ht="48" thickBot="1" x14ac:dyDescent="0.25">
      <c r="A626" s="5" t="s">
        <v>56</v>
      </c>
      <c r="B626" s="28" t="s">
        <v>137</v>
      </c>
      <c r="C626" s="7" t="s">
        <v>75</v>
      </c>
      <c r="D626" s="7" t="s">
        <v>117</v>
      </c>
      <c r="E626" s="3">
        <v>1920206590</v>
      </c>
      <c r="F626" s="3">
        <v>111</v>
      </c>
      <c r="G626" s="3">
        <v>11619</v>
      </c>
      <c r="H626" s="3">
        <v>11619</v>
      </c>
    </row>
    <row r="627" spans="1:8" ht="79.5" thickBot="1" x14ac:dyDescent="0.25">
      <c r="A627" s="39" t="s">
        <v>10</v>
      </c>
      <c r="B627" s="28" t="s">
        <v>137</v>
      </c>
      <c r="C627" s="7" t="s">
        <v>75</v>
      </c>
      <c r="D627" s="7" t="s">
        <v>117</v>
      </c>
      <c r="E627" s="3">
        <v>1920206590</v>
      </c>
      <c r="F627" s="3">
        <v>119</v>
      </c>
      <c r="G627" s="3">
        <v>3508.9</v>
      </c>
      <c r="H627" s="3">
        <v>3508.9</v>
      </c>
    </row>
    <row r="628" spans="1:8" ht="32.25" thickBot="1" x14ac:dyDescent="0.25">
      <c r="A628" s="39" t="s">
        <v>13</v>
      </c>
      <c r="B628" s="28" t="s">
        <v>137</v>
      </c>
      <c r="C628" s="7" t="s">
        <v>75</v>
      </c>
      <c r="D628" s="7" t="s">
        <v>117</v>
      </c>
      <c r="E628" s="3">
        <v>1920206590</v>
      </c>
      <c r="F628" s="3">
        <v>244</v>
      </c>
      <c r="G628" s="3">
        <v>147</v>
      </c>
      <c r="H628" s="3">
        <v>147</v>
      </c>
    </row>
    <row r="629" spans="1:8" ht="95.25" thickBot="1" x14ac:dyDescent="0.25">
      <c r="A629" s="360" t="s">
        <v>668</v>
      </c>
      <c r="B629" s="361" t="s">
        <v>137</v>
      </c>
      <c r="C629" s="161" t="s">
        <v>75</v>
      </c>
      <c r="D629" s="161" t="s">
        <v>117</v>
      </c>
      <c r="E629" s="227" t="s">
        <v>672</v>
      </c>
      <c r="F629" s="166"/>
      <c r="G629" s="166">
        <f>SUM(G630:G631)</f>
        <v>859.31999999999994</v>
      </c>
      <c r="H629" s="166">
        <f>SUM(H630:H631)</f>
        <v>859.31999999999994</v>
      </c>
    </row>
    <row r="630" spans="1:8" ht="48" thickBot="1" x14ac:dyDescent="0.25">
      <c r="A630" s="39" t="s">
        <v>230</v>
      </c>
      <c r="B630" s="28" t="s">
        <v>137</v>
      </c>
      <c r="C630" s="7" t="s">
        <v>75</v>
      </c>
      <c r="D630" s="7" t="s">
        <v>117</v>
      </c>
      <c r="E630" s="191" t="s">
        <v>672</v>
      </c>
      <c r="F630" s="3">
        <v>111</v>
      </c>
      <c r="G630" s="3">
        <v>660</v>
      </c>
      <c r="H630" s="3">
        <v>660</v>
      </c>
    </row>
    <row r="631" spans="1:8" ht="79.5" thickBot="1" x14ac:dyDescent="0.25">
      <c r="A631" s="39" t="s">
        <v>10</v>
      </c>
      <c r="B631" s="28" t="s">
        <v>137</v>
      </c>
      <c r="C631" s="7" t="s">
        <v>75</v>
      </c>
      <c r="D631" s="7" t="s">
        <v>117</v>
      </c>
      <c r="E631" s="191" t="s">
        <v>672</v>
      </c>
      <c r="F631" s="3">
        <v>119</v>
      </c>
      <c r="G631" s="3">
        <v>199.32</v>
      </c>
      <c r="H631" s="3">
        <v>199.32</v>
      </c>
    </row>
    <row r="632" spans="1:8" ht="79.5" thickBot="1" x14ac:dyDescent="0.25">
      <c r="A632" s="164" t="s">
        <v>670</v>
      </c>
      <c r="B632" s="361" t="s">
        <v>137</v>
      </c>
      <c r="C632" s="361" t="s">
        <v>75</v>
      </c>
      <c r="D632" s="361" t="s">
        <v>117</v>
      </c>
      <c r="E632" s="187" t="s">
        <v>671</v>
      </c>
      <c r="F632" s="362"/>
      <c r="G632" s="362">
        <v>367.37</v>
      </c>
      <c r="H632" s="362">
        <v>367.37</v>
      </c>
    </row>
    <row r="633" spans="1:8" ht="32.25" thickBot="1" x14ac:dyDescent="0.25">
      <c r="A633" s="39" t="s">
        <v>13</v>
      </c>
      <c r="B633" s="28" t="s">
        <v>137</v>
      </c>
      <c r="C633" s="7" t="s">
        <v>75</v>
      </c>
      <c r="D633" s="7" t="s">
        <v>117</v>
      </c>
      <c r="E633" s="191" t="s">
        <v>671</v>
      </c>
      <c r="F633" s="3">
        <v>244</v>
      </c>
      <c r="G633" s="363">
        <v>367.37</v>
      </c>
      <c r="H633" s="363">
        <v>367.37</v>
      </c>
    </row>
    <row r="634" spans="1:8" ht="32.25" thickBot="1" x14ac:dyDescent="0.25">
      <c r="A634" s="136" t="s">
        <v>138</v>
      </c>
      <c r="B634" s="134" t="s">
        <v>139</v>
      </c>
      <c r="C634" s="134" t="s">
        <v>75</v>
      </c>
      <c r="D634" s="134" t="s">
        <v>117</v>
      </c>
      <c r="E634" s="134"/>
      <c r="F634" s="134"/>
      <c r="G634" s="303">
        <f>SUM(G648+G641+G635+G645)</f>
        <v>5148.8499999999995</v>
      </c>
      <c r="H634" s="303">
        <f>SUM(H648+H641+H635+H645)</f>
        <v>5148.8499999999995</v>
      </c>
    </row>
    <row r="635" spans="1:8" ht="16.5" thickBot="1" x14ac:dyDescent="0.25">
      <c r="A635" s="31"/>
      <c r="B635" s="26" t="s">
        <v>139</v>
      </c>
      <c r="C635" s="15" t="s">
        <v>75</v>
      </c>
      <c r="D635" s="15" t="s">
        <v>117</v>
      </c>
      <c r="E635" s="32">
        <v>1920202590</v>
      </c>
      <c r="F635" s="27"/>
      <c r="G635" s="295">
        <f>SUM(G636:G640)</f>
        <v>875</v>
      </c>
      <c r="H635" s="295">
        <f>SUM(H636:H640)</f>
        <v>875</v>
      </c>
    </row>
    <row r="636" spans="1:8" ht="48" thickBot="1" x14ac:dyDescent="0.25">
      <c r="A636" s="55" t="s">
        <v>30</v>
      </c>
      <c r="B636" s="28" t="s">
        <v>139</v>
      </c>
      <c r="C636" s="7" t="s">
        <v>75</v>
      </c>
      <c r="D636" s="7" t="s">
        <v>117</v>
      </c>
      <c r="E636" s="37">
        <v>1920202590</v>
      </c>
      <c r="F636" s="28" t="s">
        <v>80</v>
      </c>
      <c r="G636" s="137">
        <v>280</v>
      </c>
      <c r="H636" s="137">
        <v>280</v>
      </c>
    </row>
    <row r="637" spans="1:8" ht="79.5" thickBot="1" x14ac:dyDescent="0.25">
      <c r="A637" s="39" t="s">
        <v>10</v>
      </c>
      <c r="B637" s="28" t="s">
        <v>139</v>
      </c>
      <c r="C637" s="7" t="s">
        <v>75</v>
      </c>
      <c r="D637" s="7" t="s">
        <v>117</v>
      </c>
      <c r="E637" s="37">
        <v>1920202590</v>
      </c>
      <c r="F637" s="28" t="s">
        <v>573</v>
      </c>
      <c r="G637" s="137">
        <v>85</v>
      </c>
      <c r="H637" s="137">
        <v>85</v>
      </c>
    </row>
    <row r="638" spans="1:8" ht="32.25" thickBot="1" x14ac:dyDescent="0.25">
      <c r="A638" s="39" t="s">
        <v>13</v>
      </c>
      <c r="B638" s="28" t="s">
        <v>139</v>
      </c>
      <c r="C638" s="7" t="s">
        <v>75</v>
      </c>
      <c r="D638" s="7" t="s">
        <v>117</v>
      </c>
      <c r="E638" s="37">
        <v>1920202590</v>
      </c>
      <c r="F638" s="7" t="s">
        <v>121</v>
      </c>
      <c r="G638" s="3">
        <v>422</v>
      </c>
      <c r="H638" s="3">
        <v>422</v>
      </c>
    </row>
    <row r="639" spans="1:8" ht="16.5" thickBot="1" x14ac:dyDescent="0.25">
      <c r="A639" s="39" t="s">
        <v>640</v>
      </c>
      <c r="B639" s="28" t="s">
        <v>139</v>
      </c>
      <c r="C639" s="7" t="s">
        <v>75</v>
      </c>
      <c r="D639" s="7" t="s">
        <v>117</v>
      </c>
      <c r="E639" s="37">
        <v>1920202590</v>
      </c>
      <c r="F639" s="7" t="s">
        <v>619</v>
      </c>
      <c r="G639" s="3">
        <v>64</v>
      </c>
      <c r="H639" s="3">
        <v>64</v>
      </c>
    </row>
    <row r="640" spans="1:8" ht="32.25" thickBot="1" x14ac:dyDescent="0.25">
      <c r="A640" s="263" t="s">
        <v>48</v>
      </c>
      <c r="B640" s="28" t="s">
        <v>139</v>
      </c>
      <c r="C640" s="7" t="s">
        <v>75</v>
      </c>
      <c r="D640" s="7" t="s">
        <v>117</v>
      </c>
      <c r="E640" s="37">
        <v>1920202590</v>
      </c>
      <c r="F640" s="7" t="s">
        <v>120</v>
      </c>
      <c r="G640" s="3">
        <v>24</v>
      </c>
      <c r="H640" s="3">
        <v>24</v>
      </c>
    </row>
    <row r="641" spans="1:8" ht="142.5" thickBot="1" x14ac:dyDescent="0.25">
      <c r="A641" s="158" t="s">
        <v>64</v>
      </c>
      <c r="B641" s="26" t="s">
        <v>139</v>
      </c>
      <c r="C641" s="8" t="s">
        <v>75</v>
      </c>
      <c r="D641" s="8" t="s">
        <v>117</v>
      </c>
      <c r="E641" s="4">
        <v>1920206590</v>
      </c>
      <c r="F641" s="2"/>
      <c r="G641" s="1">
        <f>SUM(G642:G644)</f>
        <v>3660.7</v>
      </c>
      <c r="H641" s="1">
        <f>SUM(H642:H644)</f>
        <v>3660.7</v>
      </c>
    </row>
    <row r="642" spans="1:8" ht="48" thickBot="1" x14ac:dyDescent="0.25">
      <c r="A642" s="5" t="s">
        <v>56</v>
      </c>
      <c r="B642" s="28" t="s">
        <v>139</v>
      </c>
      <c r="C642" s="7" t="s">
        <v>75</v>
      </c>
      <c r="D642" s="7" t="s">
        <v>117</v>
      </c>
      <c r="E642" s="3">
        <v>1920206590</v>
      </c>
      <c r="F642" s="3">
        <v>111</v>
      </c>
      <c r="G642" s="3">
        <v>2774</v>
      </c>
      <c r="H642" s="3">
        <v>2774</v>
      </c>
    </row>
    <row r="643" spans="1:8" ht="79.5" thickBot="1" x14ac:dyDescent="0.25">
      <c r="A643" s="39" t="s">
        <v>10</v>
      </c>
      <c r="B643" s="28" t="s">
        <v>139</v>
      </c>
      <c r="C643" s="7" t="s">
        <v>75</v>
      </c>
      <c r="D643" s="7" t="s">
        <v>117</v>
      </c>
      <c r="E643" s="3">
        <v>1920206590</v>
      </c>
      <c r="F643" s="3">
        <v>119</v>
      </c>
      <c r="G643" s="3">
        <v>837.7</v>
      </c>
      <c r="H643" s="3">
        <v>837.7</v>
      </c>
    </row>
    <row r="644" spans="1:8" ht="32.25" thickBot="1" x14ac:dyDescent="0.25">
      <c r="A644" s="39" t="s">
        <v>13</v>
      </c>
      <c r="B644" s="28" t="s">
        <v>139</v>
      </c>
      <c r="C644" s="7" t="s">
        <v>75</v>
      </c>
      <c r="D644" s="7" t="s">
        <v>117</v>
      </c>
      <c r="E644" s="3">
        <v>1920206590</v>
      </c>
      <c r="F644" s="3">
        <v>244</v>
      </c>
      <c r="G644" s="3">
        <v>49</v>
      </c>
      <c r="H644" s="3">
        <v>49</v>
      </c>
    </row>
    <row r="645" spans="1:8" ht="95.25" thickBot="1" x14ac:dyDescent="0.25">
      <c r="A645" s="360" t="s">
        <v>668</v>
      </c>
      <c r="B645" s="204" t="s">
        <v>139</v>
      </c>
      <c r="C645" s="176" t="s">
        <v>75</v>
      </c>
      <c r="D645" s="176" t="s">
        <v>117</v>
      </c>
      <c r="E645" s="187" t="s">
        <v>672</v>
      </c>
      <c r="F645" s="175"/>
      <c r="G645" s="175">
        <f>SUM(G646:G647)</f>
        <v>234.36</v>
      </c>
      <c r="H645" s="175">
        <f>SUM(H646:H647)</f>
        <v>234.36</v>
      </c>
    </row>
    <row r="646" spans="1:8" ht="48" thickBot="1" x14ac:dyDescent="0.25">
      <c r="A646" s="39" t="s">
        <v>230</v>
      </c>
      <c r="B646" s="28" t="s">
        <v>139</v>
      </c>
      <c r="C646" s="7" t="s">
        <v>75</v>
      </c>
      <c r="D646" s="7" t="s">
        <v>117</v>
      </c>
      <c r="E646" s="191" t="s">
        <v>672</v>
      </c>
      <c r="F646" s="3">
        <v>111</v>
      </c>
      <c r="G646" s="3">
        <v>180</v>
      </c>
      <c r="H646" s="3">
        <v>180</v>
      </c>
    </row>
    <row r="647" spans="1:8" ht="79.5" thickBot="1" x14ac:dyDescent="0.25">
      <c r="A647" s="39" t="s">
        <v>10</v>
      </c>
      <c r="B647" s="28" t="s">
        <v>139</v>
      </c>
      <c r="C647" s="7" t="s">
        <v>75</v>
      </c>
      <c r="D647" s="7" t="s">
        <v>117</v>
      </c>
      <c r="E647" s="191" t="s">
        <v>672</v>
      </c>
      <c r="F647" s="3">
        <v>119</v>
      </c>
      <c r="G647" s="3">
        <v>54.36</v>
      </c>
      <c r="H647" s="3">
        <v>54.36</v>
      </c>
    </row>
    <row r="648" spans="1:8" ht="79.5" thickBot="1" x14ac:dyDescent="0.25">
      <c r="A648" s="164" t="s">
        <v>670</v>
      </c>
      <c r="B648" s="361" t="s">
        <v>139</v>
      </c>
      <c r="C648" s="361" t="s">
        <v>75</v>
      </c>
      <c r="D648" s="361" t="s">
        <v>117</v>
      </c>
      <c r="E648" s="187" t="s">
        <v>671</v>
      </c>
      <c r="F648" s="362"/>
      <c r="G648" s="362">
        <v>378.79</v>
      </c>
      <c r="H648" s="362">
        <v>378.79</v>
      </c>
    </row>
    <row r="649" spans="1:8" ht="32.25" thickBot="1" x14ac:dyDescent="0.25">
      <c r="A649" s="39" t="s">
        <v>13</v>
      </c>
      <c r="B649" s="28" t="s">
        <v>139</v>
      </c>
      <c r="C649" s="7" t="s">
        <v>75</v>
      </c>
      <c r="D649" s="7" t="s">
        <v>117</v>
      </c>
      <c r="E649" s="191" t="s">
        <v>671</v>
      </c>
      <c r="F649" s="3">
        <v>244</v>
      </c>
      <c r="G649" s="363">
        <v>378.79</v>
      </c>
      <c r="H649" s="363">
        <v>378.79</v>
      </c>
    </row>
    <row r="650" spans="1:8" ht="16.5" thickBot="1" x14ac:dyDescent="0.25">
      <c r="A650" s="136" t="s">
        <v>140</v>
      </c>
      <c r="B650" s="134" t="s">
        <v>141</v>
      </c>
      <c r="C650" s="134" t="s">
        <v>75</v>
      </c>
      <c r="D650" s="134" t="s">
        <v>117</v>
      </c>
      <c r="E650" s="134"/>
      <c r="F650" s="134"/>
      <c r="G650" s="303">
        <f>SUM(G665+G658+G651+G662)</f>
        <v>18077.98</v>
      </c>
      <c r="H650" s="303">
        <f>SUM(H665+H658+H651+H662)</f>
        <v>18077.98</v>
      </c>
    </row>
    <row r="651" spans="1:8" ht="16.5" thickBot="1" x14ac:dyDescent="0.25">
      <c r="A651" s="31"/>
      <c r="B651" s="26" t="s">
        <v>141</v>
      </c>
      <c r="C651" s="15" t="s">
        <v>75</v>
      </c>
      <c r="D651" s="15" t="s">
        <v>117</v>
      </c>
      <c r="E651" s="32">
        <v>1920202590</v>
      </c>
      <c r="F651" s="26"/>
      <c r="G651" s="295">
        <f>SUM(G652:G657)</f>
        <v>1337.6</v>
      </c>
      <c r="H651" s="295">
        <f>SUM(H652:H657)</f>
        <v>1337.6</v>
      </c>
    </row>
    <row r="652" spans="1:8" ht="48" thickBot="1" x14ac:dyDescent="0.25">
      <c r="A652" s="55" t="s">
        <v>30</v>
      </c>
      <c r="B652" s="28" t="s">
        <v>141</v>
      </c>
      <c r="C652" s="7" t="s">
        <v>75</v>
      </c>
      <c r="D652" s="7" t="s">
        <v>117</v>
      </c>
      <c r="E652" s="37">
        <v>1920202590</v>
      </c>
      <c r="F652" s="28" t="s">
        <v>80</v>
      </c>
      <c r="G652" s="137">
        <v>350</v>
      </c>
      <c r="H652" s="137">
        <v>350</v>
      </c>
    </row>
    <row r="653" spans="1:8" ht="79.5" thickBot="1" x14ac:dyDescent="0.25">
      <c r="A653" s="39" t="s">
        <v>10</v>
      </c>
      <c r="B653" s="28" t="s">
        <v>141</v>
      </c>
      <c r="C653" s="7" t="s">
        <v>75</v>
      </c>
      <c r="D653" s="7" t="s">
        <v>117</v>
      </c>
      <c r="E653" s="37">
        <v>1920202590</v>
      </c>
      <c r="F653" s="28" t="s">
        <v>573</v>
      </c>
      <c r="G653" s="137">
        <v>105</v>
      </c>
      <c r="H653" s="137">
        <v>105</v>
      </c>
    </row>
    <row r="654" spans="1:8" ht="32.25" thickBot="1" x14ac:dyDescent="0.25">
      <c r="A654" s="39" t="s">
        <v>13</v>
      </c>
      <c r="B654" s="28" t="s">
        <v>141</v>
      </c>
      <c r="C654" s="7" t="s">
        <v>75</v>
      </c>
      <c r="D654" s="7" t="s">
        <v>117</v>
      </c>
      <c r="E654" s="37">
        <v>1920202590</v>
      </c>
      <c r="F654" s="7" t="s">
        <v>121</v>
      </c>
      <c r="G654" s="3">
        <v>308</v>
      </c>
      <c r="H654" s="3">
        <v>308</v>
      </c>
    </row>
    <row r="655" spans="1:8" ht="16.5" thickBot="1" x14ac:dyDescent="0.25">
      <c r="A655" s="39" t="s">
        <v>640</v>
      </c>
      <c r="B655" s="28" t="s">
        <v>141</v>
      </c>
      <c r="C655" s="7" t="s">
        <v>75</v>
      </c>
      <c r="D655" s="7" t="s">
        <v>117</v>
      </c>
      <c r="E655" s="37">
        <v>1920202590</v>
      </c>
      <c r="F655" s="7" t="s">
        <v>619</v>
      </c>
      <c r="G655" s="3">
        <v>277</v>
      </c>
      <c r="H655" s="3">
        <v>277</v>
      </c>
    </row>
    <row r="656" spans="1:8" ht="48" thickBot="1" x14ac:dyDescent="0.25">
      <c r="A656" s="160" t="s">
        <v>597</v>
      </c>
      <c r="B656" s="204" t="s">
        <v>141</v>
      </c>
      <c r="C656" s="176" t="s">
        <v>75</v>
      </c>
      <c r="D656" s="176" t="s">
        <v>117</v>
      </c>
      <c r="E656" s="304">
        <v>1920202590</v>
      </c>
      <c r="F656" s="176" t="s">
        <v>598</v>
      </c>
      <c r="G656" s="175">
        <v>109.6</v>
      </c>
      <c r="H656" s="175">
        <v>109.6</v>
      </c>
    </row>
    <row r="657" spans="1:8" ht="32.25" thickBot="1" x14ac:dyDescent="0.25">
      <c r="A657" s="263" t="s">
        <v>48</v>
      </c>
      <c r="B657" s="28" t="s">
        <v>141</v>
      </c>
      <c r="C657" s="7" t="s">
        <v>75</v>
      </c>
      <c r="D657" s="7" t="s">
        <v>117</v>
      </c>
      <c r="E657" s="37">
        <v>1920202590</v>
      </c>
      <c r="F657" s="7" t="s">
        <v>120</v>
      </c>
      <c r="G657" s="3">
        <v>188</v>
      </c>
      <c r="H657" s="3">
        <v>188</v>
      </c>
    </row>
    <row r="658" spans="1:8" ht="142.5" thickBot="1" x14ac:dyDescent="0.25">
      <c r="A658" s="158" t="s">
        <v>64</v>
      </c>
      <c r="B658" s="26" t="s">
        <v>141</v>
      </c>
      <c r="C658" s="8" t="s">
        <v>75</v>
      </c>
      <c r="D658" s="8" t="s">
        <v>117</v>
      </c>
      <c r="E658" s="4">
        <v>1920206590</v>
      </c>
      <c r="F658" s="2"/>
      <c r="G658" s="1">
        <f>SUM(G659:G661)</f>
        <v>15215.2</v>
      </c>
      <c r="H658" s="1">
        <f>SUM(H659:H661)</f>
        <v>15215.2</v>
      </c>
    </row>
    <row r="659" spans="1:8" ht="48" thickBot="1" x14ac:dyDescent="0.25">
      <c r="A659" s="5" t="s">
        <v>56</v>
      </c>
      <c r="B659" s="28" t="s">
        <v>141</v>
      </c>
      <c r="C659" s="7" t="s">
        <v>75</v>
      </c>
      <c r="D659" s="7" t="s">
        <v>117</v>
      </c>
      <c r="E659" s="3">
        <v>1920206590</v>
      </c>
      <c r="F659" s="3">
        <v>111</v>
      </c>
      <c r="G659" s="3">
        <v>11538</v>
      </c>
      <c r="H659" s="3">
        <v>11538</v>
      </c>
    </row>
    <row r="660" spans="1:8" ht="79.5" thickBot="1" x14ac:dyDescent="0.25">
      <c r="A660" s="39" t="s">
        <v>10</v>
      </c>
      <c r="B660" s="28" t="s">
        <v>141</v>
      </c>
      <c r="C660" s="7" t="s">
        <v>75</v>
      </c>
      <c r="D660" s="7" t="s">
        <v>117</v>
      </c>
      <c r="E660" s="3">
        <v>1920206590</v>
      </c>
      <c r="F660" s="3">
        <v>119</v>
      </c>
      <c r="G660" s="3">
        <v>3484.5</v>
      </c>
      <c r="H660" s="3">
        <v>3484.5</v>
      </c>
    </row>
    <row r="661" spans="1:8" ht="32.25" thickBot="1" x14ac:dyDescent="0.25">
      <c r="A661" s="39" t="s">
        <v>13</v>
      </c>
      <c r="B661" s="28" t="s">
        <v>141</v>
      </c>
      <c r="C661" s="7" t="s">
        <v>75</v>
      </c>
      <c r="D661" s="7" t="s">
        <v>117</v>
      </c>
      <c r="E661" s="3">
        <v>1920206590</v>
      </c>
      <c r="F661" s="3">
        <v>244</v>
      </c>
      <c r="G661" s="3">
        <v>192.7</v>
      </c>
      <c r="H661" s="3">
        <v>192.7</v>
      </c>
    </row>
    <row r="662" spans="1:8" ht="95.25" thickBot="1" x14ac:dyDescent="0.25">
      <c r="A662" s="360" t="s">
        <v>668</v>
      </c>
      <c r="B662" s="204" t="s">
        <v>141</v>
      </c>
      <c r="C662" s="176" t="s">
        <v>75</v>
      </c>
      <c r="D662" s="176" t="s">
        <v>117</v>
      </c>
      <c r="E662" s="187" t="s">
        <v>672</v>
      </c>
      <c r="F662" s="175"/>
      <c r="G662" s="175">
        <f>SUM(G663:G664)</f>
        <v>859.31999999999994</v>
      </c>
      <c r="H662" s="175">
        <f>SUM(H663:H664)</f>
        <v>859.31999999999994</v>
      </c>
    </row>
    <row r="663" spans="1:8" ht="48" thickBot="1" x14ac:dyDescent="0.25">
      <c r="A663" s="39" t="s">
        <v>230</v>
      </c>
      <c r="B663" s="28" t="s">
        <v>141</v>
      </c>
      <c r="C663" s="7" t="s">
        <v>75</v>
      </c>
      <c r="D663" s="7" t="s">
        <v>117</v>
      </c>
      <c r="E663" s="191" t="s">
        <v>672</v>
      </c>
      <c r="F663" s="3">
        <v>111</v>
      </c>
      <c r="G663" s="3">
        <v>660</v>
      </c>
      <c r="H663" s="3">
        <v>660</v>
      </c>
    </row>
    <row r="664" spans="1:8" ht="79.5" thickBot="1" x14ac:dyDescent="0.25">
      <c r="A664" s="39" t="s">
        <v>10</v>
      </c>
      <c r="B664" s="28" t="s">
        <v>141</v>
      </c>
      <c r="C664" s="7" t="s">
        <v>75</v>
      </c>
      <c r="D664" s="7" t="s">
        <v>117</v>
      </c>
      <c r="E664" s="191" t="s">
        <v>672</v>
      </c>
      <c r="F664" s="3">
        <v>119</v>
      </c>
      <c r="G664" s="3">
        <v>199.32</v>
      </c>
      <c r="H664" s="3">
        <v>199.32</v>
      </c>
    </row>
    <row r="665" spans="1:8" ht="79.5" thickBot="1" x14ac:dyDescent="0.25">
      <c r="A665" s="164" t="s">
        <v>670</v>
      </c>
      <c r="B665" s="361" t="s">
        <v>141</v>
      </c>
      <c r="C665" s="361" t="s">
        <v>75</v>
      </c>
      <c r="D665" s="361" t="s">
        <v>117</v>
      </c>
      <c r="E665" s="187" t="s">
        <v>671</v>
      </c>
      <c r="F665" s="362"/>
      <c r="G665" s="362">
        <v>665.86</v>
      </c>
      <c r="H665" s="362">
        <v>665.86</v>
      </c>
    </row>
    <row r="666" spans="1:8" ht="32.25" thickBot="1" x14ac:dyDescent="0.25">
      <c r="A666" s="39" t="s">
        <v>13</v>
      </c>
      <c r="B666" s="28" t="s">
        <v>141</v>
      </c>
      <c r="C666" s="7" t="s">
        <v>75</v>
      </c>
      <c r="D666" s="7" t="s">
        <v>117</v>
      </c>
      <c r="E666" s="191" t="s">
        <v>671</v>
      </c>
      <c r="F666" s="3">
        <v>244</v>
      </c>
      <c r="G666" s="363">
        <v>665.86</v>
      </c>
      <c r="H666" s="363">
        <v>665.86</v>
      </c>
    </row>
    <row r="667" spans="1:8" ht="16.5" thickBot="1" x14ac:dyDescent="0.25">
      <c r="A667" s="136" t="s">
        <v>142</v>
      </c>
      <c r="B667" s="134" t="s">
        <v>143</v>
      </c>
      <c r="C667" s="134" t="s">
        <v>75</v>
      </c>
      <c r="D667" s="134" t="s">
        <v>117</v>
      </c>
      <c r="E667" s="134"/>
      <c r="F667" s="134"/>
      <c r="G667" s="135">
        <f>SUM(G678+G674+G668+G681)</f>
        <v>12937.33</v>
      </c>
      <c r="H667" s="135">
        <f>SUM(H678+H674+H668+H681)</f>
        <v>12937.33</v>
      </c>
    </row>
    <row r="668" spans="1:8" ht="16.5" thickBot="1" x14ac:dyDescent="0.25">
      <c r="A668" s="31"/>
      <c r="B668" s="26" t="s">
        <v>143</v>
      </c>
      <c r="C668" s="15" t="s">
        <v>75</v>
      </c>
      <c r="D668" s="15" t="s">
        <v>117</v>
      </c>
      <c r="E668" s="32">
        <v>1920202590</v>
      </c>
      <c r="F668" s="27"/>
      <c r="G668" s="53">
        <f>SUM(G669:G673)</f>
        <v>956</v>
      </c>
      <c r="H668" s="53">
        <f>SUM(H669:H673)</f>
        <v>956</v>
      </c>
    </row>
    <row r="669" spans="1:8" ht="48" thickBot="1" x14ac:dyDescent="0.25">
      <c r="A669" s="55" t="s">
        <v>30</v>
      </c>
      <c r="B669" s="28" t="s">
        <v>143</v>
      </c>
      <c r="C669" s="7" t="s">
        <v>75</v>
      </c>
      <c r="D669" s="7" t="s">
        <v>117</v>
      </c>
      <c r="E669" s="37">
        <v>1920202590</v>
      </c>
      <c r="F669" s="28" t="s">
        <v>80</v>
      </c>
      <c r="G669" s="137">
        <v>280</v>
      </c>
      <c r="H669" s="137">
        <v>280</v>
      </c>
    </row>
    <row r="670" spans="1:8" ht="79.5" thickBot="1" x14ac:dyDescent="0.25">
      <c r="A670" s="39" t="s">
        <v>10</v>
      </c>
      <c r="B670" s="28" t="s">
        <v>143</v>
      </c>
      <c r="C670" s="7" t="s">
        <v>75</v>
      </c>
      <c r="D670" s="7" t="s">
        <v>117</v>
      </c>
      <c r="E670" s="37">
        <v>1920202590</v>
      </c>
      <c r="F670" s="28" t="s">
        <v>573</v>
      </c>
      <c r="G670" s="137">
        <v>84</v>
      </c>
      <c r="H670" s="137">
        <v>84</v>
      </c>
    </row>
    <row r="671" spans="1:8" ht="32.25" thickBot="1" x14ac:dyDescent="0.25">
      <c r="A671" s="39" t="s">
        <v>13</v>
      </c>
      <c r="B671" s="28" t="s">
        <v>143</v>
      </c>
      <c r="C671" s="7" t="s">
        <v>75</v>
      </c>
      <c r="D671" s="7" t="s">
        <v>117</v>
      </c>
      <c r="E671" s="37">
        <v>1920202590</v>
      </c>
      <c r="F671" s="7" t="s">
        <v>121</v>
      </c>
      <c r="G671" s="3">
        <v>303</v>
      </c>
      <c r="H671" s="3">
        <v>303</v>
      </c>
    </row>
    <row r="672" spans="1:8" ht="16.5" thickBot="1" x14ac:dyDescent="0.25">
      <c r="A672" s="39" t="s">
        <v>640</v>
      </c>
      <c r="B672" s="28" t="s">
        <v>143</v>
      </c>
      <c r="C672" s="7" t="s">
        <v>75</v>
      </c>
      <c r="D672" s="7" t="s">
        <v>117</v>
      </c>
      <c r="E672" s="37">
        <v>1920202590</v>
      </c>
      <c r="F672" s="7" t="s">
        <v>619</v>
      </c>
      <c r="G672" s="3">
        <v>160</v>
      </c>
      <c r="H672" s="3">
        <v>160</v>
      </c>
    </row>
    <row r="673" spans="1:8" ht="32.25" thickBot="1" x14ac:dyDescent="0.25">
      <c r="A673" s="263" t="s">
        <v>48</v>
      </c>
      <c r="B673" s="28" t="s">
        <v>143</v>
      </c>
      <c r="C673" s="7" t="s">
        <v>75</v>
      </c>
      <c r="D673" s="7" t="s">
        <v>117</v>
      </c>
      <c r="E673" s="37">
        <v>1920202590</v>
      </c>
      <c r="F673" s="7" t="s">
        <v>120</v>
      </c>
      <c r="G673" s="3">
        <v>129</v>
      </c>
      <c r="H673" s="3">
        <v>129</v>
      </c>
    </row>
    <row r="674" spans="1:8" ht="142.5" thickBot="1" x14ac:dyDescent="0.25">
      <c r="A674" s="158" t="s">
        <v>64</v>
      </c>
      <c r="B674" s="26" t="s">
        <v>143</v>
      </c>
      <c r="C674" s="8" t="s">
        <v>75</v>
      </c>
      <c r="D674" s="8" t="s">
        <v>117</v>
      </c>
      <c r="E674" s="4">
        <v>1920206590</v>
      </c>
      <c r="F674" s="2"/>
      <c r="G674" s="1">
        <f>SUM(G675:G677)</f>
        <v>11083.1</v>
      </c>
      <c r="H674" s="1">
        <f>SUM(H675:H677)</f>
        <v>11083.1</v>
      </c>
    </row>
    <row r="675" spans="1:8" ht="48" thickBot="1" x14ac:dyDescent="0.25">
      <c r="A675" s="5" t="s">
        <v>56</v>
      </c>
      <c r="B675" s="28" t="s">
        <v>143</v>
      </c>
      <c r="C675" s="7" t="s">
        <v>75</v>
      </c>
      <c r="D675" s="7" t="s">
        <v>117</v>
      </c>
      <c r="E675" s="3">
        <v>1920206590</v>
      </c>
      <c r="F675" s="3">
        <v>111</v>
      </c>
      <c r="G675" s="3">
        <v>8462</v>
      </c>
      <c r="H675" s="3">
        <v>8462</v>
      </c>
    </row>
    <row r="676" spans="1:8" ht="79.5" thickBot="1" x14ac:dyDescent="0.25">
      <c r="A676" s="39" t="s">
        <v>10</v>
      </c>
      <c r="B676" s="28" t="s">
        <v>143</v>
      </c>
      <c r="C676" s="7" t="s">
        <v>75</v>
      </c>
      <c r="D676" s="7" t="s">
        <v>117</v>
      </c>
      <c r="E676" s="3">
        <v>1920206590</v>
      </c>
      <c r="F676" s="3">
        <v>119</v>
      </c>
      <c r="G676" s="3">
        <v>2555.5</v>
      </c>
      <c r="H676" s="3">
        <v>2555.5</v>
      </c>
    </row>
    <row r="677" spans="1:8" ht="32.25" thickBot="1" x14ac:dyDescent="0.25">
      <c r="A677" s="39" t="s">
        <v>13</v>
      </c>
      <c r="B677" s="28" t="s">
        <v>143</v>
      </c>
      <c r="C677" s="7" t="s">
        <v>75</v>
      </c>
      <c r="D677" s="7" t="s">
        <v>117</v>
      </c>
      <c r="E677" s="3">
        <v>1920206590</v>
      </c>
      <c r="F677" s="3">
        <v>244</v>
      </c>
      <c r="G677" s="3">
        <v>65.599999999999994</v>
      </c>
      <c r="H677" s="3">
        <v>65.599999999999994</v>
      </c>
    </row>
    <row r="678" spans="1:8" ht="95.25" thickBot="1" x14ac:dyDescent="0.25">
      <c r="A678" s="360" t="s">
        <v>668</v>
      </c>
      <c r="B678" s="204" t="s">
        <v>143</v>
      </c>
      <c r="C678" s="176" t="s">
        <v>75</v>
      </c>
      <c r="D678" s="176" t="s">
        <v>117</v>
      </c>
      <c r="E678" s="187" t="s">
        <v>672</v>
      </c>
      <c r="F678" s="175"/>
      <c r="G678" s="175">
        <f>SUM(G679:G680)</f>
        <v>703.08</v>
      </c>
      <c r="H678" s="175">
        <f>SUM(H679:H680)</f>
        <v>703.08</v>
      </c>
    </row>
    <row r="679" spans="1:8" ht="48" thickBot="1" x14ac:dyDescent="0.25">
      <c r="A679" s="39" t="s">
        <v>230</v>
      </c>
      <c r="B679" s="28" t="s">
        <v>143</v>
      </c>
      <c r="C679" s="7" t="s">
        <v>75</v>
      </c>
      <c r="D679" s="7" t="s">
        <v>117</v>
      </c>
      <c r="E679" s="191" t="s">
        <v>672</v>
      </c>
      <c r="F679" s="3">
        <v>111</v>
      </c>
      <c r="G679" s="3">
        <v>540</v>
      </c>
      <c r="H679" s="3">
        <v>540</v>
      </c>
    </row>
    <row r="680" spans="1:8" ht="79.5" thickBot="1" x14ac:dyDescent="0.25">
      <c r="A680" s="39" t="s">
        <v>10</v>
      </c>
      <c r="B680" s="28" t="s">
        <v>143</v>
      </c>
      <c r="C680" s="7" t="s">
        <v>75</v>
      </c>
      <c r="D680" s="7" t="s">
        <v>117</v>
      </c>
      <c r="E680" s="191" t="s">
        <v>672</v>
      </c>
      <c r="F680" s="3">
        <v>119</v>
      </c>
      <c r="G680" s="3">
        <v>163.08000000000001</v>
      </c>
      <c r="H680" s="3">
        <v>163.08000000000001</v>
      </c>
    </row>
    <row r="681" spans="1:8" ht="79.5" thickBot="1" x14ac:dyDescent="0.25">
      <c r="A681" s="164" t="s">
        <v>670</v>
      </c>
      <c r="B681" s="361" t="s">
        <v>143</v>
      </c>
      <c r="C681" s="361" t="s">
        <v>75</v>
      </c>
      <c r="D681" s="361" t="s">
        <v>117</v>
      </c>
      <c r="E681" s="187" t="s">
        <v>671</v>
      </c>
      <c r="F681" s="362"/>
      <c r="G681" s="362">
        <v>195.15</v>
      </c>
      <c r="H681" s="362">
        <v>195.15</v>
      </c>
    </row>
    <row r="682" spans="1:8" ht="32.25" thickBot="1" x14ac:dyDescent="0.25">
      <c r="A682" s="39" t="s">
        <v>13</v>
      </c>
      <c r="B682" s="28" t="s">
        <v>143</v>
      </c>
      <c r="C682" s="7" t="s">
        <v>75</v>
      </c>
      <c r="D682" s="7" t="s">
        <v>117</v>
      </c>
      <c r="E682" s="191" t="s">
        <v>671</v>
      </c>
      <c r="F682" s="3">
        <v>244</v>
      </c>
      <c r="G682" s="363">
        <v>195.15</v>
      </c>
      <c r="H682" s="363">
        <v>195.15</v>
      </c>
    </row>
    <row r="683" spans="1:8" ht="16.5" thickBot="1" x14ac:dyDescent="0.25">
      <c r="A683" s="136" t="s">
        <v>144</v>
      </c>
      <c r="B683" s="134" t="s">
        <v>145</v>
      </c>
      <c r="C683" s="134" t="s">
        <v>75</v>
      </c>
      <c r="D683" s="134" t="s">
        <v>117</v>
      </c>
      <c r="E683" s="134"/>
      <c r="F683" s="134"/>
      <c r="G683" s="135">
        <f>SUM(G698+G691+G684+G695)</f>
        <v>24927.129999999997</v>
      </c>
      <c r="H683" s="135">
        <f>SUM(H698+H691+H684+H695)</f>
        <v>24927.129999999997</v>
      </c>
    </row>
    <row r="684" spans="1:8" ht="16.5" thickBot="1" x14ac:dyDescent="0.25">
      <c r="A684" s="31"/>
      <c r="B684" s="26" t="s">
        <v>145</v>
      </c>
      <c r="C684" s="15" t="s">
        <v>75</v>
      </c>
      <c r="D684" s="15" t="s">
        <v>117</v>
      </c>
      <c r="E684" s="32">
        <v>1920202590</v>
      </c>
      <c r="F684" s="27"/>
      <c r="G684" s="33">
        <f>SUM(G685:G690)</f>
        <v>2798.6</v>
      </c>
      <c r="H684" s="33">
        <f>SUM(H685:H690)</f>
        <v>2798.6</v>
      </c>
    </row>
    <row r="685" spans="1:8" ht="48" thickBot="1" x14ac:dyDescent="0.25">
      <c r="A685" s="55" t="s">
        <v>30</v>
      </c>
      <c r="B685" s="28" t="s">
        <v>145</v>
      </c>
      <c r="C685" s="7" t="s">
        <v>75</v>
      </c>
      <c r="D685" s="7" t="s">
        <v>117</v>
      </c>
      <c r="E685" s="37">
        <v>1920202590</v>
      </c>
      <c r="F685" s="28" t="s">
        <v>80</v>
      </c>
      <c r="G685" s="137">
        <v>800</v>
      </c>
      <c r="H685" s="137">
        <v>800</v>
      </c>
    </row>
    <row r="686" spans="1:8" ht="79.5" thickBot="1" x14ac:dyDescent="0.25">
      <c r="A686" s="39" t="s">
        <v>10</v>
      </c>
      <c r="B686" s="28" t="s">
        <v>145</v>
      </c>
      <c r="C686" s="7" t="s">
        <v>75</v>
      </c>
      <c r="D686" s="7" t="s">
        <v>117</v>
      </c>
      <c r="E686" s="37">
        <v>1920202590</v>
      </c>
      <c r="F686" s="28" t="s">
        <v>573</v>
      </c>
      <c r="G686" s="137">
        <v>240</v>
      </c>
      <c r="H686" s="137">
        <v>240</v>
      </c>
    </row>
    <row r="687" spans="1:8" ht="32.25" thickBot="1" x14ac:dyDescent="0.25">
      <c r="A687" s="39" t="s">
        <v>13</v>
      </c>
      <c r="B687" s="28" t="s">
        <v>145</v>
      </c>
      <c r="C687" s="7" t="s">
        <v>75</v>
      </c>
      <c r="D687" s="7" t="s">
        <v>117</v>
      </c>
      <c r="E687" s="37">
        <v>1920202590</v>
      </c>
      <c r="F687" s="7" t="s">
        <v>121</v>
      </c>
      <c r="G687" s="3">
        <v>276</v>
      </c>
      <c r="H687" s="3">
        <v>276</v>
      </c>
    </row>
    <row r="688" spans="1:8" ht="16.5" thickBot="1" x14ac:dyDescent="0.25">
      <c r="A688" s="39" t="s">
        <v>640</v>
      </c>
      <c r="B688" s="28" t="s">
        <v>145</v>
      </c>
      <c r="C688" s="7" t="s">
        <v>75</v>
      </c>
      <c r="D688" s="7" t="s">
        <v>117</v>
      </c>
      <c r="E688" s="37">
        <v>1920202590</v>
      </c>
      <c r="F688" s="7" t="s">
        <v>619</v>
      </c>
      <c r="G688" s="3">
        <v>1120</v>
      </c>
      <c r="H688" s="3">
        <v>1120</v>
      </c>
    </row>
    <row r="689" spans="1:8" ht="48" thickBot="1" x14ac:dyDescent="0.25">
      <c r="A689" s="160" t="s">
        <v>597</v>
      </c>
      <c r="B689" s="204" t="s">
        <v>145</v>
      </c>
      <c r="C689" s="176" t="s">
        <v>75</v>
      </c>
      <c r="D689" s="176" t="s">
        <v>117</v>
      </c>
      <c r="E689" s="304">
        <v>1920202590</v>
      </c>
      <c r="F689" s="176" t="s">
        <v>598</v>
      </c>
      <c r="G689" s="175">
        <v>109.6</v>
      </c>
      <c r="H689" s="175">
        <v>109.6</v>
      </c>
    </row>
    <row r="690" spans="1:8" ht="32.25" thickBot="1" x14ac:dyDescent="0.25">
      <c r="A690" s="263" t="s">
        <v>48</v>
      </c>
      <c r="B690" s="28" t="s">
        <v>145</v>
      </c>
      <c r="C690" s="7" t="s">
        <v>75</v>
      </c>
      <c r="D690" s="7" t="s">
        <v>117</v>
      </c>
      <c r="E690" s="37">
        <v>1920202590</v>
      </c>
      <c r="F690" s="7" t="s">
        <v>120</v>
      </c>
      <c r="G690" s="3">
        <v>253</v>
      </c>
      <c r="H690" s="3">
        <v>253</v>
      </c>
    </row>
    <row r="691" spans="1:8" ht="142.5" thickBot="1" x14ac:dyDescent="0.25">
      <c r="A691" s="158" t="s">
        <v>64</v>
      </c>
      <c r="B691" s="26" t="s">
        <v>145</v>
      </c>
      <c r="C691" s="8" t="s">
        <v>75</v>
      </c>
      <c r="D691" s="8" t="s">
        <v>117</v>
      </c>
      <c r="E691" s="4">
        <v>1920206590</v>
      </c>
      <c r="F691" s="2"/>
      <c r="G691" s="1">
        <f>SUM(G692:G694)</f>
        <v>19788</v>
      </c>
      <c r="H691" s="1">
        <f>SUM(H692:H694)</f>
        <v>19788</v>
      </c>
    </row>
    <row r="692" spans="1:8" ht="48" thickBot="1" x14ac:dyDescent="0.25">
      <c r="A692" s="5" t="s">
        <v>56</v>
      </c>
      <c r="B692" s="28" t="s">
        <v>145</v>
      </c>
      <c r="C692" s="7" t="s">
        <v>75</v>
      </c>
      <c r="D692" s="7" t="s">
        <v>117</v>
      </c>
      <c r="E692" s="3">
        <v>1920206590</v>
      </c>
      <c r="F692" s="3">
        <v>111</v>
      </c>
      <c r="G692" s="3">
        <v>14927</v>
      </c>
      <c r="H692" s="3">
        <v>14927</v>
      </c>
    </row>
    <row r="693" spans="1:8" ht="79.5" thickBot="1" x14ac:dyDescent="0.25">
      <c r="A693" s="39" t="s">
        <v>10</v>
      </c>
      <c r="B693" s="28" t="s">
        <v>145</v>
      </c>
      <c r="C693" s="7" t="s">
        <v>75</v>
      </c>
      <c r="D693" s="7" t="s">
        <v>117</v>
      </c>
      <c r="E693" s="3">
        <v>1920206590</v>
      </c>
      <c r="F693" s="3">
        <v>119</v>
      </c>
      <c r="G693" s="3">
        <v>4508</v>
      </c>
      <c r="H693" s="3">
        <v>4508</v>
      </c>
    </row>
    <row r="694" spans="1:8" ht="32.25" thickBot="1" x14ac:dyDescent="0.25">
      <c r="A694" s="39" t="s">
        <v>13</v>
      </c>
      <c r="B694" s="28" t="s">
        <v>145</v>
      </c>
      <c r="C694" s="7" t="s">
        <v>75</v>
      </c>
      <c r="D694" s="7" t="s">
        <v>117</v>
      </c>
      <c r="E694" s="3">
        <v>1920206590</v>
      </c>
      <c r="F694" s="3">
        <v>244</v>
      </c>
      <c r="G694" s="3">
        <v>353</v>
      </c>
      <c r="H694" s="3">
        <v>353</v>
      </c>
    </row>
    <row r="695" spans="1:8" ht="95.25" thickBot="1" x14ac:dyDescent="0.25">
      <c r="A695" s="360" t="s">
        <v>668</v>
      </c>
      <c r="B695" s="204" t="s">
        <v>145</v>
      </c>
      <c r="C695" s="176" t="s">
        <v>75</v>
      </c>
      <c r="D695" s="176" t="s">
        <v>117</v>
      </c>
      <c r="E695" s="187" t="s">
        <v>672</v>
      </c>
      <c r="F695" s="175"/>
      <c r="G695" s="175">
        <f>SUM(G696:G697)</f>
        <v>1249.92</v>
      </c>
      <c r="H695" s="175">
        <f>SUM(H696:H697)</f>
        <v>1249.92</v>
      </c>
    </row>
    <row r="696" spans="1:8" ht="48" thickBot="1" x14ac:dyDescent="0.25">
      <c r="A696" s="39" t="s">
        <v>230</v>
      </c>
      <c r="B696" s="28" t="s">
        <v>145</v>
      </c>
      <c r="C696" s="7" t="s">
        <v>75</v>
      </c>
      <c r="D696" s="7" t="s">
        <v>117</v>
      </c>
      <c r="E696" s="191" t="s">
        <v>672</v>
      </c>
      <c r="F696" s="3">
        <v>111</v>
      </c>
      <c r="G696" s="3">
        <v>960</v>
      </c>
      <c r="H696" s="3">
        <v>960</v>
      </c>
    </row>
    <row r="697" spans="1:8" ht="79.5" thickBot="1" x14ac:dyDescent="0.25">
      <c r="A697" s="39" t="s">
        <v>10</v>
      </c>
      <c r="B697" s="28" t="s">
        <v>145</v>
      </c>
      <c r="C697" s="7" t="s">
        <v>75</v>
      </c>
      <c r="D697" s="7" t="s">
        <v>117</v>
      </c>
      <c r="E697" s="191" t="s">
        <v>672</v>
      </c>
      <c r="F697" s="3">
        <v>119</v>
      </c>
      <c r="G697" s="3">
        <v>289.92</v>
      </c>
      <c r="H697" s="3">
        <v>289.92</v>
      </c>
    </row>
    <row r="698" spans="1:8" ht="79.5" thickBot="1" x14ac:dyDescent="0.25">
      <c r="A698" s="164" t="s">
        <v>670</v>
      </c>
      <c r="B698" s="361" t="s">
        <v>145</v>
      </c>
      <c r="C698" s="361" t="s">
        <v>75</v>
      </c>
      <c r="D698" s="361" t="s">
        <v>117</v>
      </c>
      <c r="E698" s="187" t="s">
        <v>671</v>
      </c>
      <c r="F698" s="362"/>
      <c r="G698" s="362">
        <v>1090.6099999999999</v>
      </c>
      <c r="H698" s="362">
        <v>1090.6099999999999</v>
      </c>
    </row>
    <row r="699" spans="1:8" ht="32.25" thickBot="1" x14ac:dyDescent="0.25">
      <c r="A699" s="39" t="s">
        <v>13</v>
      </c>
      <c r="B699" s="28" t="s">
        <v>145</v>
      </c>
      <c r="C699" s="7" t="s">
        <v>75</v>
      </c>
      <c r="D699" s="7" t="s">
        <v>117</v>
      </c>
      <c r="E699" s="191" t="s">
        <v>671</v>
      </c>
      <c r="F699" s="3">
        <v>244</v>
      </c>
      <c r="G699" s="363">
        <v>1090.6099999999999</v>
      </c>
      <c r="H699" s="363">
        <v>1090.6099999999999</v>
      </c>
    </row>
    <row r="700" spans="1:8" ht="16.5" thickBot="1" x14ac:dyDescent="0.25">
      <c r="A700" s="136" t="s">
        <v>146</v>
      </c>
      <c r="B700" s="134" t="s">
        <v>147</v>
      </c>
      <c r="C700" s="134" t="s">
        <v>75</v>
      </c>
      <c r="D700" s="134" t="s">
        <v>117</v>
      </c>
      <c r="E700" s="134"/>
      <c r="F700" s="134"/>
      <c r="G700" s="303">
        <f>SUM(G715+G708+G701+G712)</f>
        <v>14053.55</v>
      </c>
      <c r="H700" s="303">
        <f>SUM(H715+H708+H701+H712)</f>
        <v>14053.55</v>
      </c>
    </row>
    <row r="701" spans="1:8" ht="16.5" thickBot="1" x14ac:dyDescent="0.25">
      <c r="A701" s="31"/>
      <c r="B701" s="26" t="s">
        <v>147</v>
      </c>
      <c r="C701" s="15" t="s">
        <v>75</v>
      </c>
      <c r="D701" s="15" t="s">
        <v>117</v>
      </c>
      <c r="E701" s="32">
        <v>1920202590</v>
      </c>
      <c r="F701" s="27"/>
      <c r="G701" s="295">
        <f>SUM(G702:G707)</f>
        <v>741.8</v>
      </c>
      <c r="H701" s="295">
        <f>SUM(H702:H707)</f>
        <v>741.8</v>
      </c>
    </row>
    <row r="702" spans="1:8" ht="48" thickBot="1" x14ac:dyDescent="0.25">
      <c r="A702" s="5" t="s">
        <v>56</v>
      </c>
      <c r="B702" s="28" t="s">
        <v>147</v>
      </c>
      <c r="C702" s="7" t="s">
        <v>75</v>
      </c>
      <c r="D702" s="7" t="s">
        <v>117</v>
      </c>
      <c r="E702" s="37">
        <v>1920202590</v>
      </c>
      <c r="F702" s="28" t="s">
        <v>80</v>
      </c>
      <c r="G702" s="137">
        <v>280</v>
      </c>
      <c r="H702" s="137">
        <v>280</v>
      </c>
    </row>
    <row r="703" spans="1:8" ht="79.5" thickBot="1" x14ac:dyDescent="0.25">
      <c r="A703" s="39" t="s">
        <v>10</v>
      </c>
      <c r="B703" s="28" t="s">
        <v>147</v>
      </c>
      <c r="C703" s="7" t="s">
        <v>75</v>
      </c>
      <c r="D703" s="7" t="s">
        <v>117</v>
      </c>
      <c r="E703" s="37">
        <v>1920202590</v>
      </c>
      <c r="F703" s="28" t="s">
        <v>573</v>
      </c>
      <c r="G703" s="137">
        <v>85</v>
      </c>
      <c r="H703" s="137">
        <v>85</v>
      </c>
    </row>
    <row r="704" spans="1:8" ht="32.25" thickBot="1" x14ac:dyDescent="0.25">
      <c r="A704" s="39" t="s">
        <v>13</v>
      </c>
      <c r="B704" s="28" t="s">
        <v>147</v>
      </c>
      <c r="C704" s="7" t="s">
        <v>75</v>
      </c>
      <c r="D704" s="7" t="s">
        <v>117</v>
      </c>
      <c r="E704" s="37">
        <v>1920202590</v>
      </c>
      <c r="F704" s="7" t="s">
        <v>121</v>
      </c>
      <c r="G704" s="3">
        <v>95</v>
      </c>
      <c r="H704" s="3">
        <v>95</v>
      </c>
    </row>
    <row r="705" spans="1:8" ht="16.5" thickBot="1" x14ac:dyDescent="0.25">
      <c r="A705" s="39" t="s">
        <v>640</v>
      </c>
      <c r="B705" s="28" t="s">
        <v>147</v>
      </c>
      <c r="C705" s="7" t="s">
        <v>75</v>
      </c>
      <c r="D705" s="7" t="s">
        <v>117</v>
      </c>
      <c r="E705" s="37">
        <v>1920202590</v>
      </c>
      <c r="F705" s="7" t="s">
        <v>619</v>
      </c>
      <c r="G705" s="3">
        <v>183</v>
      </c>
      <c r="H705" s="3">
        <v>183</v>
      </c>
    </row>
    <row r="706" spans="1:8" ht="48" thickBot="1" x14ac:dyDescent="0.25">
      <c r="A706" s="160" t="s">
        <v>597</v>
      </c>
      <c r="B706" s="204" t="s">
        <v>147</v>
      </c>
      <c r="C706" s="176" t="s">
        <v>75</v>
      </c>
      <c r="D706" s="176" t="s">
        <v>117</v>
      </c>
      <c r="E706" s="304">
        <v>1920202590</v>
      </c>
      <c r="F706" s="176" t="s">
        <v>598</v>
      </c>
      <c r="G706" s="175">
        <v>54.8</v>
      </c>
      <c r="H706" s="175">
        <v>54.8</v>
      </c>
    </row>
    <row r="707" spans="1:8" ht="32.25" thickBot="1" x14ac:dyDescent="0.25">
      <c r="A707" s="263" t="s">
        <v>48</v>
      </c>
      <c r="B707" s="28" t="s">
        <v>147</v>
      </c>
      <c r="C707" s="7" t="s">
        <v>75</v>
      </c>
      <c r="D707" s="7" t="s">
        <v>117</v>
      </c>
      <c r="E707" s="37">
        <v>1920202590</v>
      </c>
      <c r="F707" s="7" t="s">
        <v>120</v>
      </c>
      <c r="G707" s="3">
        <v>44</v>
      </c>
      <c r="H707" s="3">
        <v>44</v>
      </c>
    </row>
    <row r="708" spans="1:8" ht="142.5" thickBot="1" x14ac:dyDescent="0.25">
      <c r="A708" s="158" t="s">
        <v>64</v>
      </c>
      <c r="B708" s="26" t="s">
        <v>147</v>
      </c>
      <c r="C708" s="8" t="s">
        <v>75</v>
      </c>
      <c r="D708" s="8" t="s">
        <v>117</v>
      </c>
      <c r="E708" s="4">
        <v>1920206590</v>
      </c>
      <c r="F708" s="2"/>
      <c r="G708" s="1">
        <f>SUM(G709:G711)</f>
        <v>12119.5</v>
      </c>
      <c r="H708" s="1">
        <f>SUM(H709:H711)</f>
        <v>12119.5</v>
      </c>
    </row>
    <row r="709" spans="1:8" ht="48" thickBot="1" x14ac:dyDescent="0.25">
      <c r="A709" s="5" t="s">
        <v>56</v>
      </c>
      <c r="B709" s="28" t="s">
        <v>147</v>
      </c>
      <c r="C709" s="7" t="s">
        <v>75</v>
      </c>
      <c r="D709" s="7" t="s">
        <v>117</v>
      </c>
      <c r="E709" s="3">
        <v>1920206590</v>
      </c>
      <c r="F709" s="3">
        <v>111</v>
      </c>
      <c r="G709" s="3">
        <v>9216</v>
      </c>
      <c r="H709" s="3">
        <v>9216</v>
      </c>
    </row>
    <row r="710" spans="1:8" ht="79.5" thickBot="1" x14ac:dyDescent="0.25">
      <c r="A710" s="39" t="s">
        <v>10</v>
      </c>
      <c r="B710" s="28" t="s">
        <v>147</v>
      </c>
      <c r="C710" s="7" t="s">
        <v>75</v>
      </c>
      <c r="D710" s="7" t="s">
        <v>117</v>
      </c>
      <c r="E710" s="3">
        <v>1920206590</v>
      </c>
      <c r="F710" s="3">
        <v>119</v>
      </c>
      <c r="G710" s="3">
        <v>2783.2</v>
      </c>
      <c r="H710" s="3">
        <v>2783.2</v>
      </c>
    </row>
    <row r="711" spans="1:8" ht="32.25" thickBot="1" x14ac:dyDescent="0.25">
      <c r="A711" s="39" t="s">
        <v>13</v>
      </c>
      <c r="B711" s="28" t="s">
        <v>147</v>
      </c>
      <c r="C711" s="7" t="s">
        <v>75</v>
      </c>
      <c r="D711" s="7" t="s">
        <v>117</v>
      </c>
      <c r="E711" s="3">
        <v>1920206590</v>
      </c>
      <c r="F711" s="3">
        <v>244</v>
      </c>
      <c r="G711" s="3">
        <v>120.3</v>
      </c>
      <c r="H711" s="3">
        <v>120.3</v>
      </c>
    </row>
    <row r="712" spans="1:8" ht="95.25" thickBot="1" x14ac:dyDescent="0.25">
      <c r="A712" s="360" t="s">
        <v>668</v>
      </c>
      <c r="B712" s="204" t="s">
        <v>147</v>
      </c>
      <c r="C712" s="176" t="s">
        <v>75</v>
      </c>
      <c r="D712" s="176" t="s">
        <v>117</v>
      </c>
      <c r="E712" s="187" t="s">
        <v>672</v>
      </c>
      <c r="F712" s="175"/>
      <c r="G712" s="175">
        <f>SUM(G713:G714)</f>
        <v>859.31999999999994</v>
      </c>
      <c r="H712" s="175">
        <f>SUM(H713:H714)</f>
        <v>859.31999999999994</v>
      </c>
    </row>
    <row r="713" spans="1:8" ht="48" thickBot="1" x14ac:dyDescent="0.25">
      <c r="A713" s="39" t="s">
        <v>230</v>
      </c>
      <c r="B713" s="28" t="s">
        <v>147</v>
      </c>
      <c r="C713" s="7" t="s">
        <v>75</v>
      </c>
      <c r="D713" s="7" t="s">
        <v>117</v>
      </c>
      <c r="E713" s="191" t="s">
        <v>672</v>
      </c>
      <c r="F713" s="3">
        <v>111</v>
      </c>
      <c r="G713" s="3">
        <v>660</v>
      </c>
      <c r="H713" s="3">
        <v>660</v>
      </c>
    </row>
    <row r="714" spans="1:8" ht="79.5" thickBot="1" x14ac:dyDescent="0.25">
      <c r="A714" s="39" t="s">
        <v>10</v>
      </c>
      <c r="B714" s="28" t="s">
        <v>147</v>
      </c>
      <c r="C714" s="7" t="s">
        <v>75</v>
      </c>
      <c r="D714" s="7" t="s">
        <v>117</v>
      </c>
      <c r="E714" s="191" t="s">
        <v>672</v>
      </c>
      <c r="F714" s="3">
        <v>119</v>
      </c>
      <c r="G714" s="3">
        <v>199.32</v>
      </c>
      <c r="H714" s="3">
        <v>199.32</v>
      </c>
    </row>
    <row r="715" spans="1:8" ht="79.5" thickBot="1" x14ac:dyDescent="0.25">
      <c r="A715" s="164" t="s">
        <v>670</v>
      </c>
      <c r="B715" s="361" t="s">
        <v>147</v>
      </c>
      <c r="C715" s="361" t="s">
        <v>75</v>
      </c>
      <c r="D715" s="361" t="s">
        <v>117</v>
      </c>
      <c r="E715" s="187" t="s">
        <v>671</v>
      </c>
      <c r="F715" s="362"/>
      <c r="G715" s="362">
        <v>332.93</v>
      </c>
      <c r="H715" s="362">
        <v>332.93</v>
      </c>
    </row>
    <row r="716" spans="1:8" ht="32.25" thickBot="1" x14ac:dyDescent="0.25">
      <c r="A716" s="39" t="s">
        <v>13</v>
      </c>
      <c r="B716" s="28" t="s">
        <v>147</v>
      </c>
      <c r="C716" s="7" t="s">
        <v>75</v>
      </c>
      <c r="D716" s="7" t="s">
        <v>117</v>
      </c>
      <c r="E716" s="191" t="s">
        <v>671</v>
      </c>
      <c r="F716" s="3">
        <v>244</v>
      </c>
      <c r="G716" s="363">
        <v>332.93</v>
      </c>
      <c r="H716" s="363">
        <v>332.93</v>
      </c>
    </row>
    <row r="717" spans="1:8" ht="48" thickBot="1" x14ac:dyDescent="0.25">
      <c r="A717" s="136" t="s">
        <v>148</v>
      </c>
      <c r="B717" s="134" t="s">
        <v>149</v>
      </c>
      <c r="C717" s="134" t="s">
        <v>75</v>
      </c>
      <c r="D717" s="134" t="s">
        <v>117</v>
      </c>
      <c r="E717" s="134"/>
      <c r="F717" s="134"/>
      <c r="G717" s="303">
        <f>SUM(G732+G725+G718+G729)</f>
        <v>13420.11</v>
      </c>
      <c r="H717" s="303">
        <f>SUM(H732+H725+H718+H729)</f>
        <v>13420.11</v>
      </c>
    </row>
    <row r="718" spans="1:8" ht="16.5" thickBot="1" x14ac:dyDescent="0.25">
      <c r="A718" s="31"/>
      <c r="B718" s="26" t="s">
        <v>149</v>
      </c>
      <c r="C718" s="15" t="s">
        <v>75</v>
      </c>
      <c r="D718" s="15" t="s">
        <v>117</v>
      </c>
      <c r="E718" s="32">
        <v>1920202590</v>
      </c>
      <c r="F718" s="27"/>
      <c r="G718" s="295">
        <f>SUM(G719:G724)</f>
        <v>672.8</v>
      </c>
      <c r="H718" s="295">
        <f>SUM(H719:H724)</f>
        <v>672.8</v>
      </c>
    </row>
    <row r="719" spans="1:8" ht="48" thickBot="1" x14ac:dyDescent="0.25">
      <c r="A719" s="5" t="s">
        <v>56</v>
      </c>
      <c r="B719" s="28" t="s">
        <v>149</v>
      </c>
      <c r="C719" s="7" t="s">
        <v>75</v>
      </c>
      <c r="D719" s="7" t="s">
        <v>117</v>
      </c>
      <c r="E719" s="37">
        <v>1920202590</v>
      </c>
      <c r="F719" s="28" t="s">
        <v>80</v>
      </c>
      <c r="G719" s="137">
        <v>190</v>
      </c>
      <c r="H719" s="137">
        <v>190</v>
      </c>
    </row>
    <row r="720" spans="1:8" ht="79.5" thickBot="1" x14ac:dyDescent="0.25">
      <c r="A720" s="39" t="s">
        <v>10</v>
      </c>
      <c r="B720" s="28" t="s">
        <v>149</v>
      </c>
      <c r="C720" s="7" t="s">
        <v>75</v>
      </c>
      <c r="D720" s="7" t="s">
        <v>117</v>
      </c>
      <c r="E720" s="37">
        <v>1920202590</v>
      </c>
      <c r="F720" s="28" t="s">
        <v>573</v>
      </c>
      <c r="G720" s="137">
        <v>57</v>
      </c>
      <c r="H720" s="137">
        <v>57</v>
      </c>
    </row>
    <row r="721" spans="1:8" ht="32.25" thickBot="1" x14ac:dyDescent="0.25">
      <c r="A721" s="39" t="s">
        <v>13</v>
      </c>
      <c r="B721" s="28" t="s">
        <v>149</v>
      </c>
      <c r="C721" s="7" t="s">
        <v>75</v>
      </c>
      <c r="D721" s="7" t="s">
        <v>117</v>
      </c>
      <c r="E721" s="37">
        <v>1920202590</v>
      </c>
      <c r="F721" s="7" t="s">
        <v>121</v>
      </c>
      <c r="G721" s="3">
        <v>163</v>
      </c>
      <c r="H721" s="3">
        <v>163</v>
      </c>
    </row>
    <row r="722" spans="1:8" ht="16.5" thickBot="1" x14ac:dyDescent="0.25">
      <c r="A722" s="39" t="s">
        <v>640</v>
      </c>
      <c r="B722" s="28" t="s">
        <v>149</v>
      </c>
      <c r="C722" s="7" t="s">
        <v>75</v>
      </c>
      <c r="D722" s="7" t="s">
        <v>117</v>
      </c>
      <c r="E722" s="37">
        <v>1920202590</v>
      </c>
      <c r="F722" s="7" t="s">
        <v>619</v>
      </c>
      <c r="G722" s="3">
        <v>150</v>
      </c>
      <c r="H722" s="3">
        <v>150</v>
      </c>
    </row>
    <row r="723" spans="1:8" ht="48" thickBot="1" x14ac:dyDescent="0.25">
      <c r="A723" s="160" t="s">
        <v>597</v>
      </c>
      <c r="B723" s="204" t="s">
        <v>149</v>
      </c>
      <c r="C723" s="176" t="s">
        <v>75</v>
      </c>
      <c r="D723" s="176" t="s">
        <v>117</v>
      </c>
      <c r="E723" s="304">
        <v>1920202590</v>
      </c>
      <c r="F723" s="176" t="s">
        <v>598</v>
      </c>
      <c r="G723" s="175">
        <v>54.8</v>
      </c>
      <c r="H723" s="175">
        <v>54.8</v>
      </c>
    </row>
    <row r="724" spans="1:8" ht="32.25" thickBot="1" x14ac:dyDescent="0.25">
      <c r="A724" s="263" t="s">
        <v>48</v>
      </c>
      <c r="B724" s="28" t="s">
        <v>149</v>
      </c>
      <c r="C724" s="7" t="s">
        <v>75</v>
      </c>
      <c r="D724" s="7" t="s">
        <v>117</v>
      </c>
      <c r="E724" s="37">
        <v>1920202590</v>
      </c>
      <c r="F724" s="7" t="s">
        <v>120</v>
      </c>
      <c r="G724" s="3">
        <v>58</v>
      </c>
      <c r="H724" s="3">
        <v>58</v>
      </c>
    </row>
    <row r="725" spans="1:8" ht="142.5" thickBot="1" x14ac:dyDescent="0.25">
      <c r="A725" s="158" t="s">
        <v>64</v>
      </c>
      <c r="B725" s="26" t="s">
        <v>149</v>
      </c>
      <c r="C725" s="8" t="s">
        <v>75</v>
      </c>
      <c r="D725" s="8" t="s">
        <v>117</v>
      </c>
      <c r="E725" s="4">
        <v>1920206590</v>
      </c>
      <c r="F725" s="2"/>
      <c r="G725" s="1">
        <f>SUM(G726:G728)</f>
        <v>11509.2</v>
      </c>
      <c r="H725" s="1">
        <f>SUM(H726:H728)</f>
        <v>11509.2</v>
      </c>
    </row>
    <row r="726" spans="1:8" ht="48" thickBot="1" x14ac:dyDescent="0.25">
      <c r="A726" s="5" t="s">
        <v>56</v>
      </c>
      <c r="B726" s="28" t="s">
        <v>149</v>
      </c>
      <c r="C726" s="7" t="s">
        <v>75</v>
      </c>
      <c r="D726" s="7" t="s">
        <v>117</v>
      </c>
      <c r="E726" s="3">
        <v>1920206590</v>
      </c>
      <c r="F726" s="3">
        <v>111</v>
      </c>
      <c r="G726" s="3">
        <v>8767</v>
      </c>
      <c r="H726" s="3">
        <v>8767</v>
      </c>
    </row>
    <row r="727" spans="1:8" ht="79.5" thickBot="1" x14ac:dyDescent="0.25">
      <c r="A727" s="39" t="s">
        <v>10</v>
      </c>
      <c r="B727" s="28" t="s">
        <v>149</v>
      </c>
      <c r="C727" s="7" t="s">
        <v>75</v>
      </c>
      <c r="D727" s="7" t="s">
        <v>117</v>
      </c>
      <c r="E727" s="3">
        <v>1920206590</v>
      </c>
      <c r="F727" s="3">
        <v>119</v>
      </c>
      <c r="G727" s="3">
        <v>2647.6</v>
      </c>
      <c r="H727" s="3">
        <v>2647.6</v>
      </c>
    </row>
    <row r="728" spans="1:8" ht="32.25" thickBot="1" x14ac:dyDescent="0.25">
      <c r="A728" s="39" t="s">
        <v>13</v>
      </c>
      <c r="B728" s="28" t="s">
        <v>149</v>
      </c>
      <c r="C728" s="7" t="s">
        <v>75</v>
      </c>
      <c r="D728" s="7" t="s">
        <v>117</v>
      </c>
      <c r="E728" s="3">
        <v>1920206590</v>
      </c>
      <c r="F728" s="3">
        <v>244</v>
      </c>
      <c r="G728" s="3">
        <v>94.6</v>
      </c>
      <c r="H728" s="3">
        <v>94.6</v>
      </c>
    </row>
    <row r="729" spans="1:8" ht="95.25" thickBot="1" x14ac:dyDescent="0.25">
      <c r="A729" s="360" t="s">
        <v>668</v>
      </c>
      <c r="B729" s="204" t="s">
        <v>149</v>
      </c>
      <c r="C729" s="176" t="s">
        <v>75</v>
      </c>
      <c r="D729" s="176" t="s">
        <v>117</v>
      </c>
      <c r="E729" s="187" t="s">
        <v>672</v>
      </c>
      <c r="F729" s="175"/>
      <c r="G729" s="175">
        <f>SUM(G730:G731)</f>
        <v>859.31999999999994</v>
      </c>
      <c r="H729" s="175">
        <f>SUM(H730:H731)</f>
        <v>859.31999999999994</v>
      </c>
    </row>
    <row r="730" spans="1:8" ht="48" thickBot="1" x14ac:dyDescent="0.25">
      <c r="A730" s="39" t="s">
        <v>230</v>
      </c>
      <c r="B730" s="28" t="s">
        <v>149</v>
      </c>
      <c r="C730" s="7" t="s">
        <v>75</v>
      </c>
      <c r="D730" s="7" t="s">
        <v>117</v>
      </c>
      <c r="E730" s="191" t="s">
        <v>672</v>
      </c>
      <c r="F730" s="3">
        <v>111</v>
      </c>
      <c r="G730" s="3">
        <v>660</v>
      </c>
      <c r="H730" s="3">
        <v>660</v>
      </c>
    </row>
    <row r="731" spans="1:8" ht="79.5" thickBot="1" x14ac:dyDescent="0.25">
      <c r="A731" s="39" t="s">
        <v>10</v>
      </c>
      <c r="B731" s="28" t="s">
        <v>149</v>
      </c>
      <c r="C731" s="7" t="s">
        <v>75</v>
      </c>
      <c r="D731" s="7" t="s">
        <v>117</v>
      </c>
      <c r="E731" s="191" t="s">
        <v>672</v>
      </c>
      <c r="F731" s="3">
        <v>119</v>
      </c>
      <c r="G731" s="3">
        <v>199.32</v>
      </c>
      <c r="H731" s="3">
        <v>199.32</v>
      </c>
    </row>
    <row r="732" spans="1:8" ht="79.5" thickBot="1" x14ac:dyDescent="0.25">
      <c r="A732" s="164" t="s">
        <v>670</v>
      </c>
      <c r="B732" s="361" t="s">
        <v>149</v>
      </c>
      <c r="C732" s="361" t="s">
        <v>75</v>
      </c>
      <c r="D732" s="361" t="s">
        <v>117</v>
      </c>
      <c r="E732" s="187" t="s">
        <v>671</v>
      </c>
      <c r="F732" s="362"/>
      <c r="G732" s="362">
        <v>378.79</v>
      </c>
      <c r="H732" s="362">
        <v>378.79</v>
      </c>
    </row>
    <row r="733" spans="1:8" ht="32.25" thickBot="1" x14ac:dyDescent="0.25">
      <c r="A733" s="39" t="s">
        <v>13</v>
      </c>
      <c r="B733" s="28" t="s">
        <v>149</v>
      </c>
      <c r="C733" s="7" t="s">
        <v>75</v>
      </c>
      <c r="D733" s="7" t="s">
        <v>117</v>
      </c>
      <c r="E733" s="191" t="s">
        <v>671</v>
      </c>
      <c r="F733" s="3">
        <v>244</v>
      </c>
      <c r="G733" s="363">
        <v>378.79</v>
      </c>
      <c r="H733" s="363">
        <v>378.79</v>
      </c>
    </row>
    <row r="734" spans="1:8" ht="16.5" thickBot="1" x14ac:dyDescent="0.25">
      <c r="A734" s="136" t="s">
        <v>150</v>
      </c>
      <c r="B734" s="134" t="s">
        <v>151</v>
      </c>
      <c r="C734" s="134" t="s">
        <v>75</v>
      </c>
      <c r="D734" s="134" t="s">
        <v>117</v>
      </c>
      <c r="E734" s="134"/>
      <c r="F734" s="134"/>
      <c r="G734" s="303">
        <f>SUM(G749+G742+G735+G746)</f>
        <v>19893.93</v>
      </c>
      <c r="H734" s="303">
        <f>SUM(H749+H742+H735+H746)</f>
        <v>19893.93</v>
      </c>
    </row>
    <row r="735" spans="1:8" ht="16.5" thickBot="1" x14ac:dyDescent="0.25">
      <c r="A735" s="31"/>
      <c r="B735" s="26" t="s">
        <v>151</v>
      </c>
      <c r="C735" s="15" t="s">
        <v>75</v>
      </c>
      <c r="D735" s="15" t="s">
        <v>117</v>
      </c>
      <c r="E735" s="32">
        <v>1920202590</v>
      </c>
      <c r="F735" s="27"/>
      <c r="G735" s="295">
        <f>SUM(G736:G741)</f>
        <v>1512</v>
      </c>
      <c r="H735" s="295">
        <f>SUM(H736:H741)</f>
        <v>1512</v>
      </c>
    </row>
    <row r="736" spans="1:8" ht="48" thickBot="1" x14ac:dyDescent="0.25">
      <c r="A736" s="5" t="s">
        <v>56</v>
      </c>
      <c r="B736" s="28" t="s">
        <v>151</v>
      </c>
      <c r="C736" s="7" t="s">
        <v>75</v>
      </c>
      <c r="D736" s="7" t="s">
        <v>117</v>
      </c>
      <c r="E736" s="37">
        <v>1920202590</v>
      </c>
      <c r="F736" s="28" t="s">
        <v>80</v>
      </c>
      <c r="G736" s="137">
        <v>540</v>
      </c>
      <c r="H736" s="137">
        <v>540</v>
      </c>
    </row>
    <row r="737" spans="1:8" ht="79.5" thickBot="1" x14ac:dyDescent="0.25">
      <c r="A737" s="39" t="s">
        <v>10</v>
      </c>
      <c r="B737" s="28" t="s">
        <v>151</v>
      </c>
      <c r="C737" s="7" t="s">
        <v>75</v>
      </c>
      <c r="D737" s="7" t="s">
        <v>117</v>
      </c>
      <c r="E737" s="37">
        <v>1920202590</v>
      </c>
      <c r="F737" s="282" t="s">
        <v>573</v>
      </c>
      <c r="G737" s="137">
        <v>163</v>
      </c>
      <c r="H737" s="137">
        <v>163</v>
      </c>
    </row>
    <row r="738" spans="1:8" ht="32.25" thickBot="1" x14ac:dyDescent="0.25">
      <c r="A738" s="39" t="s">
        <v>13</v>
      </c>
      <c r="B738" s="28" t="s">
        <v>151</v>
      </c>
      <c r="C738" s="7" t="s">
        <v>75</v>
      </c>
      <c r="D738" s="7" t="s">
        <v>117</v>
      </c>
      <c r="E738" s="37">
        <v>1920202590</v>
      </c>
      <c r="F738" s="7" t="s">
        <v>121</v>
      </c>
      <c r="G738" s="3">
        <v>235</v>
      </c>
      <c r="H738" s="3">
        <v>235</v>
      </c>
    </row>
    <row r="739" spans="1:8" ht="16.5" thickBot="1" x14ac:dyDescent="0.25">
      <c r="A739" s="39" t="s">
        <v>640</v>
      </c>
      <c r="B739" s="28" t="s">
        <v>151</v>
      </c>
      <c r="C739" s="7" t="s">
        <v>75</v>
      </c>
      <c r="D739" s="7" t="s">
        <v>117</v>
      </c>
      <c r="E739" s="37">
        <v>1920202590</v>
      </c>
      <c r="F739" s="7" t="s">
        <v>619</v>
      </c>
      <c r="G739" s="3">
        <v>178</v>
      </c>
      <c r="H739" s="3">
        <v>178</v>
      </c>
    </row>
    <row r="740" spans="1:8" ht="48" thickBot="1" x14ac:dyDescent="0.25">
      <c r="A740" s="160" t="s">
        <v>597</v>
      </c>
      <c r="B740" s="204" t="s">
        <v>151</v>
      </c>
      <c r="C740" s="176" t="s">
        <v>75</v>
      </c>
      <c r="D740" s="176" t="s">
        <v>117</v>
      </c>
      <c r="E740" s="304">
        <v>1920202590</v>
      </c>
      <c r="F740" s="176" t="s">
        <v>598</v>
      </c>
      <c r="G740" s="175">
        <v>274</v>
      </c>
      <c r="H740" s="175">
        <v>274</v>
      </c>
    </row>
    <row r="741" spans="1:8" ht="32.25" thickBot="1" x14ac:dyDescent="0.25">
      <c r="A741" s="263" t="s">
        <v>48</v>
      </c>
      <c r="B741" s="28" t="s">
        <v>151</v>
      </c>
      <c r="C741" s="7" t="s">
        <v>75</v>
      </c>
      <c r="D741" s="7" t="s">
        <v>117</v>
      </c>
      <c r="E741" s="37">
        <v>1920202590</v>
      </c>
      <c r="F741" s="7" t="s">
        <v>120</v>
      </c>
      <c r="G741" s="3">
        <v>122</v>
      </c>
      <c r="H741" s="3">
        <v>122</v>
      </c>
    </row>
    <row r="742" spans="1:8" ht="142.5" thickBot="1" x14ac:dyDescent="0.25">
      <c r="A742" s="158" t="s">
        <v>64</v>
      </c>
      <c r="B742" s="26" t="s">
        <v>151</v>
      </c>
      <c r="C742" s="8" t="s">
        <v>75</v>
      </c>
      <c r="D742" s="8" t="s">
        <v>117</v>
      </c>
      <c r="E742" s="4">
        <v>1920206590</v>
      </c>
      <c r="F742" s="2"/>
      <c r="G742" s="1">
        <f>SUM(G743:G745)</f>
        <v>16539.8</v>
      </c>
      <c r="H742" s="1">
        <f>SUM(H743:H745)</f>
        <v>16539.8</v>
      </c>
    </row>
    <row r="743" spans="1:8" ht="48" thickBot="1" x14ac:dyDescent="0.25">
      <c r="A743" s="5" t="s">
        <v>56</v>
      </c>
      <c r="B743" s="28" t="s">
        <v>151</v>
      </c>
      <c r="C743" s="7" t="s">
        <v>75</v>
      </c>
      <c r="D743" s="7" t="s">
        <v>117</v>
      </c>
      <c r="E743" s="3">
        <v>1920206590</v>
      </c>
      <c r="F743" s="3">
        <v>111</v>
      </c>
      <c r="G743" s="3">
        <v>12493</v>
      </c>
      <c r="H743" s="3">
        <v>12493</v>
      </c>
    </row>
    <row r="744" spans="1:8" ht="79.5" thickBot="1" x14ac:dyDescent="0.25">
      <c r="A744" s="39" t="s">
        <v>10</v>
      </c>
      <c r="B744" s="28" t="s">
        <v>151</v>
      </c>
      <c r="C744" s="7" t="s">
        <v>75</v>
      </c>
      <c r="D744" s="7" t="s">
        <v>117</v>
      </c>
      <c r="E744" s="3">
        <v>1920206590</v>
      </c>
      <c r="F744" s="3">
        <v>119</v>
      </c>
      <c r="G744" s="3">
        <v>3772.9</v>
      </c>
      <c r="H744" s="3">
        <v>3772.9</v>
      </c>
    </row>
    <row r="745" spans="1:8" ht="32.25" thickBot="1" x14ac:dyDescent="0.25">
      <c r="A745" s="39" t="s">
        <v>13</v>
      </c>
      <c r="B745" s="28" t="s">
        <v>151</v>
      </c>
      <c r="C745" s="7" t="s">
        <v>75</v>
      </c>
      <c r="D745" s="7" t="s">
        <v>117</v>
      </c>
      <c r="E745" s="3">
        <v>1920206590</v>
      </c>
      <c r="F745" s="3">
        <v>244</v>
      </c>
      <c r="G745" s="3">
        <v>273.89999999999998</v>
      </c>
      <c r="H745" s="3">
        <v>273.89999999999998</v>
      </c>
    </row>
    <row r="746" spans="1:8" ht="95.25" thickBot="1" x14ac:dyDescent="0.25">
      <c r="A746" s="360" t="s">
        <v>668</v>
      </c>
      <c r="B746" s="204" t="s">
        <v>151</v>
      </c>
      <c r="C746" s="176" t="s">
        <v>75</v>
      </c>
      <c r="D746" s="176" t="s">
        <v>117</v>
      </c>
      <c r="E746" s="187" t="s">
        <v>672</v>
      </c>
      <c r="F746" s="175"/>
      <c r="G746" s="175">
        <f>SUM(G747:G748)</f>
        <v>1015.56</v>
      </c>
      <c r="H746" s="175">
        <f>SUM(H747:H748)</f>
        <v>1015.56</v>
      </c>
    </row>
    <row r="747" spans="1:8" ht="48" thickBot="1" x14ac:dyDescent="0.25">
      <c r="A747" s="39" t="s">
        <v>230</v>
      </c>
      <c r="B747" s="28" t="s">
        <v>151</v>
      </c>
      <c r="C747" s="7" t="s">
        <v>75</v>
      </c>
      <c r="D747" s="7" t="s">
        <v>117</v>
      </c>
      <c r="E747" s="191" t="s">
        <v>672</v>
      </c>
      <c r="F747" s="3">
        <v>111</v>
      </c>
      <c r="G747" s="3">
        <v>780</v>
      </c>
      <c r="H747" s="3">
        <v>780</v>
      </c>
    </row>
    <row r="748" spans="1:8" ht="79.5" thickBot="1" x14ac:dyDescent="0.25">
      <c r="A748" s="39" t="s">
        <v>10</v>
      </c>
      <c r="B748" s="28" t="s">
        <v>151</v>
      </c>
      <c r="C748" s="7" t="s">
        <v>75</v>
      </c>
      <c r="D748" s="7" t="s">
        <v>117</v>
      </c>
      <c r="E748" s="191" t="s">
        <v>672</v>
      </c>
      <c r="F748" s="3">
        <v>119</v>
      </c>
      <c r="G748" s="3">
        <v>235.56</v>
      </c>
      <c r="H748" s="3">
        <v>235.56</v>
      </c>
    </row>
    <row r="749" spans="1:8" ht="79.5" thickBot="1" x14ac:dyDescent="0.25">
      <c r="A749" s="164" t="s">
        <v>670</v>
      </c>
      <c r="B749" s="361" t="s">
        <v>151</v>
      </c>
      <c r="C749" s="361" t="s">
        <v>75</v>
      </c>
      <c r="D749" s="361" t="s">
        <v>117</v>
      </c>
      <c r="E749" s="187" t="s">
        <v>671</v>
      </c>
      <c r="F749" s="362"/>
      <c r="G749" s="362">
        <v>826.57</v>
      </c>
      <c r="H749" s="362">
        <v>826.57</v>
      </c>
    </row>
    <row r="750" spans="1:8" ht="32.25" thickBot="1" x14ac:dyDescent="0.25">
      <c r="A750" s="39" t="s">
        <v>13</v>
      </c>
      <c r="B750" s="28" t="s">
        <v>151</v>
      </c>
      <c r="C750" s="7" t="s">
        <v>75</v>
      </c>
      <c r="D750" s="7" t="s">
        <v>117</v>
      </c>
      <c r="E750" s="191" t="s">
        <v>671</v>
      </c>
      <c r="F750" s="3">
        <v>244</v>
      </c>
      <c r="G750" s="363">
        <v>826.57</v>
      </c>
      <c r="H750" s="363">
        <v>826.57</v>
      </c>
    </row>
    <row r="751" spans="1:8" ht="16.5" thickBot="1" x14ac:dyDescent="0.25">
      <c r="A751" s="136" t="s">
        <v>152</v>
      </c>
      <c r="B751" s="134" t="s">
        <v>153</v>
      </c>
      <c r="C751" s="134" t="s">
        <v>75</v>
      </c>
      <c r="D751" s="134" t="s">
        <v>117</v>
      </c>
      <c r="E751" s="134"/>
      <c r="F751" s="134"/>
      <c r="G751" s="135">
        <f>SUM(G765+G758+G752+G762)</f>
        <v>11799.19</v>
      </c>
      <c r="H751" s="135">
        <f>SUM(H765+H758+H752+H762)</f>
        <v>11799.19</v>
      </c>
    </row>
    <row r="752" spans="1:8" ht="16.5" thickBot="1" x14ac:dyDescent="0.25">
      <c r="A752" s="31"/>
      <c r="B752" s="26" t="s">
        <v>153</v>
      </c>
      <c r="C752" s="15" t="s">
        <v>75</v>
      </c>
      <c r="D752" s="15" t="s">
        <v>117</v>
      </c>
      <c r="E752" s="32">
        <v>1920202590</v>
      </c>
      <c r="F752" s="27"/>
      <c r="G752" s="53">
        <f>SUM(G753:G757)</f>
        <v>655</v>
      </c>
      <c r="H752" s="53">
        <f>SUM(H753:H757)</f>
        <v>655</v>
      </c>
    </row>
    <row r="753" spans="1:8" ht="48" thickBot="1" x14ac:dyDescent="0.25">
      <c r="A753" s="5" t="s">
        <v>56</v>
      </c>
      <c r="B753" s="28" t="s">
        <v>153</v>
      </c>
      <c r="C753" s="7" t="s">
        <v>75</v>
      </c>
      <c r="D753" s="7" t="s">
        <v>117</v>
      </c>
      <c r="E753" s="37">
        <v>1920202590</v>
      </c>
      <c r="F753" s="28" t="s">
        <v>80</v>
      </c>
      <c r="G753" s="137">
        <v>280</v>
      </c>
      <c r="H753" s="137">
        <v>280</v>
      </c>
    </row>
    <row r="754" spans="1:8" ht="79.5" thickBot="1" x14ac:dyDescent="0.25">
      <c r="A754" s="39" t="s">
        <v>10</v>
      </c>
      <c r="B754" s="28" t="s">
        <v>153</v>
      </c>
      <c r="C754" s="7" t="s">
        <v>75</v>
      </c>
      <c r="D754" s="7" t="s">
        <v>117</v>
      </c>
      <c r="E754" s="37">
        <v>1920202590</v>
      </c>
      <c r="F754" s="28" t="s">
        <v>573</v>
      </c>
      <c r="G754" s="137">
        <v>84</v>
      </c>
      <c r="H754" s="137">
        <v>84</v>
      </c>
    </row>
    <row r="755" spans="1:8" ht="32.25" thickBot="1" x14ac:dyDescent="0.25">
      <c r="A755" s="39" t="s">
        <v>13</v>
      </c>
      <c r="B755" s="28" t="s">
        <v>153</v>
      </c>
      <c r="C755" s="7" t="s">
        <v>75</v>
      </c>
      <c r="D755" s="7" t="s">
        <v>117</v>
      </c>
      <c r="E755" s="37">
        <v>1920202590</v>
      </c>
      <c r="F755" s="7" t="s">
        <v>121</v>
      </c>
      <c r="G755" s="3">
        <v>183</v>
      </c>
      <c r="H755" s="3">
        <v>183</v>
      </c>
    </row>
    <row r="756" spans="1:8" ht="16.5" thickBot="1" x14ac:dyDescent="0.25">
      <c r="A756" s="39" t="s">
        <v>640</v>
      </c>
      <c r="B756" s="28" t="s">
        <v>153</v>
      </c>
      <c r="C756" s="7" t="s">
        <v>75</v>
      </c>
      <c r="D756" s="7" t="s">
        <v>117</v>
      </c>
      <c r="E756" s="37">
        <v>1920202590</v>
      </c>
      <c r="F756" s="7" t="s">
        <v>619</v>
      </c>
      <c r="G756" s="3">
        <v>75</v>
      </c>
      <c r="H756" s="3">
        <v>75</v>
      </c>
    </row>
    <row r="757" spans="1:8" ht="32.25" thickBot="1" x14ac:dyDescent="0.25">
      <c r="A757" s="263" t="s">
        <v>48</v>
      </c>
      <c r="B757" s="28" t="s">
        <v>153</v>
      </c>
      <c r="C757" s="7" t="s">
        <v>75</v>
      </c>
      <c r="D757" s="7" t="s">
        <v>117</v>
      </c>
      <c r="E757" s="37">
        <v>1920202590</v>
      </c>
      <c r="F757" s="7" t="s">
        <v>120</v>
      </c>
      <c r="G757" s="3">
        <v>33</v>
      </c>
      <c r="H757" s="3">
        <v>33</v>
      </c>
    </row>
    <row r="758" spans="1:8" ht="142.5" thickBot="1" x14ac:dyDescent="0.25">
      <c r="A758" s="158" t="s">
        <v>64</v>
      </c>
      <c r="B758" s="26" t="s">
        <v>153</v>
      </c>
      <c r="C758" s="8" t="s">
        <v>75</v>
      </c>
      <c r="D758" s="8" t="s">
        <v>117</v>
      </c>
      <c r="E758" s="4">
        <v>1920206590</v>
      </c>
      <c r="F758" s="2"/>
      <c r="G758" s="1">
        <f>SUM(G759:G761)</f>
        <v>10200</v>
      </c>
      <c r="H758" s="1">
        <f>SUM(H759:H761)</f>
        <v>10200</v>
      </c>
    </row>
    <row r="759" spans="1:8" ht="48" thickBot="1" x14ac:dyDescent="0.25">
      <c r="A759" s="5" t="s">
        <v>56</v>
      </c>
      <c r="B759" s="28" t="s">
        <v>153</v>
      </c>
      <c r="C759" s="7" t="s">
        <v>75</v>
      </c>
      <c r="D759" s="7" t="s">
        <v>117</v>
      </c>
      <c r="E759" s="3">
        <v>1920206590</v>
      </c>
      <c r="F759" s="3">
        <v>111</v>
      </c>
      <c r="G759" s="3">
        <v>7788</v>
      </c>
      <c r="H759" s="3">
        <v>7788</v>
      </c>
    </row>
    <row r="760" spans="1:8" ht="79.5" thickBot="1" x14ac:dyDescent="0.25">
      <c r="A760" s="39" t="s">
        <v>10</v>
      </c>
      <c r="B760" s="28" t="s">
        <v>153</v>
      </c>
      <c r="C760" s="7" t="s">
        <v>75</v>
      </c>
      <c r="D760" s="7" t="s">
        <v>117</v>
      </c>
      <c r="E760" s="3">
        <v>1920206590</v>
      </c>
      <c r="F760" s="3">
        <v>119</v>
      </c>
      <c r="G760" s="3">
        <v>2352</v>
      </c>
      <c r="H760" s="3">
        <v>2352</v>
      </c>
    </row>
    <row r="761" spans="1:8" ht="32.25" thickBot="1" x14ac:dyDescent="0.25">
      <c r="A761" s="39" t="s">
        <v>13</v>
      </c>
      <c r="B761" s="28" t="s">
        <v>153</v>
      </c>
      <c r="C761" s="7" t="s">
        <v>75</v>
      </c>
      <c r="D761" s="7" t="s">
        <v>117</v>
      </c>
      <c r="E761" s="3">
        <v>1920206590</v>
      </c>
      <c r="F761" s="3">
        <v>244</v>
      </c>
      <c r="G761" s="3">
        <v>60</v>
      </c>
      <c r="H761" s="3">
        <v>60</v>
      </c>
    </row>
    <row r="762" spans="1:8" ht="95.25" thickBot="1" x14ac:dyDescent="0.25">
      <c r="A762" s="360" t="s">
        <v>668</v>
      </c>
      <c r="B762" s="204" t="s">
        <v>153</v>
      </c>
      <c r="C762" s="176" t="s">
        <v>75</v>
      </c>
      <c r="D762" s="176" t="s">
        <v>117</v>
      </c>
      <c r="E762" s="187" t="s">
        <v>672</v>
      </c>
      <c r="F762" s="175"/>
      <c r="G762" s="175">
        <f>SUM(G763:G764)</f>
        <v>703.08</v>
      </c>
      <c r="H762" s="175">
        <f>SUM(H763:H764)</f>
        <v>703.08</v>
      </c>
    </row>
    <row r="763" spans="1:8" ht="48" thickBot="1" x14ac:dyDescent="0.25">
      <c r="A763" s="39" t="s">
        <v>230</v>
      </c>
      <c r="B763" s="28" t="s">
        <v>153</v>
      </c>
      <c r="C763" s="7" t="s">
        <v>75</v>
      </c>
      <c r="D763" s="7" t="s">
        <v>117</v>
      </c>
      <c r="E763" s="191" t="s">
        <v>672</v>
      </c>
      <c r="F763" s="3">
        <v>111</v>
      </c>
      <c r="G763" s="3">
        <v>540</v>
      </c>
      <c r="H763" s="3">
        <v>540</v>
      </c>
    </row>
    <row r="764" spans="1:8" ht="79.5" thickBot="1" x14ac:dyDescent="0.25">
      <c r="A764" s="39" t="s">
        <v>10</v>
      </c>
      <c r="B764" s="28" t="s">
        <v>153</v>
      </c>
      <c r="C764" s="7" t="s">
        <v>75</v>
      </c>
      <c r="D764" s="7" t="s">
        <v>117</v>
      </c>
      <c r="E764" s="191" t="s">
        <v>672</v>
      </c>
      <c r="F764" s="3">
        <v>119</v>
      </c>
      <c r="G764" s="3">
        <v>163.08000000000001</v>
      </c>
      <c r="H764" s="3">
        <v>163.08000000000001</v>
      </c>
    </row>
    <row r="765" spans="1:8" ht="79.5" thickBot="1" x14ac:dyDescent="0.25">
      <c r="A765" s="164" t="s">
        <v>670</v>
      </c>
      <c r="B765" s="361" t="s">
        <v>153</v>
      </c>
      <c r="C765" s="361" t="s">
        <v>75</v>
      </c>
      <c r="D765" s="361" t="s">
        <v>117</v>
      </c>
      <c r="E765" s="187" t="s">
        <v>671</v>
      </c>
      <c r="F765" s="362"/>
      <c r="G765" s="362">
        <v>241.11</v>
      </c>
      <c r="H765" s="362">
        <v>241.11</v>
      </c>
    </row>
    <row r="766" spans="1:8" ht="32.25" thickBot="1" x14ac:dyDescent="0.25">
      <c r="A766" s="39" t="s">
        <v>13</v>
      </c>
      <c r="B766" s="28" t="s">
        <v>153</v>
      </c>
      <c r="C766" s="7" t="s">
        <v>75</v>
      </c>
      <c r="D766" s="7" t="s">
        <v>117</v>
      </c>
      <c r="E766" s="191" t="s">
        <v>671</v>
      </c>
      <c r="F766" s="3">
        <v>244</v>
      </c>
      <c r="G766" s="363">
        <v>241.11</v>
      </c>
      <c r="H766" s="363">
        <v>241.11</v>
      </c>
    </row>
    <row r="767" spans="1:8" ht="32.25" thickBot="1" x14ac:dyDescent="0.25">
      <c r="A767" s="136" t="s">
        <v>154</v>
      </c>
      <c r="B767" s="134" t="s">
        <v>155</v>
      </c>
      <c r="C767" s="134" t="s">
        <v>75</v>
      </c>
      <c r="D767" s="134" t="s">
        <v>117</v>
      </c>
      <c r="E767" s="134"/>
      <c r="F767" s="134"/>
      <c r="G767" s="303">
        <f>SUM(G782+G775+G768+G779)</f>
        <v>17050.800000000003</v>
      </c>
      <c r="H767" s="303">
        <f>SUM(H782+H775+H768+H779)</f>
        <v>17050.800000000003</v>
      </c>
    </row>
    <row r="768" spans="1:8" ht="16.5" thickBot="1" x14ac:dyDescent="0.25">
      <c r="A768" s="31"/>
      <c r="B768" s="26" t="s">
        <v>155</v>
      </c>
      <c r="C768" s="15" t="s">
        <v>75</v>
      </c>
      <c r="D768" s="15" t="s">
        <v>117</v>
      </c>
      <c r="E768" s="32">
        <v>1920202590</v>
      </c>
      <c r="F768" s="27"/>
      <c r="G768" s="295">
        <f>SUM(G769:G774)</f>
        <v>1199.5999999999999</v>
      </c>
      <c r="H768" s="295">
        <f>SUM(H769:H774)</f>
        <v>1199.5999999999999</v>
      </c>
    </row>
    <row r="769" spans="1:8" ht="48" thickBot="1" x14ac:dyDescent="0.25">
      <c r="A769" s="5" t="s">
        <v>56</v>
      </c>
      <c r="B769" s="28" t="s">
        <v>155</v>
      </c>
      <c r="C769" s="7" t="s">
        <v>75</v>
      </c>
      <c r="D769" s="7" t="s">
        <v>117</v>
      </c>
      <c r="E769" s="37">
        <v>1920202590</v>
      </c>
      <c r="F769" s="28" t="s">
        <v>80</v>
      </c>
      <c r="G769" s="137">
        <v>380</v>
      </c>
      <c r="H769" s="137">
        <v>380</v>
      </c>
    </row>
    <row r="770" spans="1:8" ht="79.5" thickBot="1" x14ac:dyDescent="0.25">
      <c r="A770" s="39" t="s">
        <v>10</v>
      </c>
      <c r="B770" s="28" t="s">
        <v>155</v>
      </c>
      <c r="C770" s="7" t="s">
        <v>75</v>
      </c>
      <c r="D770" s="7" t="s">
        <v>117</v>
      </c>
      <c r="E770" s="37">
        <v>1920202590</v>
      </c>
      <c r="F770" s="28" t="s">
        <v>573</v>
      </c>
      <c r="G770" s="137">
        <v>115</v>
      </c>
      <c r="H770" s="137">
        <v>115</v>
      </c>
    </row>
    <row r="771" spans="1:8" ht="32.25" thickBot="1" x14ac:dyDescent="0.25">
      <c r="A771" s="39" t="s">
        <v>13</v>
      </c>
      <c r="B771" s="28" t="s">
        <v>155</v>
      </c>
      <c r="C771" s="7" t="s">
        <v>75</v>
      </c>
      <c r="D771" s="7" t="s">
        <v>117</v>
      </c>
      <c r="E771" s="37">
        <v>1920202590</v>
      </c>
      <c r="F771" s="7" t="s">
        <v>121</v>
      </c>
      <c r="G771" s="3">
        <v>318</v>
      </c>
      <c r="H771" s="3">
        <v>318</v>
      </c>
    </row>
    <row r="772" spans="1:8" ht="16.5" thickBot="1" x14ac:dyDescent="0.25">
      <c r="A772" s="39" t="s">
        <v>640</v>
      </c>
      <c r="B772" s="28" t="s">
        <v>155</v>
      </c>
      <c r="C772" s="7" t="s">
        <v>75</v>
      </c>
      <c r="D772" s="7" t="s">
        <v>117</v>
      </c>
      <c r="E772" s="37">
        <v>1920202590</v>
      </c>
      <c r="F772" s="7" t="s">
        <v>619</v>
      </c>
      <c r="G772" s="3">
        <v>150</v>
      </c>
      <c r="H772" s="3">
        <v>150</v>
      </c>
    </row>
    <row r="773" spans="1:8" ht="48" thickBot="1" x14ac:dyDescent="0.25">
      <c r="A773" s="160" t="s">
        <v>597</v>
      </c>
      <c r="B773" s="204" t="s">
        <v>155</v>
      </c>
      <c r="C773" s="176" t="s">
        <v>75</v>
      </c>
      <c r="D773" s="176" t="s">
        <v>117</v>
      </c>
      <c r="E773" s="304">
        <v>1920202590</v>
      </c>
      <c r="F773" s="176" t="s">
        <v>598</v>
      </c>
      <c r="G773" s="175">
        <v>109.6</v>
      </c>
      <c r="H773" s="175">
        <v>109.6</v>
      </c>
    </row>
    <row r="774" spans="1:8" ht="32.25" thickBot="1" x14ac:dyDescent="0.25">
      <c r="A774" s="263" t="s">
        <v>48</v>
      </c>
      <c r="B774" s="28" t="s">
        <v>155</v>
      </c>
      <c r="C774" s="7" t="s">
        <v>75</v>
      </c>
      <c r="D774" s="7" t="s">
        <v>117</v>
      </c>
      <c r="E774" s="37">
        <v>1920202590</v>
      </c>
      <c r="F774" s="7" t="s">
        <v>120</v>
      </c>
      <c r="G774" s="3">
        <v>127</v>
      </c>
      <c r="H774" s="3">
        <v>127</v>
      </c>
    </row>
    <row r="775" spans="1:8" ht="142.5" thickBot="1" x14ac:dyDescent="0.25">
      <c r="A775" s="158" t="s">
        <v>64</v>
      </c>
      <c r="B775" s="26" t="s">
        <v>155</v>
      </c>
      <c r="C775" s="8" t="s">
        <v>75</v>
      </c>
      <c r="D775" s="8" t="s">
        <v>117</v>
      </c>
      <c r="E775" s="4">
        <v>1920206590</v>
      </c>
      <c r="F775" s="2"/>
      <c r="G775" s="1">
        <f>SUM(G776:G778)</f>
        <v>14234.2</v>
      </c>
      <c r="H775" s="1">
        <f>SUM(H776:H778)</f>
        <v>14234.2</v>
      </c>
    </row>
    <row r="776" spans="1:8" ht="48" thickBot="1" x14ac:dyDescent="0.25">
      <c r="A776" s="5" t="s">
        <v>56</v>
      </c>
      <c r="B776" s="28" t="s">
        <v>155</v>
      </c>
      <c r="C776" s="7" t="s">
        <v>75</v>
      </c>
      <c r="D776" s="7" t="s">
        <v>117</v>
      </c>
      <c r="E776" s="3">
        <v>1920206590</v>
      </c>
      <c r="F776" s="3">
        <v>111</v>
      </c>
      <c r="G776" s="3">
        <v>10759</v>
      </c>
      <c r="H776" s="3">
        <v>10759</v>
      </c>
    </row>
    <row r="777" spans="1:8" ht="79.5" thickBot="1" x14ac:dyDescent="0.25">
      <c r="A777" s="39" t="s">
        <v>10</v>
      </c>
      <c r="B777" s="28" t="s">
        <v>155</v>
      </c>
      <c r="C777" s="7" t="s">
        <v>75</v>
      </c>
      <c r="D777" s="7" t="s">
        <v>117</v>
      </c>
      <c r="E777" s="3">
        <v>1920206590</v>
      </c>
      <c r="F777" s="3">
        <v>119</v>
      </c>
      <c r="G777" s="3">
        <v>3249.2</v>
      </c>
      <c r="H777" s="3">
        <v>3249.2</v>
      </c>
    </row>
    <row r="778" spans="1:8" ht="32.25" thickBot="1" x14ac:dyDescent="0.25">
      <c r="A778" s="39" t="s">
        <v>13</v>
      </c>
      <c r="B778" s="28" t="s">
        <v>155</v>
      </c>
      <c r="C778" s="7" t="s">
        <v>75</v>
      </c>
      <c r="D778" s="7" t="s">
        <v>117</v>
      </c>
      <c r="E778" s="3">
        <v>1920206590</v>
      </c>
      <c r="F778" s="3">
        <v>244</v>
      </c>
      <c r="G778" s="3">
        <v>226</v>
      </c>
      <c r="H778" s="3">
        <v>226</v>
      </c>
    </row>
    <row r="779" spans="1:8" ht="95.25" thickBot="1" x14ac:dyDescent="0.25">
      <c r="A779" s="360" t="s">
        <v>668</v>
      </c>
      <c r="B779" s="204" t="s">
        <v>155</v>
      </c>
      <c r="C779" s="176" t="s">
        <v>75</v>
      </c>
      <c r="D779" s="176" t="s">
        <v>117</v>
      </c>
      <c r="E779" s="187" t="s">
        <v>672</v>
      </c>
      <c r="F779" s="175"/>
      <c r="G779" s="175">
        <f>SUM(G780:G781)</f>
        <v>859.31999999999994</v>
      </c>
      <c r="H779" s="175">
        <f>SUM(H780:H781)</f>
        <v>859.31999999999994</v>
      </c>
    </row>
    <row r="780" spans="1:8" ht="48" thickBot="1" x14ac:dyDescent="0.25">
      <c r="A780" s="39" t="s">
        <v>230</v>
      </c>
      <c r="B780" s="28" t="s">
        <v>155</v>
      </c>
      <c r="C780" s="7" t="s">
        <v>75</v>
      </c>
      <c r="D780" s="7" t="s">
        <v>117</v>
      </c>
      <c r="E780" s="191" t="s">
        <v>672</v>
      </c>
      <c r="F780" s="3">
        <v>111</v>
      </c>
      <c r="G780" s="3">
        <v>660</v>
      </c>
      <c r="H780" s="3">
        <v>660</v>
      </c>
    </row>
    <row r="781" spans="1:8" ht="79.5" thickBot="1" x14ac:dyDescent="0.25">
      <c r="A781" s="39" t="s">
        <v>10</v>
      </c>
      <c r="B781" s="28" t="s">
        <v>155</v>
      </c>
      <c r="C781" s="7" t="s">
        <v>75</v>
      </c>
      <c r="D781" s="7" t="s">
        <v>117</v>
      </c>
      <c r="E781" s="191" t="s">
        <v>672</v>
      </c>
      <c r="F781" s="3">
        <v>119</v>
      </c>
      <c r="G781" s="3">
        <v>199.32</v>
      </c>
      <c r="H781" s="3">
        <v>199.32</v>
      </c>
    </row>
    <row r="782" spans="1:8" ht="79.5" thickBot="1" x14ac:dyDescent="0.25">
      <c r="A782" s="164" t="s">
        <v>670</v>
      </c>
      <c r="B782" s="361" t="s">
        <v>155</v>
      </c>
      <c r="C782" s="361" t="s">
        <v>75</v>
      </c>
      <c r="D782" s="361" t="s">
        <v>117</v>
      </c>
      <c r="E782" s="187" t="s">
        <v>671</v>
      </c>
      <c r="F782" s="362"/>
      <c r="G782" s="362">
        <v>757.68</v>
      </c>
      <c r="H782" s="362">
        <v>757.68</v>
      </c>
    </row>
    <row r="783" spans="1:8" ht="32.25" thickBot="1" x14ac:dyDescent="0.25">
      <c r="A783" s="39" t="s">
        <v>13</v>
      </c>
      <c r="B783" s="28" t="s">
        <v>155</v>
      </c>
      <c r="C783" s="7" t="s">
        <v>75</v>
      </c>
      <c r="D783" s="7" t="s">
        <v>117</v>
      </c>
      <c r="E783" s="191" t="s">
        <v>671</v>
      </c>
      <c r="F783" s="3">
        <v>244</v>
      </c>
      <c r="G783" s="363">
        <v>757.68</v>
      </c>
      <c r="H783" s="363">
        <v>757.68</v>
      </c>
    </row>
    <row r="784" spans="1:8" ht="16.5" thickBot="1" x14ac:dyDescent="0.25">
      <c r="A784" s="136" t="s">
        <v>156</v>
      </c>
      <c r="B784" s="134" t="s">
        <v>157</v>
      </c>
      <c r="C784" s="134" t="s">
        <v>75</v>
      </c>
      <c r="D784" s="134" t="s">
        <v>117</v>
      </c>
      <c r="E784" s="134"/>
      <c r="F784" s="134"/>
      <c r="G784" s="135">
        <f>SUM(G799+G792+G785+G796)</f>
        <v>14276.619999999997</v>
      </c>
      <c r="H784" s="135">
        <f>SUM(H799+H792+H785+H796)</f>
        <v>14276.619999999997</v>
      </c>
    </row>
    <row r="785" spans="1:8" ht="16.5" thickBot="1" x14ac:dyDescent="0.25">
      <c r="A785" s="31"/>
      <c r="B785" s="26" t="s">
        <v>157</v>
      </c>
      <c r="C785" s="15" t="s">
        <v>75</v>
      </c>
      <c r="D785" s="15" t="s">
        <v>117</v>
      </c>
      <c r="E785" s="32">
        <v>1920202590</v>
      </c>
      <c r="F785" s="27"/>
      <c r="G785" s="53">
        <f>SUM(G786:G791)</f>
        <v>839.8</v>
      </c>
      <c r="H785" s="53">
        <f>SUM(H786:H791)</f>
        <v>839.8</v>
      </c>
    </row>
    <row r="786" spans="1:8" ht="48" thickBot="1" x14ac:dyDescent="0.25">
      <c r="A786" s="5" t="s">
        <v>56</v>
      </c>
      <c r="B786" s="28" t="s">
        <v>157</v>
      </c>
      <c r="C786" s="7" t="s">
        <v>75</v>
      </c>
      <c r="D786" s="7" t="s">
        <v>117</v>
      </c>
      <c r="E786" s="37">
        <v>1920202590</v>
      </c>
      <c r="F786" s="28" t="s">
        <v>80</v>
      </c>
      <c r="G786" s="137">
        <v>290</v>
      </c>
      <c r="H786" s="137">
        <v>290</v>
      </c>
    </row>
    <row r="787" spans="1:8" ht="79.5" thickBot="1" x14ac:dyDescent="0.25">
      <c r="A787" s="39" t="s">
        <v>10</v>
      </c>
      <c r="B787" s="28" t="s">
        <v>157</v>
      </c>
      <c r="C787" s="7" t="s">
        <v>75</v>
      </c>
      <c r="D787" s="7" t="s">
        <v>117</v>
      </c>
      <c r="E787" s="37">
        <v>1920202590</v>
      </c>
      <c r="F787" s="28" t="s">
        <v>573</v>
      </c>
      <c r="G787" s="137">
        <v>87</v>
      </c>
      <c r="H787" s="137">
        <v>87</v>
      </c>
    </row>
    <row r="788" spans="1:8" ht="32.25" thickBot="1" x14ac:dyDescent="0.25">
      <c r="A788" s="39" t="s">
        <v>13</v>
      </c>
      <c r="B788" s="28" t="s">
        <v>157</v>
      </c>
      <c r="C788" s="7" t="s">
        <v>75</v>
      </c>
      <c r="D788" s="7" t="s">
        <v>117</v>
      </c>
      <c r="E788" s="37">
        <v>1920202590</v>
      </c>
      <c r="F788" s="7" t="s">
        <v>121</v>
      </c>
      <c r="G788" s="3">
        <v>210</v>
      </c>
      <c r="H788" s="3">
        <v>210</v>
      </c>
    </row>
    <row r="789" spans="1:8" ht="16.5" thickBot="1" x14ac:dyDescent="0.25">
      <c r="A789" s="39" t="s">
        <v>640</v>
      </c>
      <c r="B789" s="28" t="s">
        <v>157</v>
      </c>
      <c r="C789" s="7" t="s">
        <v>75</v>
      </c>
      <c r="D789" s="7" t="s">
        <v>117</v>
      </c>
      <c r="E789" s="37">
        <v>1920202590</v>
      </c>
      <c r="F789" s="7" t="s">
        <v>619</v>
      </c>
      <c r="G789" s="3">
        <v>100</v>
      </c>
      <c r="H789" s="3">
        <v>100</v>
      </c>
    </row>
    <row r="790" spans="1:8" ht="48" thickBot="1" x14ac:dyDescent="0.25">
      <c r="A790" s="160" t="s">
        <v>597</v>
      </c>
      <c r="B790" s="204" t="s">
        <v>157</v>
      </c>
      <c r="C790" s="176" t="s">
        <v>75</v>
      </c>
      <c r="D790" s="176" t="s">
        <v>117</v>
      </c>
      <c r="E790" s="304">
        <v>1920202590</v>
      </c>
      <c r="F790" s="176" t="s">
        <v>598</v>
      </c>
      <c r="G790" s="175">
        <v>54.8</v>
      </c>
      <c r="H790" s="175">
        <v>54.8</v>
      </c>
    </row>
    <row r="791" spans="1:8" ht="32.25" thickBot="1" x14ac:dyDescent="0.25">
      <c r="A791" s="263" t="s">
        <v>48</v>
      </c>
      <c r="B791" s="28" t="s">
        <v>157</v>
      </c>
      <c r="C791" s="7" t="s">
        <v>75</v>
      </c>
      <c r="D791" s="7" t="s">
        <v>117</v>
      </c>
      <c r="E791" s="37">
        <v>1920202590</v>
      </c>
      <c r="F791" s="7" t="s">
        <v>120</v>
      </c>
      <c r="G791" s="3">
        <v>98</v>
      </c>
      <c r="H791" s="3">
        <v>98</v>
      </c>
    </row>
    <row r="792" spans="1:8" ht="142.5" thickBot="1" x14ac:dyDescent="0.25">
      <c r="A792" s="158" t="s">
        <v>64</v>
      </c>
      <c r="B792" s="26" t="s">
        <v>157</v>
      </c>
      <c r="C792" s="8" t="s">
        <v>75</v>
      </c>
      <c r="D792" s="8" t="s">
        <v>117</v>
      </c>
      <c r="E792" s="4">
        <v>1920206590</v>
      </c>
      <c r="F792" s="2"/>
      <c r="G792" s="1">
        <f>SUM(G793:G795)</f>
        <v>12187.199999999999</v>
      </c>
      <c r="H792" s="1">
        <f>SUM(H793:H795)</f>
        <v>12187.199999999999</v>
      </c>
    </row>
    <row r="793" spans="1:8" ht="48" thickBot="1" x14ac:dyDescent="0.25">
      <c r="A793" s="5" t="s">
        <v>56</v>
      </c>
      <c r="B793" s="28" t="s">
        <v>157</v>
      </c>
      <c r="C793" s="7" t="s">
        <v>75</v>
      </c>
      <c r="D793" s="7" t="s">
        <v>117</v>
      </c>
      <c r="E793" s="3">
        <v>1920206590</v>
      </c>
      <c r="F793" s="3">
        <v>111</v>
      </c>
      <c r="G793" s="3">
        <v>9263</v>
      </c>
      <c r="H793" s="3">
        <v>9263</v>
      </c>
    </row>
    <row r="794" spans="1:8" ht="79.5" thickBot="1" x14ac:dyDescent="0.25">
      <c r="A794" s="39" t="s">
        <v>10</v>
      </c>
      <c r="B794" s="28" t="s">
        <v>157</v>
      </c>
      <c r="C794" s="7" t="s">
        <v>75</v>
      </c>
      <c r="D794" s="7" t="s">
        <v>117</v>
      </c>
      <c r="E794" s="3">
        <v>1920206590</v>
      </c>
      <c r="F794" s="3">
        <v>119</v>
      </c>
      <c r="G794" s="3">
        <v>2797.4</v>
      </c>
      <c r="H794" s="3">
        <v>2797.4</v>
      </c>
    </row>
    <row r="795" spans="1:8" ht="32.25" thickBot="1" x14ac:dyDescent="0.25">
      <c r="A795" s="39" t="s">
        <v>13</v>
      </c>
      <c r="B795" s="28" t="s">
        <v>157</v>
      </c>
      <c r="C795" s="7" t="s">
        <v>75</v>
      </c>
      <c r="D795" s="7" t="s">
        <v>117</v>
      </c>
      <c r="E795" s="3">
        <v>1920206590</v>
      </c>
      <c r="F795" s="3">
        <v>244</v>
      </c>
      <c r="G795" s="3">
        <v>126.8</v>
      </c>
      <c r="H795" s="3">
        <v>126.8</v>
      </c>
    </row>
    <row r="796" spans="1:8" ht="95.25" thickBot="1" x14ac:dyDescent="0.25">
      <c r="A796" s="360" t="s">
        <v>668</v>
      </c>
      <c r="B796" s="204" t="s">
        <v>157</v>
      </c>
      <c r="C796" s="176" t="s">
        <v>75</v>
      </c>
      <c r="D796" s="176" t="s">
        <v>117</v>
      </c>
      <c r="E796" s="187" t="s">
        <v>672</v>
      </c>
      <c r="F796" s="175"/>
      <c r="G796" s="175">
        <f>SUM(G797:G798)</f>
        <v>859.31999999999994</v>
      </c>
      <c r="H796" s="175">
        <f>SUM(H797:H798)</f>
        <v>859.31999999999994</v>
      </c>
    </row>
    <row r="797" spans="1:8" ht="48" thickBot="1" x14ac:dyDescent="0.25">
      <c r="A797" s="39" t="s">
        <v>230</v>
      </c>
      <c r="B797" s="28" t="s">
        <v>157</v>
      </c>
      <c r="C797" s="7" t="s">
        <v>75</v>
      </c>
      <c r="D797" s="7" t="s">
        <v>117</v>
      </c>
      <c r="E797" s="191" t="s">
        <v>672</v>
      </c>
      <c r="F797" s="3">
        <v>111</v>
      </c>
      <c r="G797" s="3">
        <v>660</v>
      </c>
      <c r="H797" s="3">
        <v>660</v>
      </c>
    </row>
    <row r="798" spans="1:8" ht="79.5" thickBot="1" x14ac:dyDescent="0.25">
      <c r="A798" s="39" t="s">
        <v>10</v>
      </c>
      <c r="B798" s="28" t="s">
        <v>157</v>
      </c>
      <c r="C798" s="7" t="s">
        <v>75</v>
      </c>
      <c r="D798" s="7" t="s">
        <v>117</v>
      </c>
      <c r="E798" s="191" t="s">
        <v>672</v>
      </c>
      <c r="F798" s="3">
        <v>119</v>
      </c>
      <c r="G798" s="3">
        <v>199.32</v>
      </c>
      <c r="H798" s="3">
        <v>199.32</v>
      </c>
    </row>
    <row r="799" spans="1:8" ht="79.5" thickBot="1" x14ac:dyDescent="0.25">
      <c r="A799" s="164" t="s">
        <v>670</v>
      </c>
      <c r="B799" s="361" t="s">
        <v>157</v>
      </c>
      <c r="C799" s="361" t="s">
        <v>75</v>
      </c>
      <c r="D799" s="361" t="s">
        <v>117</v>
      </c>
      <c r="E799" s="187" t="s">
        <v>671</v>
      </c>
      <c r="F799" s="362"/>
      <c r="G799" s="362">
        <v>390.3</v>
      </c>
      <c r="H799" s="362">
        <v>390.3</v>
      </c>
    </row>
    <row r="800" spans="1:8" ht="32.25" thickBot="1" x14ac:dyDescent="0.25">
      <c r="A800" s="39" t="s">
        <v>13</v>
      </c>
      <c r="B800" s="28" t="s">
        <v>157</v>
      </c>
      <c r="C800" s="7" t="s">
        <v>75</v>
      </c>
      <c r="D800" s="7" t="s">
        <v>117</v>
      </c>
      <c r="E800" s="191" t="s">
        <v>671</v>
      </c>
      <c r="F800" s="3">
        <v>244</v>
      </c>
      <c r="G800" s="363">
        <v>390.3</v>
      </c>
      <c r="H800" s="363">
        <v>390.3</v>
      </c>
    </row>
    <row r="801" spans="1:8" ht="16.5" thickBot="1" x14ac:dyDescent="0.25">
      <c r="A801" s="136" t="s">
        <v>158</v>
      </c>
      <c r="B801" s="134" t="s">
        <v>159</v>
      </c>
      <c r="C801" s="134" t="s">
        <v>75</v>
      </c>
      <c r="D801" s="134" t="s">
        <v>117</v>
      </c>
      <c r="E801" s="134"/>
      <c r="F801" s="134"/>
      <c r="G801" s="303">
        <f>SUM(G816+G809+G802+G813)</f>
        <v>12402.759999999998</v>
      </c>
      <c r="H801" s="303">
        <f>SUM(H816+H809+H802+H813)</f>
        <v>12402.759999999998</v>
      </c>
    </row>
    <row r="802" spans="1:8" ht="16.5" thickBot="1" x14ac:dyDescent="0.25">
      <c r="A802" s="31"/>
      <c r="B802" s="27"/>
      <c r="C802" s="27"/>
      <c r="D802" s="27"/>
      <c r="E802" s="27"/>
      <c r="F802" s="27"/>
      <c r="G802" s="295">
        <f>SUM(G803:G808)</f>
        <v>844.8</v>
      </c>
      <c r="H802" s="295">
        <f>SUM(H803:H808)</f>
        <v>844.8</v>
      </c>
    </row>
    <row r="803" spans="1:8" ht="48" thickBot="1" x14ac:dyDescent="0.25">
      <c r="A803" s="5" t="s">
        <v>56</v>
      </c>
      <c r="B803" s="28" t="s">
        <v>159</v>
      </c>
      <c r="C803" s="7" t="s">
        <v>75</v>
      </c>
      <c r="D803" s="7" t="s">
        <v>117</v>
      </c>
      <c r="E803" s="37">
        <v>1920202590</v>
      </c>
      <c r="F803" s="28" t="s">
        <v>80</v>
      </c>
      <c r="G803" s="137">
        <v>290</v>
      </c>
      <c r="H803" s="137">
        <v>290</v>
      </c>
    </row>
    <row r="804" spans="1:8" ht="79.5" thickBot="1" x14ac:dyDescent="0.25">
      <c r="A804" s="39" t="s">
        <v>10</v>
      </c>
      <c r="B804" s="28" t="s">
        <v>159</v>
      </c>
      <c r="C804" s="7" t="s">
        <v>75</v>
      </c>
      <c r="D804" s="7" t="s">
        <v>117</v>
      </c>
      <c r="E804" s="37">
        <v>1920202590</v>
      </c>
      <c r="F804" s="28" t="s">
        <v>573</v>
      </c>
      <c r="G804" s="137">
        <v>87</v>
      </c>
      <c r="H804" s="137">
        <v>87</v>
      </c>
    </row>
    <row r="805" spans="1:8" ht="32.25" thickBot="1" x14ac:dyDescent="0.25">
      <c r="A805" s="39" t="s">
        <v>13</v>
      </c>
      <c r="B805" s="28" t="s">
        <v>159</v>
      </c>
      <c r="C805" s="7" t="s">
        <v>75</v>
      </c>
      <c r="D805" s="7" t="s">
        <v>117</v>
      </c>
      <c r="E805" s="37">
        <v>1920202590</v>
      </c>
      <c r="F805" s="7" t="s">
        <v>121</v>
      </c>
      <c r="G805" s="3">
        <v>99</v>
      </c>
      <c r="H805" s="3">
        <v>99</v>
      </c>
    </row>
    <row r="806" spans="1:8" ht="16.5" thickBot="1" x14ac:dyDescent="0.25">
      <c r="A806" s="39" t="s">
        <v>640</v>
      </c>
      <c r="B806" s="28" t="s">
        <v>159</v>
      </c>
      <c r="C806" s="7" t="s">
        <v>75</v>
      </c>
      <c r="D806" s="7" t="s">
        <v>117</v>
      </c>
      <c r="E806" s="37">
        <v>1920202590</v>
      </c>
      <c r="F806" s="7" t="s">
        <v>619</v>
      </c>
      <c r="G806" s="3">
        <v>199</v>
      </c>
      <c r="H806" s="3">
        <v>199</v>
      </c>
    </row>
    <row r="807" spans="1:8" ht="48" thickBot="1" x14ac:dyDescent="0.25">
      <c r="A807" s="160" t="s">
        <v>597</v>
      </c>
      <c r="B807" s="204" t="s">
        <v>159</v>
      </c>
      <c r="C807" s="176" t="s">
        <v>75</v>
      </c>
      <c r="D807" s="176" t="s">
        <v>117</v>
      </c>
      <c r="E807" s="304">
        <v>1920202590</v>
      </c>
      <c r="F807" s="176" t="s">
        <v>598</v>
      </c>
      <c r="G807" s="175">
        <v>54.8</v>
      </c>
      <c r="H807" s="175">
        <v>54.8</v>
      </c>
    </row>
    <row r="808" spans="1:8" ht="32.25" thickBot="1" x14ac:dyDescent="0.25">
      <c r="A808" s="263" t="s">
        <v>48</v>
      </c>
      <c r="B808" s="28" t="s">
        <v>159</v>
      </c>
      <c r="C808" s="7" t="s">
        <v>75</v>
      </c>
      <c r="D808" s="7" t="s">
        <v>117</v>
      </c>
      <c r="E808" s="37">
        <v>1920202590</v>
      </c>
      <c r="F808" s="7" t="s">
        <v>120</v>
      </c>
      <c r="G808" s="3">
        <v>115</v>
      </c>
      <c r="H808" s="3">
        <v>115</v>
      </c>
    </row>
    <row r="809" spans="1:8" ht="142.5" thickBot="1" x14ac:dyDescent="0.25">
      <c r="A809" s="158" t="s">
        <v>64</v>
      </c>
      <c r="B809" s="26" t="s">
        <v>159</v>
      </c>
      <c r="C809" s="8" t="s">
        <v>75</v>
      </c>
      <c r="D809" s="8" t="s">
        <v>117</v>
      </c>
      <c r="E809" s="4">
        <v>1920206590</v>
      </c>
      <c r="F809" s="2"/>
      <c r="G809" s="1">
        <f>SUM(G810:G812)</f>
        <v>10703.4</v>
      </c>
      <c r="H809" s="1">
        <f>SUM(H810:H812)</f>
        <v>10703.4</v>
      </c>
    </row>
    <row r="810" spans="1:8" ht="48" thickBot="1" x14ac:dyDescent="0.25">
      <c r="A810" s="5" t="s">
        <v>56</v>
      </c>
      <c r="B810" s="28" t="s">
        <v>159</v>
      </c>
      <c r="C810" s="7" t="s">
        <v>75</v>
      </c>
      <c r="D810" s="7" t="s">
        <v>117</v>
      </c>
      <c r="E810" s="3">
        <v>1920206590</v>
      </c>
      <c r="F810" s="3">
        <v>111</v>
      </c>
      <c r="G810" s="3">
        <v>8160</v>
      </c>
      <c r="H810" s="3">
        <v>8160</v>
      </c>
    </row>
    <row r="811" spans="1:8" ht="79.5" thickBot="1" x14ac:dyDescent="0.25">
      <c r="A811" s="39" t="s">
        <v>10</v>
      </c>
      <c r="B811" s="28" t="s">
        <v>159</v>
      </c>
      <c r="C811" s="7" t="s">
        <v>75</v>
      </c>
      <c r="D811" s="7" t="s">
        <v>117</v>
      </c>
      <c r="E811" s="3">
        <v>1920206590</v>
      </c>
      <c r="F811" s="3">
        <v>119</v>
      </c>
      <c r="G811" s="3">
        <v>2464.3000000000002</v>
      </c>
      <c r="H811" s="3">
        <v>2464.3000000000002</v>
      </c>
    </row>
    <row r="812" spans="1:8" ht="32.25" thickBot="1" x14ac:dyDescent="0.25">
      <c r="A812" s="39" t="s">
        <v>13</v>
      </c>
      <c r="B812" s="28" t="s">
        <v>159</v>
      </c>
      <c r="C812" s="7" t="s">
        <v>75</v>
      </c>
      <c r="D812" s="7" t="s">
        <v>117</v>
      </c>
      <c r="E812" s="3">
        <v>1920206590</v>
      </c>
      <c r="F812" s="3">
        <v>244</v>
      </c>
      <c r="G812" s="3">
        <v>79.099999999999994</v>
      </c>
      <c r="H812" s="3">
        <v>79.099999999999994</v>
      </c>
    </row>
    <row r="813" spans="1:8" ht="95.25" thickBot="1" x14ac:dyDescent="0.25">
      <c r="A813" s="360" t="s">
        <v>668</v>
      </c>
      <c r="B813" s="204" t="s">
        <v>159</v>
      </c>
      <c r="C813" s="176" t="s">
        <v>75</v>
      </c>
      <c r="D813" s="176" t="s">
        <v>117</v>
      </c>
      <c r="E813" s="187" t="s">
        <v>672</v>
      </c>
      <c r="F813" s="175"/>
      <c r="G813" s="175">
        <f>SUM(G814:G815)</f>
        <v>624.96</v>
      </c>
      <c r="H813" s="175">
        <f>SUM(H814:H815)</f>
        <v>624.96</v>
      </c>
    </row>
    <row r="814" spans="1:8" ht="48" thickBot="1" x14ac:dyDescent="0.25">
      <c r="A814" s="39" t="s">
        <v>230</v>
      </c>
      <c r="B814" s="28" t="s">
        <v>159</v>
      </c>
      <c r="C814" s="7" t="s">
        <v>75</v>
      </c>
      <c r="D814" s="7" t="s">
        <v>117</v>
      </c>
      <c r="E814" s="191" t="s">
        <v>672</v>
      </c>
      <c r="F814" s="3">
        <v>111</v>
      </c>
      <c r="G814" s="3">
        <v>480</v>
      </c>
      <c r="H814" s="3">
        <v>480</v>
      </c>
    </row>
    <row r="815" spans="1:8" ht="79.5" thickBot="1" x14ac:dyDescent="0.25">
      <c r="A815" s="39" t="s">
        <v>10</v>
      </c>
      <c r="B815" s="28" t="s">
        <v>159</v>
      </c>
      <c r="C815" s="7" t="s">
        <v>75</v>
      </c>
      <c r="D815" s="7" t="s">
        <v>117</v>
      </c>
      <c r="E815" s="191" t="s">
        <v>672</v>
      </c>
      <c r="F815" s="3">
        <v>119</v>
      </c>
      <c r="G815" s="3">
        <v>144.96</v>
      </c>
      <c r="H815" s="3">
        <v>144.96</v>
      </c>
    </row>
    <row r="816" spans="1:8" ht="79.5" thickBot="1" x14ac:dyDescent="0.25">
      <c r="A816" s="164" t="s">
        <v>670</v>
      </c>
      <c r="B816" s="361" t="s">
        <v>159</v>
      </c>
      <c r="C816" s="361" t="s">
        <v>75</v>
      </c>
      <c r="D816" s="361" t="s">
        <v>117</v>
      </c>
      <c r="E816" s="187" t="s">
        <v>671</v>
      </c>
      <c r="F816" s="362"/>
      <c r="G816" s="362">
        <v>229.6</v>
      </c>
      <c r="H816" s="362">
        <v>229.6</v>
      </c>
    </row>
    <row r="817" spans="1:8" ht="32.25" thickBot="1" x14ac:dyDescent="0.25">
      <c r="A817" s="39" t="s">
        <v>13</v>
      </c>
      <c r="B817" s="28" t="s">
        <v>159</v>
      </c>
      <c r="C817" s="7" t="s">
        <v>75</v>
      </c>
      <c r="D817" s="7" t="s">
        <v>117</v>
      </c>
      <c r="E817" s="191" t="s">
        <v>671</v>
      </c>
      <c r="F817" s="3">
        <v>244</v>
      </c>
      <c r="G817" s="363">
        <v>229.6</v>
      </c>
      <c r="H817" s="363">
        <v>229.6</v>
      </c>
    </row>
    <row r="818" spans="1:8" ht="16.5" thickBot="1" x14ac:dyDescent="0.25">
      <c r="A818" s="136" t="s">
        <v>160</v>
      </c>
      <c r="B818" s="134" t="s">
        <v>161</v>
      </c>
      <c r="C818" s="134" t="s">
        <v>75</v>
      </c>
      <c r="D818" s="134" t="s">
        <v>117</v>
      </c>
      <c r="E818" s="134"/>
      <c r="F818" s="134"/>
      <c r="G818" s="303">
        <f>SUM(G819+G825+G832+G829)</f>
        <v>15369.07</v>
      </c>
      <c r="H818" s="303">
        <f>SUM(H819+H825+H832+H829)</f>
        <v>15369.07</v>
      </c>
    </row>
    <row r="819" spans="1:8" ht="16.5" thickBot="1" x14ac:dyDescent="0.25">
      <c r="A819" s="31"/>
      <c r="B819" s="26" t="s">
        <v>161</v>
      </c>
      <c r="C819" s="15" t="s">
        <v>75</v>
      </c>
      <c r="D819" s="15" t="s">
        <v>117</v>
      </c>
      <c r="E819" s="32">
        <v>1920202590</v>
      </c>
      <c r="F819" s="27"/>
      <c r="G819" s="295">
        <f>SUM(G820:G824)</f>
        <v>1154</v>
      </c>
      <c r="H819" s="295">
        <f>SUM(H820:H824)</f>
        <v>1154</v>
      </c>
    </row>
    <row r="820" spans="1:8" ht="48" thickBot="1" x14ac:dyDescent="0.25">
      <c r="A820" s="5" t="s">
        <v>56</v>
      </c>
      <c r="B820" s="28" t="s">
        <v>161</v>
      </c>
      <c r="C820" s="7" t="s">
        <v>75</v>
      </c>
      <c r="D820" s="7" t="s">
        <v>117</v>
      </c>
      <c r="E820" s="37">
        <v>1920202590</v>
      </c>
      <c r="F820" s="28" t="s">
        <v>80</v>
      </c>
      <c r="G820" s="137">
        <v>320</v>
      </c>
      <c r="H820" s="137">
        <v>320</v>
      </c>
    </row>
    <row r="821" spans="1:8" ht="79.5" thickBot="1" x14ac:dyDescent="0.25">
      <c r="A821" s="39" t="s">
        <v>10</v>
      </c>
      <c r="B821" s="28" t="s">
        <v>161</v>
      </c>
      <c r="C821" s="7" t="s">
        <v>75</v>
      </c>
      <c r="D821" s="7" t="s">
        <v>117</v>
      </c>
      <c r="E821" s="37">
        <v>1920202590</v>
      </c>
      <c r="F821" s="7" t="s">
        <v>573</v>
      </c>
      <c r="G821" s="3">
        <v>96</v>
      </c>
      <c r="H821" s="3">
        <v>96</v>
      </c>
    </row>
    <row r="822" spans="1:8" ht="32.25" thickBot="1" x14ac:dyDescent="0.25">
      <c r="A822" s="39" t="s">
        <v>13</v>
      </c>
      <c r="B822" s="28" t="s">
        <v>161</v>
      </c>
      <c r="C822" s="7" t="s">
        <v>75</v>
      </c>
      <c r="D822" s="7" t="s">
        <v>117</v>
      </c>
      <c r="E822" s="37">
        <v>1920202590</v>
      </c>
      <c r="F822" s="7" t="s">
        <v>121</v>
      </c>
      <c r="G822" s="3">
        <v>160</v>
      </c>
      <c r="H822" s="3">
        <v>160</v>
      </c>
    </row>
    <row r="823" spans="1:8" ht="16.5" thickBot="1" x14ac:dyDescent="0.25">
      <c r="A823" s="39" t="s">
        <v>640</v>
      </c>
      <c r="B823" s="28" t="s">
        <v>161</v>
      </c>
      <c r="C823" s="7" t="s">
        <v>75</v>
      </c>
      <c r="D823" s="7" t="s">
        <v>117</v>
      </c>
      <c r="E823" s="37">
        <v>1920202590</v>
      </c>
      <c r="F823" s="7" t="s">
        <v>619</v>
      </c>
      <c r="G823" s="3">
        <v>480</v>
      </c>
      <c r="H823" s="3">
        <v>480</v>
      </c>
    </row>
    <row r="824" spans="1:8" ht="32.25" thickBot="1" x14ac:dyDescent="0.25">
      <c r="A824" s="263" t="s">
        <v>48</v>
      </c>
      <c r="B824" s="28" t="s">
        <v>161</v>
      </c>
      <c r="C824" s="7" t="s">
        <v>75</v>
      </c>
      <c r="D824" s="7" t="s">
        <v>117</v>
      </c>
      <c r="E824" s="37">
        <v>1920202590</v>
      </c>
      <c r="F824" s="7" t="s">
        <v>120</v>
      </c>
      <c r="G824" s="3">
        <v>98</v>
      </c>
      <c r="H824" s="3">
        <v>98</v>
      </c>
    </row>
    <row r="825" spans="1:8" ht="142.5" thickBot="1" x14ac:dyDescent="0.25">
      <c r="A825" s="158" t="s">
        <v>64</v>
      </c>
      <c r="B825" s="26" t="s">
        <v>161</v>
      </c>
      <c r="C825" s="8" t="s">
        <v>75</v>
      </c>
      <c r="D825" s="8" t="s">
        <v>117</v>
      </c>
      <c r="E825" s="4">
        <v>1920206590</v>
      </c>
      <c r="F825" s="2"/>
      <c r="G825" s="1">
        <f>SUM(G826:G828)</f>
        <v>12701.2</v>
      </c>
      <c r="H825" s="1">
        <f>SUM(H826:H828)</f>
        <v>12701.2</v>
      </c>
    </row>
    <row r="826" spans="1:8" ht="48" thickBot="1" x14ac:dyDescent="0.25">
      <c r="A826" s="5" t="s">
        <v>56</v>
      </c>
      <c r="B826" s="28" t="s">
        <v>161</v>
      </c>
      <c r="C826" s="7" t="s">
        <v>75</v>
      </c>
      <c r="D826" s="7" t="s">
        <v>117</v>
      </c>
      <c r="E826" s="3">
        <v>1920206590</v>
      </c>
      <c r="F826" s="3">
        <v>111</v>
      </c>
      <c r="G826" s="3">
        <v>9620</v>
      </c>
      <c r="H826" s="3">
        <v>9620</v>
      </c>
    </row>
    <row r="827" spans="1:8" ht="79.5" thickBot="1" x14ac:dyDescent="0.25">
      <c r="A827" s="39" t="s">
        <v>10</v>
      </c>
      <c r="B827" s="28" t="s">
        <v>161</v>
      </c>
      <c r="C827" s="7" t="s">
        <v>75</v>
      </c>
      <c r="D827" s="7" t="s">
        <v>117</v>
      </c>
      <c r="E827" s="3">
        <v>1920206590</v>
      </c>
      <c r="F827" s="3">
        <v>119</v>
      </c>
      <c r="G827" s="3">
        <v>2905.2</v>
      </c>
      <c r="H827" s="3">
        <v>2905.2</v>
      </c>
    </row>
    <row r="828" spans="1:8" ht="32.25" thickBot="1" x14ac:dyDescent="0.25">
      <c r="A828" s="39" t="s">
        <v>13</v>
      </c>
      <c r="B828" s="28" t="s">
        <v>161</v>
      </c>
      <c r="C828" s="7" t="s">
        <v>75</v>
      </c>
      <c r="D828" s="7" t="s">
        <v>117</v>
      </c>
      <c r="E828" s="3">
        <v>1920206590</v>
      </c>
      <c r="F828" s="3">
        <v>244</v>
      </c>
      <c r="G828" s="3">
        <v>176</v>
      </c>
      <c r="H828" s="3">
        <v>176</v>
      </c>
    </row>
    <row r="829" spans="1:8" ht="95.25" thickBot="1" x14ac:dyDescent="0.25">
      <c r="A829" s="360" t="s">
        <v>668</v>
      </c>
      <c r="B829" s="204" t="s">
        <v>161</v>
      </c>
      <c r="C829" s="176" t="s">
        <v>75</v>
      </c>
      <c r="D829" s="176" t="s">
        <v>117</v>
      </c>
      <c r="E829" s="187" t="s">
        <v>672</v>
      </c>
      <c r="F829" s="175"/>
      <c r="G829" s="175">
        <f>SUM(G830:G831)</f>
        <v>859.31999999999994</v>
      </c>
      <c r="H829" s="175">
        <f>SUM(H830:H831)</f>
        <v>859.31999999999994</v>
      </c>
    </row>
    <row r="830" spans="1:8" ht="48" thickBot="1" x14ac:dyDescent="0.25">
      <c r="A830" s="39" t="s">
        <v>230</v>
      </c>
      <c r="B830" s="28" t="s">
        <v>161</v>
      </c>
      <c r="C830" s="7" t="s">
        <v>75</v>
      </c>
      <c r="D830" s="7" t="s">
        <v>117</v>
      </c>
      <c r="E830" s="191" t="s">
        <v>672</v>
      </c>
      <c r="F830" s="3">
        <v>111</v>
      </c>
      <c r="G830" s="3">
        <v>660</v>
      </c>
      <c r="H830" s="3">
        <v>660</v>
      </c>
    </row>
    <row r="831" spans="1:8" ht="79.5" thickBot="1" x14ac:dyDescent="0.25">
      <c r="A831" s="39" t="s">
        <v>10</v>
      </c>
      <c r="B831" s="28" t="s">
        <v>161</v>
      </c>
      <c r="C831" s="7" t="s">
        <v>75</v>
      </c>
      <c r="D831" s="7" t="s">
        <v>117</v>
      </c>
      <c r="E831" s="191" t="s">
        <v>672</v>
      </c>
      <c r="F831" s="3">
        <v>119</v>
      </c>
      <c r="G831" s="3">
        <v>199.32</v>
      </c>
      <c r="H831" s="3">
        <v>199.32</v>
      </c>
    </row>
    <row r="832" spans="1:8" ht="79.5" thickBot="1" x14ac:dyDescent="0.25">
      <c r="A832" s="164" t="s">
        <v>670</v>
      </c>
      <c r="B832" s="361" t="s">
        <v>161</v>
      </c>
      <c r="C832" s="361" t="s">
        <v>75</v>
      </c>
      <c r="D832" s="361" t="s">
        <v>117</v>
      </c>
      <c r="E832" s="187" t="s">
        <v>671</v>
      </c>
      <c r="F832" s="362"/>
      <c r="G832" s="362">
        <v>654.54999999999995</v>
      </c>
      <c r="H832" s="362">
        <v>654.54999999999995</v>
      </c>
    </row>
    <row r="833" spans="1:8" ht="32.25" thickBot="1" x14ac:dyDescent="0.25">
      <c r="A833" s="39" t="s">
        <v>13</v>
      </c>
      <c r="B833" s="28" t="s">
        <v>161</v>
      </c>
      <c r="C833" s="7" t="s">
        <v>75</v>
      </c>
      <c r="D833" s="7" t="s">
        <v>117</v>
      </c>
      <c r="E833" s="191" t="s">
        <v>671</v>
      </c>
      <c r="F833" s="3">
        <v>244</v>
      </c>
      <c r="G833" s="363">
        <v>654.54999999999995</v>
      </c>
      <c r="H833" s="363">
        <v>654.54999999999995</v>
      </c>
    </row>
    <row r="834" spans="1:8" ht="32.25" thickBot="1" x14ac:dyDescent="0.25">
      <c r="A834" s="136" t="s">
        <v>162</v>
      </c>
      <c r="B834" s="134" t="s">
        <v>164</v>
      </c>
      <c r="C834" s="134" t="s">
        <v>75</v>
      </c>
      <c r="D834" s="134" t="s">
        <v>117</v>
      </c>
      <c r="E834" s="134"/>
      <c r="F834" s="134"/>
      <c r="G834" s="303">
        <f>SUM(G849+G842+G835+G846)</f>
        <v>14870.37</v>
      </c>
      <c r="H834" s="303">
        <f>SUM(H849+H842+H835+H846)</f>
        <v>14870.37</v>
      </c>
    </row>
    <row r="835" spans="1:8" ht="16.5" thickBot="1" x14ac:dyDescent="0.25">
      <c r="A835" s="31"/>
      <c r="B835" s="26" t="s">
        <v>164</v>
      </c>
      <c r="C835" s="15" t="s">
        <v>75</v>
      </c>
      <c r="D835" s="15" t="s">
        <v>117</v>
      </c>
      <c r="E835" s="32">
        <v>1920202590</v>
      </c>
      <c r="F835" s="27"/>
      <c r="G835" s="295">
        <f>SUM(G836:G841)</f>
        <v>735.7</v>
      </c>
      <c r="H835" s="295">
        <f>SUM(H836:H841)</f>
        <v>735.7</v>
      </c>
    </row>
    <row r="836" spans="1:8" ht="48" thickBot="1" x14ac:dyDescent="0.25">
      <c r="A836" s="5" t="s">
        <v>56</v>
      </c>
      <c r="B836" s="28" t="s">
        <v>164</v>
      </c>
      <c r="C836" s="7" t="s">
        <v>75</v>
      </c>
      <c r="D836" s="7" t="s">
        <v>117</v>
      </c>
      <c r="E836" s="37">
        <v>1920202590</v>
      </c>
      <c r="F836" s="28" t="s">
        <v>80</v>
      </c>
      <c r="G836" s="137">
        <v>290</v>
      </c>
      <c r="H836" s="137">
        <v>290</v>
      </c>
    </row>
    <row r="837" spans="1:8" ht="79.5" thickBot="1" x14ac:dyDescent="0.25">
      <c r="A837" s="39" t="s">
        <v>10</v>
      </c>
      <c r="B837" s="28" t="s">
        <v>164</v>
      </c>
      <c r="C837" s="7" t="s">
        <v>75</v>
      </c>
      <c r="D837" s="7" t="s">
        <v>117</v>
      </c>
      <c r="E837" s="37">
        <v>1920202590</v>
      </c>
      <c r="F837" s="28" t="s">
        <v>573</v>
      </c>
      <c r="G837" s="137">
        <v>87</v>
      </c>
      <c r="H837" s="137">
        <v>87</v>
      </c>
    </row>
    <row r="838" spans="1:8" ht="32.25" thickBot="1" x14ac:dyDescent="0.25">
      <c r="A838" s="39" t="s">
        <v>13</v>
      </c>
      <c r="B838" s="28" t="s">
        <v>164</v>
      </c>
      <c r="C838" s="7" t="s">
        <v>75</v>
      </c>
      <c r="D838" s="7" t="s">
        <v>117</v>
      </c>
      <c r="E838" s="37">
        <v>1920202590</v>
      </c>
      <c r="F838" s="7" t="s">
        <v>121</v>
      </c>
      <c r="G838" s="3">
        <v>92</v>
      </c>
      <c r="H838" s="3">
        <v>92</v>
      </c>
    </row>
    <row r="839" spans="1:8" ht="16.5" thickBot="1" x14ac:dyDescent="0.25">
      <c r="A839" s="39" t="s">
        <v>640</v>
      </c>
      <c r="B839" s="28" t="s">
        <v>164</v>
      </c>
      <c r="C839" s="7" t="s">
        <v>75</v>
      </c>
      <c r="D839" s="7" t="s">
        <v>117</v>
      </c>
      <c r="E839" s="37">
        <v>1920202590</v>
      </c>
      <c r="F839" s="7" t="s">
        <v>619</v>
      </c>
      <c r="G839" s="3">
        <v>150</v>
      </c>
      <c r="H839" s="3">
        <v>150</v>
      </c>
    </row>
    <row r="840" spans="1:8" ht="48" thickBot="1" x14ac:dyDescent="0.25">
      <c r="A840" s="160" t="s">
        <v>597</v>
      </c>
      <c r="B840" s="204" t="s">
        <v>164</v>
      </c>
      <c r="C840" s="176" t="s">
        <v>75</v>
      </c>
      <c r="D840" s="176" t="s">
        <v>117</v>
      </c>
      <c r="E840" s="304">
        <v>1920202590</v>
      </c>
      <c r="F840" s="176" t="s">
        <v>598</v>
      </c>
      <c r="G840" s="175">
        <v>82.2</v>
      </c>
      <c r="H840" s="175">
        <v>82.2</v>
      </c>
    </row>
    <row r="841" spans="1:8" ht="32.25" thickBot="1" x14ac:dyDescent="0.25">
      <c r="A841" s="263" t="s">
        <v>48</v>
      </c>
      <c r="B841" s="28" t="s">
        <v>164</v>
      </c>
      <c r="C841" s="7" t="s">
        <v>75</v>
      </c>
      <c r="D841" s="7" t="s">
        <v>117</v>
      </c>
      <c r="E841" s="37">
        <v>1920202590</v>
      </c>
      <c r="F841" s="7" t="s">
        <v>120</v>
      </c>
      <c r="G841" s="3">
        <v>34.5</v>
      </c>
      <c r="H841" s="3">
        <v>34.5</v>
      </c>
    </row>
    <row r="842" spans="1:8" ht="142.5" thickBot="1" x14ac:dyDescent="0.25">
      <c r="A842" s="158" t="s">
        <v>64</v>
      </c>
      <c r="B842" s="26" t="s">
        <v>164</v>
      </c>
      <c r="C842" s="8" t="s">
        <v>75</v>
      </c>
      <c r="D842" s="8" t="s">
        <v>117</v>
      </c>
      <c r="E842" s="4">
        <v>1920206590</v>
      </c>
      <c r="F842" s="2"/>
      <c r="G842" s="1">
        <f>SUM(G843:G845)</f>
        <v>12770.2</v>
      </c>
      <c r="H842" s="1">
        <f>SUM(H843:H845)</f>
        <v>12770.2</v>
      </c>
    </row>
    <row r="843" spans="1:8" ht="48" thickBot="1" x14ac:dyDescent="0.25">
      <c r="A843" s="5" t="s">
        <v>56</v>
      </c>
      <c r="B843" s="28" t="s">
        <v>164</v>
      </c>
      <c r="C843" s="7" t="s">
        <v>75</v>
      </c>
      <c r="D843" s="7" t="s">
        <v>117</v>
      </c>
      <c r="E843" s="3">
        <v>1920206590</v>
      </c>
      <c r="F843" s="3">
        <v>111</v>
      </c>
      <c r="G843" s="3">
        <v>9686</v>
      </c>
      <c r="H843" s="3">
        <v>9686</v>
      </c>
    </row>
    <row r="844" spans="1:8" ht="79.5" thickBot="1" x14ac:dyDescent="0.25">
      <c r="A844" s="39" t="s">
        <v>10</v>
      </c>
      <c r="B844" s="28" t="s">
        <v>164</v>
      </c>
      <c r="C844" s="7" t="s">
        <v>75</v>
      </c>
      <c r="D844" s="7" t="s">
        <v>117</v>
      </c>
      <c r="E844" s="3">
        <v>1920206590</v>
      </c>
      <c r="F844" s="3">
        <v>119</v>
      </c>
      <c r="G844" s="3">
        <v>2925.2</v>
      </c>
      <c r="H844" s="3">
        <v>2925.2</v>
      </c>
    </row>
    <row r="845" spans="1:8" ht="32.25" thickBot="1" x14ac:dyDescent="0.25">
      <c r="A845" s="39" t="s">
        <v>13</v>
      </c>
      <c r="B845" s="28" t="s">
        <v>164</v>
      </c>
      <c r="C845" s="7" t="s">
        <v>75</v>
      </c>
      <c r="D845" s="7" t="s">
        <v>117</v>
      </c>
      <c r="E845" s="3">
        <v>1920206590</v>
      </c>
      <c r="F845" s="3">
        <v>244</v>
      </c>
      <c r="G845" s="3">
        <v>159</v>
      </c>
      <c r="H845" s="3">
        <v>159</v>
      </c>
    </row>
    <row r="846" spans="1:8" ht="95.25" thickBot="1" x14ac:dyDescent="0.25">
      <c r="A846" s="360" t="s">
        <v>668</v>
      </c>
      <c r="B846" s="204" t="s">
        <v>164</v>
      </c>
      <c r="C846" s="176" t="s">
        <v>75</v>
      </c>
      <c r="D846" s="176" t="s">
        <v>117</v>
      </c>
      <c r="E846" s="187" t="s">
        <v>672</v>
      </c>
      <c r="F846" s="175"/>
      <c r="G846" s="175">
        <f>SUM(G847:G848)</f>
        <v>859.31999999999994</v>
      </c>
      <c r="H846" s="175">
        <f>SUM(H847:H848)</f>
        <v>859.31999999999994</v>
      </c>
    </row>
    <row r="847" spans="1:8" ht="48" thickBot="1" x14ac:dyDescent="0.25">
      <c r="A847" s="39" t="s">
        <v>230</v>
      </c>
      <c r="B847" s="28" t="s">
        <v>164</v>
      </c>
      <c r="C847" s="7" t="s">
        <v>75</v>
      </c>
      <c r="D847" s="7" t="s">
        <v>117</v>
      </c>
      <c r="E847" s="191" t="s">
        <v>672</v>
      </c>
      <c r="F847" s="3">
        <v>111</v>
      </c>
      <c r="G847" s="3">
        <v>660</v>
      </c>
      <c r="H847" s="3">
        <v>660</v>
      </c>
    </row>
    <row r="848" spans="1:8" ht="79.5" thickBot="1" x14ac:dyDescent="0.25">
      <c r="A848" s="39" t="s">
        <v>10</v>
      </c>
      <c r="B848" s="28" t="s">
        <v>164</v>
      </c>
      <c r="C848" s="7" t="s">
        <v>75</v>
      </c>
      <c r="D848" s="7" t="s">
        <v>117</v>
      </c>
      <c r="E848" s="191" t="s">
        <v>672</v>
      </c>
      <c r="F848" s="3">
        <v>119</v>
      </c>
      <c r="G848" s="3">
        <v>199.32</v>
      </c>
      <c r="H848" s="3">
        <v>199.32</v>
      </c>
    </row>
    <row r="849" spans="1:8" ht="79.5" thickBot="1" x14ac:dyDescent="0.25">
      <c r="A849" s="164" t="s">
        <v>670</v>
      </c>
      <c r="B849" s="361" t="s">
        <v>164</v>
      </c>
      <c r="C849" s="361" t="s">
        <v>75</v>
      </c>
      <c r="D849" s="361" t="s">
        <v>117</v>
      </c>
      <c r="E849" s="187" t="s">
        <v>671</v>
      </c>
      <c r="F849" s="362"/>
      <c r="G849" s="362">
        <v>505.15</v>
      </c>
      <c r="H849" s="362">
        <v>505.15</v>
      </c>
    </row>
    <row r="850" spans="1:8" ht="32.25" thickBot="1" x14ac:dyDescent="0.25">
      <c r="A850" s="39" t="s">
        <v>13</v>
      </c>
      <c r="B850" s="28" t="s">
        <v>164</v>
      </c>
      <c r="C850" s="7" t="s">
        <v>75</v>
      </c>
      <c r="D850" s="7" t="s">
        <v>117</v>
      </c>
      <c r="E850" s="191" t="s">
        <v>671</v>
      </c>
      <c r="F850" s="3">
        <v>244</v>
      </c>
      <c r="G850" s="363">
        <v>505.15</v>
      </c>
      <c r="H850" s="363">
        <v>505.15</v>
      </c>
    </row>
    <row r="851" spans="1:8" ht="32.25" thickBot="1" x14ac:dyDescent="0.25">
      <c r="A851" s="23" t="s">
        <v>66</v>
      </c>
      <c r="B851" s="29" t="s">
        <v>178</v>
      </c>
      <c r="C851" s="24" t="s">
        <v>75</v>
      </c>
      <c r="D851" s="24" t="s">
        <v>111</v>
      </c>
      <c r="E851" s="30">
        <v>1930606590</v>
      </c>
      <c r="F851" s="30"/>
      <c r="G851" s="25">
        <f>SUM(G852+G858)</f>
        <v>10293</v>
      </c>
      <c r="H851" s="25">
        <f>SUM(H852+H858)</f>
        <v>10293</v>
      </c>
    </row>
    <row r="852" spans="1:8" ht="16.5" thickBot="1" x14ac:dyDescent="0.25">
      <c r="A852" s="205" t="s">
        <v>167</v>
      </c>
      <c r="B852" s="206" t="s">
        <v>166</v>
      </c>
      <c r="C852" s="206" t="s">
        <v>75</v>
      </c>
      <c r="D852" s="206" t="s">
        <v>111</v>
      </c>
      <c r="E852" s="207"/>
      <c r="F852" s="207"/>
      <c r="G852" s="209">
        <f>SUM(G853:G857)</f>
        <v>5239</v>
      </c>
      <c r="H852" s="209">
        <f>SUM(H853:H857)</f>
        <v>5239</v>
      </c>
    </row>
    <row r="853" spans="1:8" ht="48" thickBot="1" x14ac:dyDescent="0.25">
      <c r="A853" s="5" t="s">
        <v>56</v>
      </c>
      <c r="B853" s="28" t="s">
        <v>166</v>
      </c>
      <c r="C853" s="7" t="s">
        <v>75</v>
      </c>
      <c r="D853" s="7" t="s">
        <v>111</v>
      </c>
      <c r="E853" s="3">
        <v>1930606590</v>
      </c>
      <c r="F853" s="3">
        <v>111</v>
      </c>
      <c r="G853" s="3">
        <v>3550</v>
      </c>
      <c r="H853" s="3">
        <v>3550</v>
      </c>
    </row>
    <row r="854" spans="1:8" ht="79.5" thickBot="1" x14ac:dyDescent="0.25">
      <c r="A854" s="39" t="s">
        <v>10</v>
      </c>
      <c r="B854" s="28" t="s">
        <v>166</v>
      </c>
      <c r="C854" s="7" t="s">
        <v>75</v>
      </c>
      <c r="D854" s="7" t="s">
        <v>111</v>
      </c>
      <c r="E854" s="3">
        <v>1930606590</v>
      </c>
      <c r="F854" s="3">
        <v>119</v>
      </c>
      <c r="G854" s="3">
        <v>1072</v>
      </c>
      <c r="H854" s="3">
        <v>1072</v>
      </c>
    </row>
    <row r="855" spans="1:8" ht="32.25" thickBot="1" x14ac:dyDescent="0.25">
      <c r="A855" s="39" t="s">
        <v>13</v>
      </c>
      <c r="B855" s="28" t="s">
        <v>166</v>
      </c>
      <c r="C855" s="7" t="s">
        <v>75</v>
      </c>
      <c r="D855" s="7" t="s">
        <v>111</v>
      </c>
      <c r="E855" s="3">
        <v>1930606590</v>
      </c>
      <c r="F855" s="3">
        <v>244</v>
      </c>
      <c r="G855" s="3">
        <v>59</v>
      </c>
      <c r="H855" s="3">
        <v>59</v>
      </c>
    </row>
    <row r="856" spans="1:8" ht="16.5" thickBot="1" x14ac:dyDescent="0.25">
      <c r="A856" s="39" t="s">
        <v>640</v>
      </c>
      <c r="B856" s="28" t="s">
        <v>166</v>
      </c>
      <c r="C856" s="7" t="s">
        <v>75</v>
      </c>
      <c r="D856" s="7" t="s">
        <v>111</v>
      </c>
      <c r="E856" s="3">
        <v>1930606590</v>
      </c>
      <c r="F856" s="3">
        <v>247</v>
      </c>
      <c r="G856" s="3">
        <v>228</v>
      </c>
      <c r="H856" s="3">
        <v>228</v>
      </c>
    </row>
    <row r="857" spans="1:8" ht="32.25" thickBot="1" x14ac:dyDescent="0.25">
      <c r="A857" s="263" t="s">
        <v>48</v>
      </c>
      <c r="B857" s="28" t="s">
        <v>166</v>
      </c>
      <c r="C857" s="7" t="s">
        <v>75</v>
      </c>
      <c r="D857" s="7" t="s">
        <v>111</v>
      </c>
      <c r="E857" s="3">
        <v>1930606590</v>
      </c>
      <c r="F857" s="3">
        <v>850</v>
      </c>
      <c r="G857" s="3">
        <v>330</v>
      </c>
      <c r="H857" s="3">
        <v>330</v>
      </c>
    </row>
    <row r="858" spans="1:8" ht="32.25" thickBot="1" x14ac:dyDescent="0.25">
      <c r="A858" s="205" t="s">
        <v>169</v>
      </c>
      <c r="B858" s="206" t="s">
        <v>168</v>
      </c>
      <c r="C858" s="206" t="s">
        <v>75</v>
      </c>
      <c r="D858" s="206" t="s">
        <v>111</v>
      </c>
      <c r="E858" s="207"/>
      <c r="F858" s="207"/>
      <c r="G858" s="208">
        <f>SUM(G859:G864)</f>
        <v>5054</v>
      </c>
      <c r="H858" s="208">
        <f>SUM(H859:H864)</f>
        <v>5054</v>
      </c>
    </row>
    <row r="859" spans="1:8" ht="48" thickBot="1" x14ac:dyDescent="0.25">
      <c r="A859" s="5" t="s">
        <v>56</v>
      </c>
      <c r="B859" s="28" t="s">
        <v>168</v>
      </c>
      <c r="C859" s="7" t="s">
        <v>75</v>
      </c>
      <c r="D859" s="7" t="s">
        <v>111</v>
      </c>
      <c r="E859" s="3">
        <v>1930606590</v>
      </c>
      <c r="F859" s="3">
        <v>111</v>
      </c>
      <c r="G859" s="3">
        <v>3630</v>
      </c>
      <c r="H859" s="3">
        <v>3630</v>
      </c>
    </row>
    <row r="860" spans="1:8" ht="16.5" thickBot="1" x14ac:dyDescent="0.25">
      <c r="A860" s="39" t="s">
        <v>391</v>
      </c>
      <c r="B860" s="28" t="s">
        <v>168</v>
      </c>
      <c r="C860" s="7" t="s">
        <v>75</v>
      </c>
      <c r="D860" s="7" t="s">
        <v>111</v>
      </c>
      <c r="E860" s="3">
        <v>1930606590</v>
      </c>
      <c r="F860" s="3">
        <v>112</v>
      </c>
      <c r="G860" s="3"/>
      <c r="H860" s="3"/>
    </row>
    <row r="861" spans="1:8" ht="79.5" thickBot="1" x14ac:dyDescent="0.25">
      <c r="A861" s="39" t="s">
        <v>10</v>
      </c>
      <c r="B861" s="28" t="s">
        <v>168</v>
      </c>
      <c r="C861" s="7" t="s">
        <v>75</v>
      </c>
      <c r="D861" s="7" t="s">
        <v>111</v>
      </c>
      <c r="E861" s="3">
        <v>1930606590</v>
      </c>
      <c r="F861" s="3">
        <v>119</v>
      </c>
      <c r="G861" s="3">
        <v>1098</v>
      </c>
      <c r="H861" s="3">
        <v>1098</v>
      </c>
    </row>
    <row r="862" spans="1:8" ht="32.25" thickBot="1" x14ac:dyDescent="0.25">
      <c r="A862" s="39" t="s">
        <v>13</v>
      </c>
      <c r="B862" s="28" t="s">
        <v>168</v>
      </c>
      <c r="C862" s="7" t="s">
        <v>75</v>
      </c>
      <c r="D862" s="7" t="s">
        <v>111</v>
      </c>
      <c r="E862" s="3">
        <v>1930606590</v>
      </c>
      <c r="F862" s="3">
        <v>244</v>
      </c>
      <c r="G862" s="3">
        <v>166</v>
      </c>
      <c r="H862" s="3">
        <v>166</v>
      </c>
    </row>
    <row r="863" spans="1:8" ht="16.5" thickBot="1" x14ac:dyDescent="0.25">
      <c r="A863" s="39" t="s">
        <v>640</v>
      </c>
      <c r="B863" s="28" t="s">
        <v>168</v>
      </c>
      <c r="C863" s="7" t="s">
        <v>75</v>
      </c>
      <c r="D863" s="7" t="s">
        <v>111</v>
      </c>
      <c r="E863" s="3">
        <v>1930606590</v>
      </c>
      <c r="F863" s="3">
        <v>247</v>
      </c>
      <c r="G863" s="3">
        <v>155</v>
      </c>
      <c r="H863" s="3">
        <v>155</v>
      </c>
    </row>
    <row r="864" spans="1:8" ht="32.25" thickBot="1" x14ac:dyDescent="0.25">
      <c r="A864" s="263" t="s">
        <v>48</v>
      </c>
      <c r="B864" s="28" t="s">
        <v>168</v>
      </c>
      <c r="C864" s="7" t="s">
        <v>75</v>
      </c>
      <c r="D864" s="7" t="s">
        <v>111</v>
      </c>
      <c r="E864" s="3">
        <v>1930606590</v>
      </c>
      <c r="F864" s="3">
        <v>850</v>
      </c>
      <c r="G864" s="3">
        <v>5</v>
      </c>
      <c r="H864" s="3">
        <v>5</v>
      </c>
    </row>
    <row r="865" spans="1:8" ht="32.25" thickBot="1" x14ac:dyDescent="0.25">
      <c r="A865" s="128" t="s">
        <v>28</v>
      </c>
      <c r="B865" s="131">
        <v>101</v>
      </c>
      <c r="C865" s="129" t="s">
        <v>75</v>
      </c>
      <c r="D865" s="129" t="s">
        <v>112</v>
      </c>
      <c r="E865" s="138"/>
      <c r="F865" s="138"/>
      <c r="G865" s="131">
        <f>SUM(G867+G868+G869+G871+G870)</f>
        <v>6063</v>
      </c>
      <c r="H865" s="131">
        <f>SUM(H867+H868+H869+H871+H870)</f>
        <v>6063</v>
      </c>
    </row>
    <row r="866" spans="1:8" ht="16.5" thickBot="1" x14ac:dyDescent="0.25">
      <c r="A866" s="128" t="s">
        <v>171</v>
      </c>
      <c r="B866" s="131">
        <v>101</v>
      </c>
      <c r="C866" s="129" t="s">
        <v>75</v>
      </c>
      <c r="D866" s="129" t="s">
        <v>112</v>
      </c>
      <c r="E866" s="131">
        <v>1921110590</v>
      </c>
      <c r="F866" s="138"/>
      <c r="G866" s="131">
        <f>SUM(G867:G871)</f>
        <v>6063</v>
      </c>
      <c r="H866" s="131">
        <f>SUM(H867:H871)</f>
        <v>6063</v>
      </c>
    </row>
    <row r="867" spans="1:8" ht="48" thickBot="1" x14ac:dyDescent="0.25">
      <c r="A867" s="5" t="s">
        <v>56</v>
      </c>
      <c r="B867" s="3">
        <v>101</v>
      </c>
      <c r="C867" s="7" t="s">
        <v>75</v>
      </c>
      <c r="D867" s="7" t="s">
        <v>112</v>
      </c>
      <c r="E867" s="3">
        <v>1921110590</v>
      </c>
      <c r="F867" s="3">
        <v>111</v>
      </c>
      <c r="G867" s="3">
        <v>4100</v>
      </c>
      <c r="H867" s="3">
        <v>4100</v>
      </c>
    </row>
    <row r="868" spans="1:8" ht="79.5" thickBot="1" x14ac:dyDescent="0.25">
      <c r="A868" s="39" t="s">
        <v>10</v>
      </c>
      <c r="B868" s="3">
        <v>101</v>
      </c>
      <c r="C868" s="7" t="s">
        <v>75</v>
      </c>
      <c r="D868" s="7" t="s">
        <v>112</v>
      </c>
      <c r="E868" s="3">
        <v>1921110590</v>
      </c>
      <c r="F868" s="3">
        <v>119</v>
      </c>
      <c r="G868" s="3">
        <v>1238</v>
      </c>
      <c r="H868" s="3">
        <v>1238</v>
      </c>
    </row>
    <row r="869" spans="1:8" ht="32.25" thickBot="1" x14ac:dyDescent="0.25">
      <c r="A869" s="39" t="s">
        <v>13</v>
      </c>
      <c r="B869" s="3">
        <v>101</v>
      </c>
      <c r="C869" s="7" t="s">
        <v>75</v>
      </c>
      <c r="D869" s="7" t="s">
        <v>112</v>
      </c>
      <c r="E869" s="3">
        <v>1921110590</v>
      </c>
      <c r="F869" s="3">
        <v>244</v>
      </c>
      <c r="G869" s="3">
        <v>185</v>
      </c>
      <c r="H869" s="3">
        <v>185</v>
      </c>
    </row>
    <row r="870" spans="1:8" ht="16.5" thickBot="1" x14ac:dyDescent="0.25">
      <c r="A870" s="39" t="s">
        <v>640</v>
      </c>
      <c r="B870" s="3">
        <v>101</v>
      </c>
      <c r="C870" s="7" t="s">
        <v>75</v>
      </c>
      <c r="D870" s="7" t="s">
        <v>112</v>
      </c>
      <c r="E870" s="3">
        <v>1921110590</v>
      </c>
      <c r="F870" s="3">
        <v>247</v>
      </c>
      <c r="G870" s="3">
        <v>530</v>
      </c>
      <c r="H870" s="3">
        <v>530</v>
      </c>
    </row>
    <row r="871" spans="1:8" ht="32.25" thickBot="1" x14ac:dyDescent="0.25">
      <c r="A871" s="263" t="s">
        <v>48</v>
      </c>
      <c r="B871" s="28" t="s">
        <v>170</v>
      </c>
      <c r="C871" s="7" t="s">
        <v>75</v>
      </c>
      <c r="D871" s="7" t="s">
        <v>112</v>
      </c>
      <c r="E871" s="3">
        <v>1921110590</v>
      </c>
      <c r="F871" s="3">
        <v>850</v>
      </c>
      <c r="G871" s="3">
        <v>10</v>
      </c>
      <c r="H871" s="3">
        <v>10</v>
      </c>
    </row>
    <row r="872" spans="1:8" ht="16.5" thickBot="1" x14ac:dyDescent="0.25">
      <c r="A872" s="128" t="s">
        <v>61</v>
      </c>
      <c r="B872" s="133" t="s">
        <v>178</v>
      </c>
      <c r="C872" s="129" t="s">
        <v>172</v>
      </c>
      <c r="D872" s="129"/>
      <c r="E872" s="130"/>
      <c r="F872" s="130"/>
      <c r="G872" s="131">
        <f>SUM(G873+G879+G889)</f>
        <v>33988</v>
      </c>
      <c r="H872" s="131">
        <f>SUM(H873+H879+H889)</f>
        <v>33988</v>
      </c>
    </row>
    <row r="873" spans="1:8" ht="16.5" thickBot="1" x14ac:dyDescent="0.25">
      <c r="A873" s="128" t="s">
        <v>261</v>
      </c>
      <c r="B873" s="133" t="s">
        <v>173</v>
      </c>
      <c r="C873" s="129" t="s">
        <v>172</v>
      </c>
      <c r="D873" s="129" t="s">
        <v>76</v>
      </c>
      <c r="E873" s="130"/>
      <c r="F873" s="130"/>
      <c r="G873" s="131">
        <f>SUM(G874:G878)</f>
        <v>18127</v>
      </c>
      <c r="H873" s="131">
        <f>SUM(H874:H878)</f>
        <v>18127</v>
      </c>
    </row>
    <row r="874" spans="1:8" ht="48" thickBot="1" x14ac:dyDescent="0.25">
      <c r="A874" s="5" t="s">
        <v>30</v>
      </c>
      <c r="B874" s="28" t="s">
        <v>173</v>
      </c>
      <c r="C874" s="7" t="s">
        <v>172</v>
      </c>
      <c r="D874" s="7" t="s">
        <v>76</v>
      </c>
      <c r="E874" s="3">
        <v>2020100590</v>
      </c>
      <c r="F874" s="3">
        <v>111</v>
      </c>
      <c r="G874" s="3">
        <v>13200</v>
      </c>
      <c r="H874" s="3">
        <v>13200</v>
      </c>
    </row>
    <row r="875" spans="1:8" ht="79.5" thickBot="1" x14ac:dyDescent="0.25">
      <c r="A875" s="39" t="s">
        <v>10</v>
      </c>
      <c r="B875" s="28" t="s">
        <v>173</v>
      </c>
      <c r="C875" s="7" t="s">
        <v>172</v>
      </c>
      <c r="D875" s="7" t="s">
        <v>76</v>
      </c>
      <c r="E875" s="3">
        <v>2020100590</v>
      </c>
      <c r="F875" s="3">
        <v>119</v>
      </c>
      <c r="G875" s="3">
        <v>3986</v>
      </c>
      <c r="H875" s="3">
        <v>3986</v>
      </c>
    </row>
    <row r="876" spans="1:8" ht="32.25" thickBot="1" x14ac:dyDescent="0.25">
      <c r="A876" s="39" t="s">
        <v>13</v>
      </c>
      <c r="B876" s="28" t="s">
        <v>173</v>
      </c>
      <c r="C876" s="7" t="s">
        <v>172</v>
      </c>
      <c r="D876" s="7" t="s">
        <v>76</v>
      </c>
      <c r="E876" s="3">
        <v>2020100590</v>
      </c>
      <c r="F876" s="3">
        <v>244</v>
      </c>
      <c r="G876" s="3">
        <v>535</v>
      </c>
      <c r="H876" s="3">
        <v>535</v>
      </c>
    </row>
    <row r="877" spans="1:8" ht="16.5" thickBot="1" x14ac:dyDescent="0.25">
      <c r="A877" s="39" t="s">
        <v>640</v>
      </c>
      <c r="B877" s="28" t="s">
        <v>173</v>
      </c>
      <c r="C877" s="7" t="s">
        <v>172</v>
      </c>
      <c r="D877" s="7" t="s">
        <v>76</v>
      </c>
      <c r="E877" s="3">
        <v>2020100590</v>
      </c>
      <c r="F877" s="3">
        <v>247</v>
      </c>
      <c r="G877" s="3">
        <v>140</v>
      </c>
      <c r="H877" s="3">
        <v>140</v>
      </c>
    </row>
    <row r="878" spans="1:8" ht="32.25" thickBot="1" x14ac:dyDescent="0.25">
      <c r="A878" s="263" t="s">
        <v>48</v>
      </c>
      <c r="B878" s="28" t="s">
        <v>173</v>
      </c>
      <c r="C878" s="7" t="s">
        <v>172</v>
      </c>
      <c r="D878" s="7" t="s">
        <v>76</v>
      </c>
      <c r="E878" s="3">
        <v>2020100590</v>
      </c>
      <c r="F878" s="3">
        <v>850</v>
      </c>
      <c r="G878" s="3">
        <v>266</v>
      </c>
      <c r="H878" s="3">
        <v>266</v>
      </c>
    </row>
    <row r="879" spans="1:8" ht="16.5" thickBot="1" x14ac:dyDescent="0.25">
      <c r="A879" s="128" t="s">
        <v>174</v>
      </c>
      <c r="B879" s="133" t="s">
        <v>175</v>
      </c>
      <c r="C879" s="129" t="s">
        <v>172</v>
      </c>
      <c r="D879" s="129" t="s">
        <v>76</v>
      </c>
      <c r="E879" s="130"/>
      <c r="F879" s="130"/>
      <c r="G879" s="131">
        <f>SUM(G880+G881+G882+G884+G885+G887+G883)</f>
        <v>11127</v>
      </c>
      <c r="H879" s="131">
        <f>SUM(H880+H881+H882+H884+H885+H887+H883)</f>
        <v>11127</v>
      </c>
    </row>
    <row r="880" spans="1:8" ht="48" thickBot="1" x14ac:dyDescent="0.25">
      <c r="A880" s="5" t="s">
        <v>30</v>
      </c>
      <c r="B880" s="28" t="s">
        <v>175</v>
      </c>
      <c r="C880" s="7" t="s">
        <v>172</v>
      </c>
      <c r="D880" s="7" t="s">
        <v>76</v>
      </c>
      <c r="E880" s="3">
        <v>2020500590</v>
      </c>
      <c r="F880" s="3">
        <v>111</v>
      </c>
      <c r="G880" s="3">
        <v>8200</v>
      </c>
      <c r="H880" s="3">
        <v>8200</v>
      </c>
    </row>
    <row r="881" spans="1:8" ht="79.5" thickBot="1" x14ac:dyDescent="0.25">
      <c r="A881" s="39" t="s">
        <v>10</v>
      </c>
      <c r="B881" s="28" t="s">
        <v>175</v>
      </c>
      <c r="C881" s="7" t="s">
        <v>172</v>
      </c>
      <c r="D881" s="7" t="s">
        <v>76</v>
      </c>
      <c r="E881" s="3">
        <v>2020500590</v>
      </c>
      <c r="F881" s="3">
        <v>119</v>
      </c>
      <c r="G881" s="3">
        <v>2476</v>
      </c>
      <c r="H881" s="3">
        <v>2476</v>
      </c>
    </row>
    <row r="882" spans="1:8" ht="32.25" thickBot="1" x14ac:dyDescent="0.25">
      <c r="A882" s="39" t="s">
        <v>13</v>
      </c>
      <c r="B882" s="28" t="s">
        <v>175</v>
      </c>
      <c r="C882" s="7" t="s">
        <v>172</v>
      </c>
      <c r="D882" s="7" t="s">
        <v>76</v>
      </c>
      <c r="E882" s="3">
        <v>2020500590</v>
      </c>
      <c r="F882" s="3">
        <v>244</v>
      </c>
      <c r="G882" s="3">
        <v>218</v>
      </c>
      <c r="H882" s="3">
        <v>218</v>
      </c>
    </row>
    <row r="883" spans="1:8" ht="16.5" thickBot="1" x14ac:dyDescent="0.25">
      <c r="A883" s="39" t="s">
        <v>640</v>
      </c>
      <c r="B883" s="28" t="s">
        <v>175</v>
      </c>
      <c r="C883" s="7" t="s">
        <v>172</v>
      </c>
      <c r="D883" s="7" t="s">
        <v>76</v>
      </c>
      <c r="E883" s="3">
        <v>2020500590</v>
      </c>
      <c r="F883" s="3">
        <v>247</v>
      </c>
      <c r="G883" s="3">
        <v>206</v>
      </c>
      <c r="H883" s="3">
        <v>206</v>
      </c>
    </row>
    <row r="884" spans="1:8" ht="32.25" thickBot="1" x14ac:dyDescent="0.25">
      <c r="A884" s="263" t="s">
        <v>48</v>
      </c>
      <c r="B884" s="28" t="s">
        <v>175</v>
      </c>
      <c r="C884" s="7" t="s">
        <v>172</v>
      </c>
      <c r="D884" s="7" t="s">
        <v>76</v>
      </c>
      <c r="E884" s="3">
        <v>2020500590</v>
      </c>
      <c r="F884" s="3">
        <v>850</v>
      </c>
      <c r="G884" s="3">
        <v>27</v>
      </c>
      <c r="H884" s="3">
        <v>27</v>
      </c>
    </row>
    <row r="885" spans="1:8" ht="95.25" hidden="1" thickBot="1" x14ac:dyDescent="0.25">
      <c r="A885" s="210" t="s">
        <v>552</v>
      </c>
      <c r="B885" s="211" t="s">
        <v>175</v>
      </c>
      <c r="C885" s="212" t="s">
        <v>172</v>
      </c>
      <c r="D885" s="212" t="s">
        <v>76</v>
      </c>
      <c r="E885" s="213" t="s">
        <v>553</v>
      </c>
      <c r="F885" s="188"/>
      <c r="G885" s="213"/>
      <c r="H885" s="213"/>
    </row>
    <row r="886" spans="1:8" ht="32.25" hidden="1" thickBot="1" x14ac:dyDescent="0.25">
      <c r="A886" s="39" t="s">
        <v>13</v>
      </c>
      <c r="B886" s="28" t="s">
        <v>175</v>
      </c>
      <c r="C886" s="7" t="s">
        <v>172</v>
      </c>
      <c r="D886" s="7" t="s">
        <v>76</v>
      </c>
      <c r="E886" s="20" t="s">
        <v>553</v>
      </c>
      <c r="F886" s="20">
        <v>244</v>
      </c>
      <c r="G886" s="20"/>
      <c r="H886" s="20"/>
    </row>
    <row r="887" spans="1:8" ht="48" hidden="1" thickBot="1" x14ac:dyDescent="0.25">
      <c r="A887" s="214" t="s">
        <v>554</v>
      </c>
      <c r="B887" s="211" t="s">
        <v>175</v>
      </c>
      <c r="C887" s="212" t="s">
        <v>172</v>
      </c>
      <c r="D887" s="212" t="s">
        <v>76</v>
      </c>
      <c r="E887" s="213" t="s">
        <v>555</v>
      </c>
      <c r="F887" s="188"/>
      <c r="G887" s="213"/>
      <c r="H887" s="213"/>
    </row>
    <row r="888" spans="1:8" ht="32.25" hidden="1" thickBot="1" x14ac:dyDescent="0.25">
      <c r="A888" s="39" t="s">
        <v>13</v>
      </c>
      <c r="B888" s="28" t="s">
        <v>175</v>
      </c>
      <c r="C888" s="7" t="s">
        <v>172</v>
      </c>
      <c r="D888" s="7" t="s">
        <v>76</v>
      </c>
      <c r="E888" s="20" t="s">
        <v>555</v>
      </c>
      <c r="F888" s="20">
        <v>244</v>
      </c>
      <c r="G888" s="20"/>
      <c r="H888" s="20"/>
    </row>
    <row r="889" spans="1:8" ht="16.5" thickBot="1" x14ac:dyDescent="0.25">
      <c r="A889" s="139" t="s">
        <v>176</v>
      </c>
      <c r="B889" s="133" t="s">
        <v>177</v>
      </c>
      <c r="C889" s="129" t="s">
        <v>172</v>
      </c>
      <c r="D889" s="129" t="s">
        <v>73</v>
      </c>
      <c r="E889" s="130"/>
      <c r="F889" s="130"/>
      <c r="G889" s="131">
        <f>SUM(G890:G894)</f>
        <v>4734</v>
      </c>
      <c r="H889" s="131">
        <f>SUM(H890:H894)</f>
        <v>4734</v>
      </c>
    </row>
    <row r="890" spans="1:8" ht="48" thickBot="1" x14ac:dyDescent="0.25">
      <c r="A890" s="5" t="s">
        <v>30</v>
      </c>
      <c r="B890" s="28" t="s">
        <v>177</v>
      </c>
      <c r="C890" s="7" t="s">
        <v>172</v>
      </c>
      <c r="D890" s="7" t="s">
        <v>73</v>
      </c>
      <c r="E890" s="3">
        <v>2030120000</v>
      </c>
      <c r="F890" s="3">
        <v>111</v>
      </c>
      <c r="G890" s="3">
        <v>3500</v>
      </c>
      <c r="H890" s="3">
        <v>3500</v>
      </c>
    </row>
    <row r="891" spans="1:8" ht="48" thickBot="1" x14ac:dyDescent="0.25">
      <c r="A891" s="5" t="s">
        <v>47</v>
      </c>
      <c r="B891" s="28" t="s">
        <v>177</v>
      </c>
      <c r="C891" s="7" t="s">
        <v>172</v>
      </c>
      <c r="D891" s="7" t="s">
        <v>73</v>
      </c>
      <c r="E891" s="3">
        <v>2030120000</v>
      </c>
      <c r="F891" s="3">
        <v>112</v>
      </c>
      <c r="G891" s="3">
        <v>29</v>
      </c>
      <c r="H891" s="3">
        <v>29</v>
      </c>
    </row>
    <row r="892" spans="1:8" ht="79.5" thickBot="1" x14ac:dyDescent="0.25">
      <c r="A892" s="39" t="s">
        <v>10</v>
      </c>
      <c r="B892" s="28" t="s">
        <v>177</v>
      </c>
      <c r="C892" s="7" t="s">
        <v>172</v>
      </c>
      <c r="D892" s="7" t="s">
        <v>73</v>
      </c>
      <c r="E892" s="3">
        <v>2030120000</v>
      </c>
      <c r="F892" s="3">
        <v>119</v>
      </c>
      <c r="G892" s="3">
        <v>1057</v>
      </c>
      <c r="H892" s="3">
        <v>1057</v>
      </c>
    </row>
    <row r="893" spans="1:8" ht="32.25" thickBot="1" x14ac:dyDescent="0.25">
      <c r="A893" s="39" t="s">
        <v>13</v>
      </c>
      <c r="B893" s="28" t="s">
        <v>177</v>
      </c>
      <c r="C893" s="7" t="s">
        <v>172</v>
      </c>
      <c r="D893" s="7" t="s">
        <v>73</v>
      </c>
      <c r="E893" s="3">
        <v>2030120000</v>
      </c>
      <c r="F893" s="3">
        <v>244</v>
      </c>
      <c r="G893" s="3">
        <v>143</v>
      </c>
      <c r="H893" s="3">
        <v>143</v>
      </c>
    </row>
    <row r="894" spans="1:8" ht="32.25" thickBot="1" x14ac:dyDescent="0.25">
      <c r="A894" s="263" t="s">
        <v>48</v>
      </c>
      <c r="B894" s="28" t="s">
        <v>177</v>
      </c>
      <c r="C894" s="7" t="s">
        <v>172</v>
      </c>
      <c r="D894" s="7" t="s">
        <v>73</v>
      </c>
      <c r="E894" s="3">
        <v>2030120000</v>
      </c>
      <c r="F894" s="3">
        <v>850</v>
      </c>
      <c r="G894" s="3">
        <v>5</v>
      </c>
      <c r="H894" s="3">
        <v>5</v>
      </c>
    </row>
    <row r="895" spans="1:8" ht="38.25" thickBot="1" x14ac:dyDescent="0.25">
      <c r="A895" s="348" t="s">
        <v>666</v>
      </c>
      <c r="B895" s="349" t="s">
        <v>177</v>
      </c>
      <c r="C895" s="349" t="s">
        <v>465</v>
      </c>
      <c r="D895" s="349"/>
      <c r="E895" s="207"/>
      <c r="F895" s="207"/>
      <c r="G895" s="208">
        <v>11005</v>
      </c>
      <c r="H895" s="208">
        <v>11005</v>
      </c>
    </row>
    <row r="896" spans="1:8" ht="19.5" thickBot="1" x14ac:dyDescent="0.25">
      <c r="A896" s="205" t="s">
        <v>39</v>
      </c>
      <c r="B896" s="349"/>
      <c r="C896" s="350" t="s">
        <v>465</v>
      </c>
      <c r="D896" s="350" t="s">
        <v>76</v>
      </c>
      <c r="E896" s="207"/>
      <c r="F896" s="207"/>
      <c r="G896" s="207">
        <v>11005</v>
      </c>
      <c r="H896" s="207">
        <v>11005</v>
      </c>
    </row>
    <row r="897" spans="1:8" ht="32.25" thickBot="1" x14ac:dyDescent="0.25">
      <c r="A897" s="205" t="s">
        <v>163</v>
      </c>
      <c r="B897" s="206" t="s">
        <v>165</v>
      </c>
      <c r="C897" s="206" t="s">
        <v>465</v>
      </c>
      <c r="D897" s="206" t="s">
        <v>76</v>
      </c>
      <c r="E897" s="207"/>
      <c r="F897" s="207"/>
      <c r="G897" s="208">
        <f>SUM(G898:G903)</f>
        <v>11005</v>
      </c>
      <c r="H897" s="208">
        <f>SUM(H898:H903)</f>
        <v>11005</v>
      </c>
    </row>
    <row r="898" spans="1:8" ht="48" thickBot="1" x14ac:dyDescent="0.25">
      <c r="A898" s="5" t="s">
        <v>56</v>
      </c>
      <c r="B898" s="28" t="s">
        <v>165</v>
      </c>
      <c r="C898" s="7" t="s">
        <v>465</v>
      </c>
      <c r="D898" s="7" t="s">
        <v>76</v>
      </c>
      <c r="E898" s="3">
        <v>1930606590</v>
      </c>
      <c r="F898" s="3">
        <v>111</v>
      </c>
      <c r="G898" s="3">
        <v>8000</v>
      </c>
      <c r="H898" s="3">
        <v>8000</v>
      </c>
    </row>
    <row r="899" spans="1:8" ht="48" thickBot="1" x14ac:dyDescent="0.25">
      <c r="A899" s="5" t="s">
        <v>47</v>
      </c>
      <c r="B899" s="28" t="s">
        <v>165</v>
      </c>
      <c r="C899" s="7" t="s">
        <v>465</v>
      </c>
      <c r="D899" s="7" t="s">
        <v>76</v>
      </c>
      <c r="E899" s="3">
        <v>1930606590</v>
      </c>
      <c r="F899" s="3">
        <v>112</v>
      </c>
      <c r="G899" s="3"/>
      <c r="H899" s="3"/>
    </row>
    <row r="900" spans="1:8" ht="79.5" thickBot="1" x14ac:dyDescent="0.25">
      <c r="A900" s="39" t="s">
        <v>10</v>
      </c>
      <c r="B900" s="28" t="s">
        <v>165</v>
      </c>
      <c r="C900" s="7" t="s">
        <v>465</v>
      </c>
      <c r="D900" s="7" t="s">
        <v>76</v>
      </c>
      <c r="E900" s="3">
        <v>1930606590</v>
      </c>
      <c r="F900" s="3">
        <v>119</v>
      </c>
      <c r="G900" s="3">
        <v>2416</v>
      </c>
      <c r="H900" s="3">
        <v>2416</v>
      </c>
    </row>
    <row r="901" spans="1:8" ht="32.25" thickBot="1" x14ac:dyDescent="0.25">
      <c r="A901" s="39" t="s">
        <v>13</v>
      </c>
      <c r="B901" s="28" t="s">
        <v>165</v>
      </c>
      <c r="C901" s="7" t="s">
        <v>465</v>
      </c>
      <c r="D901" s="7" t="s">
        <v>76</v>
      </c>
      <c r="E901" s="3">
        <v>1930606590</v>
      </c>
      <c r="F901" s="3">
        <v>244</v>
      </c>
      <c r="G901" s="3">
        <v>171</v>
      </c>
      <c r="H901" s="3">
        <v>171</v>
      </c>
    </row>
    <row r="902" spans="1:8" ht="16.5" thickBot="1" x14ac:dyDescent="0.25">
      <c r="A902" s="39" t="s">
        <v>640</v>
      </c>
      <c r="B902" s="28" t="s">
        <v>165</v>
      </c>
      <c r="C902" s="7" t="s">
        <v>465</v>
      </c>
      <c r="D902" s="7" t="s">
        <v>76</v>
      </c>
      <c r="E902" s="3">
        <v>1930606590</v>
      </c>
      <c r="F902" s="3">
        <v>247</v>
      </c>
      <c r="G902" s="3">
        <v>323</v>
      </c>
      <c r="H902" s="3">
        <v>323</v>
      </c>
    </row>
    <row r="903" spans="1:8" ht="32.25" thickBot="1" x14ac:dyDescent="0.25">
      <c r="A903" s="343" t="s">
        <v>48</v>
      </c>
      <c r="B903" s="28" t="s">
        <v>165</v>
      </c>
      <c r="C903" s="7" t="s">
        <v>465</v>
      </c>
      <c r="D903" s="7" t="s">
        <v>76</v>
      </c>
      <c r="E903" s="3">
        <v>1930606590</v>
      </c>
      <c r="F903" s="3">
        <v>850</v>
      </c>
      <c r="G903" s="3">
        <v>95</v>
      </c>
      <c r="H903" s="3">
        <v>95</v>
      </c>
    </row>
    <row r="904" spans="1:8" ht="16.5" thickBot="1" x14ac:dyDescent="0.25">
      <c r="A904" s="160" t="s">
        <v>67</v>
      </c>
      <c r="B904" s="162"/>
      <c r="C904" s="162"/>
      <c r="D904" s="162"/>
      <c r="E904" s="166"/>
      <c r="F904" s="162"/>
      <c r="G904" s="163">
        <f>SUM(G12+G118+G125+G132+G139+G872+G895)</f>
        <v>732652.45400000003</v>
      </c>
      <c r="H904" s="163">
        <f>SUM(H12+H118+H125+H132+H139+H872+H895)</f>
        <v>737458.01199999999</v>
      </c>
    </row>
    <row r="905" spans="1:8" ht="63.75" thickBot="1" x14ac:dyDescent="0.25">
      <c r="A905" s="351" t="s">
        <v>663</v>
      </c>
      <c r="B905" s="352" t="s">
        <v>178</v>
      </c>
      <c r="C905" s="353" t="s">
        <v>395</v>
      </c>
      <c r="D905" s="353" t="s">
        <v>111</v>
      </c>
      <c r="E905" s="354">
        <v>2610160540</v>
      </c>
      <c r="F905" s="355">
        <v>540</v>
      </c>
      <c r="G905" s="357">
        <v>9175</v>
      </c>
      <c r="H905" s="357">
        <v>9175</v>
      </c>
    </row>
    <row r="906" spans="1:8" ht="26.25" customHeight="1" thickBot="1" x14ac:dyDescent="0.25">
      <c r="A906" s="357" t="s">
        <v>70</v>
      </c>
      <c r="B906" s="356"/>
      <c r="C906" s="356"/>
      <c r="D906" s="356"/>
      <c r="E906" s="356"/>
      <c r="F906" s="356"/>
      <c r="G906" s="358">
        <f>SUM(G904-G905)</f>
        <v>723477.45400000003</v>
      </c>
      <c r="H906" s="358">
        <f>SUM(H904-H905)</f>
        <v>728283.01199999999</v>
      </c>
    </row>
  </sheetData>
  <mergeCells count="14">
    <mergeCell ref="B1:H1"/>
    <mergeCell ref="B2:H2"/>
    <mergeCell ref="B3:H3"/>
    <mergeCell ref="B4:H4"/>
    <mergeCell ref="A6:H6"/>
    <mergeCell ref="A7:H7"/>
    <mergeCell ref="G9:G10"/>
    <mergeCell ref="H9:H10"/>
    <mergeCell ref="A9:A10"/>
    <mergeCell ref="B9:B10"/>
    <mergeCell ref="C9:C10"/>
    <mergeCell ref="D9:D10"/>
    <mergeCell ref="E9:E10"/>
    <mergeCell ref="F9:F10"/>
  </mergeCells>
  <pageMargins left="0" right="0" top="0.74803149606299213" bottom="0.35433070866141736" header="0.31496062992125984" footer="0.31496062992125984"/>
  <pageSetup paperSize="9" fitToHeight="0" orientation="portrait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2"/>
  <sheetViews>
    <sheetView workbookViewId="0">
      <selection activeCell="A7" sqref="A7:F7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377" t="s">
        <v>687</v>
      </c>
      <c r="B2" s="377"/>
      <c r="C2" s="377"/>
      <c r="D2" s="377"/>
      <c r="E2" s="377"/>
      <c r="F2" s="377"/>
    </row>
    <row r="3" spans="1:6" ht="15.75" x14ac:dyDescent="0.2">
      <c r="A3" s="378" t="s">
        <v>179</v>
      </c>
      <c r="B3" s="378"/>
      <c r="C3" s="378"/>
      <c r="D3" s="378"/>
      <c r="E3" s="378"/>
      <c r="F3" s="378"/>
    </row>
    <row r="4" spans="1:6" ht="15.75" x14ac:dyDescent="0.2">
      <c r="A4" s="378" t="s">
        <v>180</v>
      </c>
      <c r="B4" s="378"/>
      <c r="C4" s="378"/>
      <c r="D4" s="378"/>
      <c r="E4" s="378"/>
      <c r="F4" s="378"/>
    </row>
    <row r="5" spans="1:6" ht="15.75" x14ac:dyDescent="0.2">
      <c r="A5" s="378" t="s">
        <v>700</v>
      </c>
      <c r="B5" s="378"/>
      <c r="C5" s="378"/>
      <c r="D5" s="378"/>
      <c r="E5" s="378"/>
      <c r="F5" s="378"/>
    </row>
    <row r="6" spans="1:6" ht="15.75" x14ac:dyDescent="0.2">
      <c r="A6" s="36"/>
    </row>
    <row r="7" spans="1:6" ht="18" x14ac:dyDescent="0.2">
      <c r="A7" s="379" t="s">
        <v>181</v>
      </c>
      <c r="B7" s="379"/>
      <c r="C7" s="379"/>
      <c r="D7" s="379"/>
      <c r="E7" s="379"/>
      <c r="F7" s="379"/>
    </row>
    <row r="8" spans="1:6" ht="55.5" customHeight="1" x14ac:dyDescent="0.2">
      <c r="A8" s="409" t="s">
        <v>604</v>
      </c>
      <c r="B8" s="409"/>
      <c r="C8" s="409"/>
      <c r="D8" s="409"/>
      <c r="E8" s="409"/>
      <c r="F8" s="409"/>
    </row>
    <row r="10" spans="1:6" ht="16.5" thickBot="1" x14ac:dyDescent="0.25">
      <c r="A10" s="416" t="s">
        <v>182</v>
      </c>
      <c r="B10" s="416"/>
      <c r="C10" s="416"/>
      <c r="D10" s="416"/>
      <c r="E10" s="416"/>
      <c r="F10" s="416"/>
    </row>
    <row r="11" spans="1:6" ht="15.75" x14ac:dyDescent="0.2">
      <c r="A11" s="151" t="s">
        <v>183</v>
      </c>
      <c r="B11" s="406" t="s">
        <v>1</v>
      </c>
      <c r="C11" s="406" t="s">
        <v>2</v>
      </c>
      <c r="D11" s="406" t="s">
        <v>3</v>
      </c>
      <c r="E11" s="406" t="s">
        <v>4</v>
      </c>
      <c r="F11" s="406" t="s">
        <v>262</v>
      </c>
    </row>
    <row r="12" spans="1:6" ht="16.5" thickBot="1" x14ac:dyDescent="0.25">
      <c r="A12" s="152" t="s">
        <v>184</v>
      </c>
      <c r="B12" s="407"/>
      <c r="C12" s="407"/>
      <c r="D12" s="407"/>
      <c r="E12" s="407"/>
      <c r="F12" s="407"/>
    </row>
    <row r="13" spans="1:6" ht="16.5" thickBot="1" x14ac:dyDescent="0.25">
      <c r="A13" s="152">
        <v>1</v>
      </c>
      <c r="B13" s="1">
        <v>2</v>
      </c>
      <c r="C13" s="1">
        <v>3</v>
      </c>
      <c r="D13" s="1">
        <v>4</v>
      </c>
      <c r="E13" s="1">
        <v>5</v>
      </c>
      <c r="F13" s="1">
        <v>8</v>
      </c>
    </row>
    <row r="14" spans="1:6" ht="30.75" thickBot="1" x14ac:dyDescent="0.25">
      <c r="A14" s="217" t="s">
        <v>6</v>
      </c>
      <c r="B14" s="218" t="s">
        <v>76</v>
      </c>
      <c r="C14" s="219"/>
      <c r="D14" s="220"/>
      <c r="E14" s="220"/>
      <c r="F14" s="221">
        <f>SUM(F15+F21+F42+F58+F60+F38)</f>
        <v>27310.399999999998</v>
      </c>
    </row>
    <row r="15" spans="1:6" ht="26.25" thickBot="1" x14ac:dyDescent="0.25">
      <c r="A15" s="222" t="s">
        <v>185</v>
      </c>
      <c r="B15" s="218" t="s">
        <v>76</v>
      </c>
      <c r="C15" s="223" t="s">
        <v>117</v>
      </c>
      <c r="D15" s="220"/>
      <c r="E15" s="220"/>
      <c r="F15" s="166">
        <v>1534</v>
      </c>
    </row>
    <row r="16" spans="1:6" ht="48" thickBot="1" x14ac:dyDescent="0.25">
      <c r="A16" s="39" t="s">
        <v>186</v>
      </c>
      <c r="B16" s="45" t="s">
        <v>76</v>
      </c>
      <c r="C16" s="45" t="s">
        <v>117</v>
      </c>
      <c r="D16" s="150">
        <v>88</v>
      </c>
      <c r="E16" s="47"/>
      <c r="F16" s="3">
        <v>1534</v>
      </c>
    </row>
    <row r="17" spans="1:6" ht="16.5" thickBot="1" x14ac:dyDescent="0.25">
      <c r="A17" s="224" t="s">
        <v>8</v>
      </c>
      <c r="B17" s="218" t="s">
        <v>76</v>
      </c>
      <c r="C17" s="223" t="s">
        <v>117</v>
      </c>
      <c r="D17" s="187" t="s">
        <v>187</v>
      </c>
      <c r="E17" s="220"/>
      <c r="F17" s="175">
        <v>1534</v>
      </c>
    </row>
    <row r="18" spans="1:6" ht="30.75" thickBot="1" x14ac:dyDescent="0.25">
      <c r="A18" s="173" t="s">
        <v>188</v>
      </c>
      <c r="B18" s="45" t="s">
        <v>76</v>
      </c>
      <c r="C18" s="45" t="s">
        <v>117</v>
      </c>
      <c r="D18" s="150" t="s">
        <v>189</v>
      </c>
      <c r="E18" s="47"/>
      <c r="F18" s="3">
        <v>1534</v>
      </c>
    </row>
    <row r="19" spans="1:6" ht="30.75" thickBot="1" x14ac:dyDescent="0.25">
      <c r="A19" s="225" t="s">
        <v>558</v>
      </c>
      <c r="B19" s="45" t="s">
        <v>76</v>
      </c>
      <c r="C19" s="45" t="s">
        <v>117</v>
      </c>
      <c r="D19" s="150" t="s">
        <v>189</v>
      </c>
      <c r="E19" s="150">
        <v>121</v>
      </c>
      <c r="F19" s="3">
        <v>1178</v>
      </c>
    </row>
    <row r="20" spans="1:6" ht="45.75" thickBot="1" x14ac:dyDescent="0.25">
      <c r="A20" s="173" t="s">
        <v>559</v>
      </c>
      <c r="B20" s="45" t="s">
        <v>76</v>
      </c>
      <c r="C20" s="45" t="s">
        <v>117</v>
      </c>
      <c r="D20" s="150" t="s">
        <v>189</v>
      </c>
      <c r="E20" s="150">
        <v>129</v>
      </c>
      <c r="F20" s="3">
        <v>356</v>
      </c>
    </row>
    <row r="21" spans="1:6" ht="16.5" thickBot="1" x14ac:dyDescent="0.25">
      <c r="A21" s="222" t="s">
        <v>11</v>
      </c>
      <c r="B21" s="218" t="s">
        <v>76</v>
      </c>
      <c r="C21" s="218" t="s">
        <v>73</v>
      </c>
      <c r="D21" s="220"/>
      <c r="E21" s="220"/>
      <c r="F21" s="239">
        <f>SUM(F22+F30)</f>
        <v>17636</v>
      </c>
    </row>
    <row r="22" spans="1:6" ht="32.25" thickBot="1" x14ac:dyDescent="0.25">
      <c r="A22" s="226" t="s">
        <v>190</v>
      </c>
      <c r="B22" s="218" t="s">
        <v>76</v>
      </c>
      <c r="C22" s="218" t="s">
        <v>73</v>
      </c>
      <c r="D22" s="227" t="s">
        <v>191</v>
      </c>
      <c r="E22" s="228"/>
      <c r="F22" s="239">
        <f>SUM(F24:F29)</f>
        <v>16892</v>
      </c>
    </row>
    <row r="23" spans="1:6" ht="30.75" thickBot="1" x14ac:dyDescent="0.25">
      <c r="A23" s="173" t="s">
        <v>188</v>
      </c>
      <c r="B23" s="45" t="s">
        <v>76</v>
      </c>
      <c r="C23" s="45" t="s">
        <v>73</v>
      </c>
      <c r="D23" s="150" t="s">
        <v>192</v>
      </c>
      <c r="E23" s="47"/>
      <c r="F23" s="62">
        <f>SUM(F24:F29)</f>
        <v>16892</v>
      </c>
    </row>
    <row r="24" spans="1:6" ht="45.75" thickBot="1" x14ac:dyDescent="0.25">
      <c r="A24" s="173" t="s">
        <v>193</v>
      </c>
      <c r="B24" s="45" t="s">
        <v>76</v>
      </c>
      <c r="C24" s="45" t="s">
        <v>73</v>
      </c>
      <c r="D24" s="150" t="s">
        <v>192</v>
      </c>
      <c r="E24" s="150">
        <v>121</v>
      </c>
      <c r="F24" s="62">
        <v>9400</v>
      </c>
    </row>
    <row r="25" spans="1:6" ht="30.75" thickBot="1" x14ac:dyDescent="0.25">
      <c r="A25" s="171" t="s">
        <v>206</v>
      </c>
      <c r="B25" s="45" t="s">
        <v>76</v>
      </c>
      <c r="C25" s="45" t="s">
        <v>73</v>
      </c>
      <c r="D25" s="150" t="s">
        <v>192</v>
      </c>
      <c r="E25" s="150">
        <v>122</v>
      </c>
      <c r="F25" s="62">
        <v>360</v>
      </c>
    </row>
    <row r="26" spans="1:6" ht="45.75" thickBot="1" x14ac:dyDescent="0.25">
      <c r="A26" s="173" t="s">
        <v>560</v>
      </c>
      <c r="B26" s="45" t="s">
        <v>76</v>
      </c>
      <c r="C26" s="45" t="s">
        <v>73</v>
      </c>
      <c r="D26" s="150" t="s">
        <v>192</v>
      </c>
      <c r="E26" s="150">
        <v>129</v>
      </c>
      <c r="F26" s="62">
        <v>2839</v>
      </c>
    </row>
    <row r="27" spans="1:6" ht="30.75" thickBot="1" x14ac:dyDescent="0.25">
      <c r="A27" s="173" t="s">
        <v>13</v>
      </c>
      <c r="B27" s="45" t="s">
        <v>76</v>
      </c>
      <c r="C27" s="45" t="s">
        <v>73</v>
      </c>
      <c r="D27" s="150" t="s">
        <v>192</v>
      </c>
      <c r="E27" s="150">
        <v>244</v>
      </c>
      <c r="F27" s="62">
        <v>3335</v>
      </c>
    </row>
    <row r="28" spans="1:6" ht="16.5" thickBot="1" x14ac:dyDescent="0.25">
      <c r="A28" s="39" t="s">
        <v>640</v>
      </c>
      <c r="B28" s="45" t="s">
        <v>76</v>
      </c>
      <c r="C28" s="45" t="s">
        <v>73</v>
      </c>
      <c r="D28" s="305" t="s">
        <v>192</v>
      </c>
      <c r="E28" s="305">
        <v>247</v>
      </c>
      <c r="F28" s="62">
        <v>227</v>
      </c>
    </row>
    <row r="29" spans="1:6" ht="32.25" thickBot="1" x14ac:dyDescent="0.25">
      <c r="A29" s="157" t="s">
        <v>48</v>
      </c>
      <c r="B29" s="45" t="s">
        <v>76</v>
      </c>
      <c r="C29" s="45" t="s">
        <v>73</v>
      </c>
      <c r="D29" s="150" t="s">
        <v>192</v>
      </c>
      <c r="E29" s="150">
        <v>850</v>
      </c>
      <c r="F29" s="62">
        <v>731</v>
      </c>
    </row>
    <row r="30" spans="1:6" ht="48" thickBot="1" x14ac:dyDescent="0.25">
      <c r="A30" s="164" t="s">
        <v>194</v>
      </c>
      <c r="B30" s="218" t="s">
        <v>76</v>
      </c>
      <c r="C30" s="218" t="s">
        <v>73</v>
      </c>
      <c r="D30" s="187">
        <v>99</v>
      </c>
      <c r="E30" s="220"/>
      <c r="F30" s="253">
        <f>SUM(F31+F34)</f>
        <v>744</v>
      </c>
    </row>
    <row r="31" spans="1:6" ht="95.25" thickBot="1" x14ac:dyDescent="0.25">
      <c r="A31" s="164" t="s">
        <v>195</v>
      </c>
      <c r="B31" s="218" t="s">
        <v>76</v>
      </c>
      <c r="C31" s="218" t="s">
        <v>73</v>
      </c>
      <c r="D31" s="227" t="s">
        <v>196</v>
      </c>
      <c r="E31" s="220"/>
      <c r="F31" s="239">
        <f>SUM(F32:F33)</f>
        <v>372</v>
      </c>
    </row>
    <row r="32" spans="1:6" ht="48" thickBot="1" x14ac:dyDescent="0.25">
      <c r="A32" s="39" t="s">
        <v>15</v>
      </c>
      <c r="B32" s="45" t="s">
        <v>76</v>
      </c>
      <c r="C32" s="45" t="s">
        <v>73</v>
      </c>
      <c r="D32" s="150" t="s">
        <v>196</v>
      </c>
      <c r="E32" s="150">
        <v>121</v>
      </c>
      <c r="F32" s="62">
        <v>286</v>
      </c>
    </row>
    <row r="33" spans="1:6" ht="79.5" thickBot="1" x14ac:dyDescent="0.25">
      <c r="A33" s="39" t="s">
        <v>10</v>
      </c>
      <c r="B33" s="45" t="s">
        <v>76</v>
      </c>
      <c r="C33" s="45" t="s">
        <v>73</v>
      </c>
      <c r="D33" s="150" t="s">
        <v>196</v>
      </c>
      <c r="E33" s="150">
        <v>129</v>
      </c>
      <c r="F33" s="62">
        <v>86</v>
      </c>
    </row>
    <row r="34" spans="1:6" ht="78.75" x14ac:dyDescent="0.2">
      <c r="A34" s="230" t="s">
        <v>263</v>
      </c>
      <c r="B34" s="417" t="s">
        <v>76</v>
      </c>
      <c r="C34" s="417" t="s">
        <v>73</v>
      </c>
      <c r="D34" s="419" t="s">
        <v>197</v>
      </c>
      <c r="E34" s="421"/>
      <c r="F34" s="423">
        <f>SUM(F36:F37)</f>
        <v>372</v>
      </c>
    </row>
    <row r="35" spans="1:6" ht="32.25" thickBot="1" x14ac:dyDescent="0.25">
      <c r="A35" s="164" t="s">
        <v>264</v>
      </c>
      <c r="B35" s="418"/>
      <c r="C35" s="418"/>
      <c r="D35" s="420"/>
      <c r="E35" s="422"/>
      <c r="F35" s="424"/>
    </row>
    <row r="36" spans="1:6" ht="48" thickBot="1" x14ac:dyDescent="0.25">
      <c r="A36" s="39" t="s">
        <v>15</v>
      </c>
      <c r="B36" s="45" t="s">
        <v>76</v>
      </c>
      <c r="C36" s="45" t="s">
        <v>73</v>
      </c>
      <c r="D36" s="150" t="s">
        <v>197</v>
      </c>
      <c r="E36" s="150">
        <v>121</v>
      </c>
      <c r="F36" s="254">
        <v>286</v>
      </c>
    </row>
    <row r="37" spans="1:6" ht="79.5" thickBot="1" x14ac:dyDescent="0.25">
      <c r="A37" s="39" t="s">
        <v>10</v>
      </c>
      <c r="B37" s="45" t="s">
        <v>76</v>
      </c>
      <c r="C37" s="45" t="s">
        <v>73</v>
      </c>
      <c r="D37" s="150" t="s">
        <v>197</v>
      </c>
      <c r="E37" s="150">
        <v>129</v>
      </c>
      <c r="F37" s="254">
        <v>86</v>
      </c>
    </row>
    <row r="38" spans="1:6" ht="16.5" thickBot="1" x14ac:dyDescent="0.3">
      <c r="A38" s="174" t="s">
        <v>392</v>
      </c>
      <c r="B38" s="218" t="s">
        <v>76</v>
      </c>
      <c r="C38" s="218" t="s">
        <v>74</v>
      </c>
      <c r="D38" s="187"/>
      <c r="E38" s="187"/>
      <c r="F38" s="255">
        <v>38.1</v>
      </c>
    </row>
    <row r="39" spans="1:6" ht="48" thickBot="1" x14ac:dyDescent="0.3">
      <c r="A39" s="50" t="s">
        <v>194</v>
      </c>
      <c r="B39" s="45" t="s">
        <v>76</v>
      </c>
      <c r="C39" s="45" t="s">
        <v>74</v>
      </c>
      <c r="D39" s="150">
        <v>99</v>
      </c>
      <c r="E39" s="150"/>
      <c r="F39" s="254">
        <v>38.1</v>
      </c>
    </row>
    <row r="40" spans="1:6" ht="111" thickBot="1" x14ac:dyDescent="0.3">
      <c r="A40" s="84" t="s">
        <v>393</v>
      </c>
      <c r="B40" s="45" t="s">
        <v>76</v>
      </c>
      <c r="C40" s="45" t="s">
        <v>74</v>
      </c>
      <c r="D40" s="150" t="s">
        <v>394</v>
      </c>
      <c r="E40" s="150"/>
      <c r="F40" s="254">
        <v>38.1</v>
      </c>
    </row>
    <row r="41" spans="1:6" ht="32.25" thickBot="1" x14ac:dyDescent="0.3">
      <c r="A41" s="50" t="s">
        <v>13</v>
      </c>
      <c r="B41" s="45" t="s">
        <v>76</v>
      </c>
      <c r="C41" s="45" t="s">
        <v>74</v>
      </c>
      <c r="D41" s="150" t="s">
        <v>394</v>
      </c>
      <c r="E41" s="150">
        <v>244</v>
      </c>
      <c r="F41" s="254">
        <v>38.1</v>
      </c>
    </row>
    <row r="42" spans="1:6" ht="48" thickBot="1" x14ac:dyDescent="0.25">
      <c r="A42" s="164" t="s">
        <v>198</v>
      </c>
      <c r="B42" s="218" t="s">
        <v>76</v>
      </c>
      <c r="C42" s="218" t="s">
        <v>114</v>
      </c>
      <c r="D42" s="220"/>
      <c r="E42" s="220"/>
      <c r="F42" s="177">
        <f>SUM(F43+F50)</f>
        <v>5554</v>
      </c>
    </row>
    <row r="43" spans="1:6" ht="32.25" thickBot="1" x14ac:dyDescent="0.25">
      <c r="A43" s="164" t="s">
        <v>18</v>
      </c>
      <c r="B43" s="218" t="s">
        <v>76</v>
      </c>
      <c r="C43" s="218" t="s">
        <v>114</v>
      </c>
      <c r="D43" s="227">
        <v>93</v>
      </c>
      <c r="E43" s="228"/>
      <c r="F43" s="166">
        <f>SUM(F46:F49)</f>
        <v>707</v>
      </c>
    </row>
    <row r="44" spans="1:6" ht="32.25" thickBot="1" x14ac:dyDescent="0.25">
      <c r="A44" s="157" t="s">
        <v>199</v>
      </c>
      <c r="B44" s="45" t="s">
        <v>76</v>
      </c>
      <c r="C44" s="45" t="s">
        <v>114</v>
      </c>
      <c r="D44" s="150" t="s">
        <v>200</v>
      </c>
      <c r="E44" s="47"/>
      <c r="F44" s="3">
        <f>SUM(F46:F49)</f>
        <v>707</v>
      </c>
    </row>
    <row r="45" spans="1:6" ht="48" thickBot="1" x14ac:dyDescent="0.25">
      <c r="A45" s="39" t="s">
        <v>188</v>
      </c>
      <c r="B45" s="45" t="s">
        <v>76</v>
      </c>
      <c r="C45" s="45" t="s">
        <v>114</v>
      </c>
      <c r="D45" s="150" t="s">
        <v>201</v>
      </c>
      <c r="E45" s="47"/>
      <c r="F45" s="3">
        <f>SUM(F46:F49)</f>
        <v>707</v>
      </c>
    </row>
    <row r="46" spans="1:6" ht="63.75" thickBot="1" x14ac:dyDescent="0.25">
      <c r="A46" s="39" t="s">
        <v>9</v>
      </c>
      <c r="B46" s="45" t="s">
        <v>76</v>
      </c>
      <c r="C46" s="45" t="s">
        <v>114</v>
      </c>
      <c r="D46" s="150" t="s">
        <v>201</v>
      </c>
      <c r="E46" s="150">
        <v>121</v>
      </c>
      <c r="F46" s="3">
        <v>482</v>
      </c>
    </row>
    <row r="47" spans="1:6" ht="30.75" thickBot="1" x14ac:dyDescent="0.25">
      <c r="A47" s="171" t="s">
        <v>206</v>
      </c>
      <c r="B47" s="45" t="s">
        <v>76</v>
      </c>
      <c r="C47" s="45" t="s">
        <v>114</v>
      </c>
      <c r="D47" s="290" t="s">
        <v>201</v>
      </c>
      <c r="E47" s="290">
        <v>122</v>
      </c>
      <c r="F47" s="3">
        <v>29</v>
      </c>
    </row>
    <row r="48" spans="1:6" ht="79.5" thickBot="1" x14ac:dyDescent="0.25">
      <c r="A48" s="39" t="s">
        <v>10</v>
      </c>
      <c r="B48" s="45" t="s">
        <v>76</v>
      </c>
      <c r="C48" s="45" t="s">
        <v>114</v>
      </c>
      <c r="D48" s="150" t="s">
        <v>201</v>
      </c>
      <c r="E48" s="150">
        <v>129</v>
      </c>
      <c r="F48" s="3">
        <v>146</v>
      </c>
    </row>
    <row r="49" spans="1:6" ht="32.25" thickBot="1" x14ac:dyDescent="0.3">
      <c r="A49" s="50" t="s">
        <v>13</v>
      </c>
      <c r="B49" s="45" t="s">
        <v>76</v>
      </c>
      <c r="C49" s="45" t="s">
        <v>114</v>
      </c>
      <c r="D49" s="150" t="s">
        <v>201</v>
      </c>
      <c r="E49" s="150">
        <v>244</v>
      </c>
      <c r="F49" s="3">
        <v>50</v>
      </c>
    </row>
    <row r="50" spans="1:6" ht="32.25" thickBot="1" x14ac:dyDescent="0.25">
      <c r="A50" s="164" t="s">
        <v>202</v>
      </c>
      <c r="B50" s="218" t="s">
        <v>76</v>
      </c>
      <c r="C50" s="218" t="s">
        <v>114</v>
      </c>
      <c r="D50" s="227">
        <v>99</v>
      </c>
      <c r="E50" s="220"/>
      <c r="F50" s="166">
        <f>SUM(F52:F57)</f>
        <v>4847</v>
      </c>
    </row>
    <row r="51" spans="1:6" ht="32.25" thickBot="1" x14ac:dyDescent="0.25">
      <c r="A51" s="39" t="s">
        <v>203</v>
      </c>
      <c r="B51" s="45" t="s">
        <v>76</v>
      </c>
      <c r="C51" s="45" t="s">
        <v>114</v>
      </c>
      <c r="D51" s="150" t="s">
        <v>204</v>
      </c>
      <c r="E51" s="47"/>
      <c r="F51" s="3">
        <f>SUM(F52:F57)</f>
        <v>4847</v>
      </c>
    </row>
    <row r="52" spans="1:6" ht="63.75" thickBot="1" x14ac:dyDescent="0.25">
      <c r="A52" s="39" t="s">
        <v>9</v>
      </c>
      <c r="B52" s="45" t="s">
        <v>76</v>
      </c>
      <c r="C52" s="45" t="s">
        <v>114</v>
      </c>
      <c r="D52" s="150" t="s">
        <v>205</v>
      </c>
      <c r="E52" s="150">
        <v>121</v>
      </c>
      <c r="F52" s="3">
        <v>3200</v>
      </c>
    </row>
    <row r="53" spans="1:6" ht="32.25" thickBot="1" x14ac:dyDescent="0.25">
      <c r="A53" s="5" t="s">
        <v>206</v>
      </c>
      <c r="B53" s="45" t="s">
        <v>76</v>
      </c>
      <c r="C53" s="45" t="s">
        <v>114</v>
      </c>
      <c r="D53" s="150" t="s">
        <v>205</v>
      </c>
      <c r="E53" s="150">
        <v>122</v>
      </c>
      <c r="F53" s="3">
        <v>30</v>
      </c>
    </row>
    <row r="54" spans="1:6" ht="79.5" thickBot="1" x14ac:dyDescent="0.25">
      <c r="A54" s="39" t="s">
        <v>10</v>
      </c>
      <c r="B54" s="45" t="s">
        <v>76</v>
      </c>
      <c r="C54" s="45" t="s">
        <v>114</v>
      </c>
      <c r="D54" s="150" t="s">
        <v>205</v>
      </c>
      <c r="E54" s="150">
        <v>129</v>
      </c>
      <c r="F54" s="3">
        <v>966</v>
      </c>
    </row>
    <row r="55" spans="1:6" ht="32.25" thickBot="1" x14ac:dyDescent="0.25">
      <c r="A55" s="39" t="s">
        <v>207</v>
      </c>
      <c r="B55" s="45" t="s">
        <v>76</v>
      </c>
      <c r="C55" s="45" t="s">
        <v>114</v>
      </c>
      <c r="D55" s="150" t="s">
        <v>205</v>
      </c>
      <c r="E55" s="150">
        <v>244</v>
      </c>
      <c r="F55" s="3">
        <v>513</v>
      </c>
    </row>
    <row r="56" spans="1:6" ht="16.5" thickBot="1" x14ac:dyDescent="0.25">
      <c r="A56" s="39" t="s">
        <v>640</v>
      </c>
      <c r="B56" s="45" t="s">
        <v>76</v>
      </c>
      <c r="C56" s="45" t="s">
        <v>114</v>
      </c>
      <c r="D56" s="305" t="s">
        <v>205</v>
      </c>
      <c r="E56" s="305">
        <v>247</v>
      </c>
      <c r="F56" s="3">
        <v>128</v>
      </c>
    </row>
    <row r="57" spans="1:6" ht="32.25" thickBot="1" x14ac:dyDescent="0.25">
      <c r="A57" s="157" t="s">
        <v>48</v>
      </c>
      <c r="B57" s="45" t="s">
        <v>76</v>
      </c>
      <c r="C57" s="45" t="s">
        <v>114</v>
      </c>
      <c r="D57" s="150" t="s">
        <v>205</v>
      </c>
      <c r="E57" s="150">
        <v>850</v>
      </c>
      <c r="F57" s="3">
        <v>10</v>
      </c>
    </row>
    <row r="58" spans="1:6" ht="16.5" thickBot="1" x14ac:dyDescent="0.25">
      <c r="A58" s="157" t="s">
        <v>368</v>
      </c>
      <c r="B58" s="49" t="s">
        <v>76</v>
      </c>
      <c r="C58" s="49" t="s">
        <v>465</v>
      </c>
      <c r="D58" s="150"/>
      <c r="E58" s="150"/>
      <c r="F58" s="3">
        <v>1000</v>
      </c>
    </row>
    <row r="59" spans="1:6" ht="16.5" thickBot="1" x14ac:dyDescent="0.25">
      <c r="A59" s="157" t="s">
        <v>467</v>
      </c>
      <c r="B59" s="49" t="s">
        <v>76</v>
      </c>
      <c r="C59" s="49" t="s">
        <v>465</v>
      </c>
      <c r="D59" s="150" t="s">
        <v>466</v>
      </c>
      <c r="E59" s="150">
        <v>870</v>
      </c>
      <c r="F59" s="3">
        <v>1000</v>
      </c>
    </row>
    <row r="60" spans="1:6" ht="32.25" thickBot="1" x14ac:dyDescent="0.25">
      <c r="A60" s="164" t="s">
        <v>19</v>
      </c>
      <c r="B60" s="218" t="s">
        <v>76</v>
      </c>
      <c r="C60" s="218">
        <v>13</v>
      </c>
      <c r="D60" s="220"/>
      <c r="E60" s="220"/>
      <c r="F60" s="177">
        <f>SUM(F63+F69+F67+F61)</f>
        <v>1548.3</v>
      </c>
    </row>
    <row r="61" spans="1:6" ht="16.5" thickBot="1" x14ac:dyDescent="0.25">
      <c r="A61" s="14" t="s">
        <v>575</v>
      </c>
      <c r="B61" s="286" t="s">
        <v>76</v>
      </c>
      <c r="C61" s="286" t="s">
        <v>471</v>
      </c>
      <c r="D61" s="285" t="s">
        <v>574</v>
      </c>
      <c r="E61" s="287"/>
      <c r="F61" s="32">
        <v>1000</v>
      </c>
    </row>
    <row r="62" spans="1:6" ht="32.25" thickBot="1" x14ac:dyDescent="0.25">
      <c r="A62" s="18" t="s">
        <v>43</v>
      </c>
      <c r="B62" s="286" t="s">
        <v>76</v>
      </c>
      <c r="C62" s="286" t="s">
        <v>471</v>
      </c>
      <c r="D62" s="285" t="s">
        <v>574</v>
      </c>
      <c r="E62" s="287">
        <v>611</v>
      </c>
      <c r="F62" s="32">
        <v>1000</v>
      </c>
    </row>
    <row r="63" spans="1:6" ht="79.5" thickBot="1" x14ac:dyDescent="0.25">
      <c r="A63" s="164" t="s">
        <v>556</v>
      </c>
      <c r="B63" s="218" t="s">
        <v>76</v>
      </c>
      <c r="C63" s="218">
        <v>13</v>
      </c>
      <c r="D63" s="175">
        <v>42</v>
      </c>
      <c r="E63" s="220"/>
      <c r="F63" s="177">
        <v>200</v>
      </c>
    </row>
    <row r="64" spans="1:6" ht="48" thickBot="1" x14ac:dyDescent="0.25">
      <c r="A64" s="52" t="s">
        <v>469</v>
      </c>
      <c r="B64" s="45" t="s">
        <v>76</v>
      </c>
      <c r="C64" s="45">
        <v>13</v>
      </c>
      <c r="D64" s="3" t="s">
        <v>473</v>
      </c>
      <c r="E64" s="47"/>
      <c r="F64" s="3">
        <v>200</v>
      </c>
    </row>
    <row r="65" spans="1:6" ht="63.75" thickBot="1" x14ac:dyDescent="0.25">
      <c r="A65" s="52" t="s">
        <v>470</v>
      </c>
      <c r="B65" s="45" t="s">
        <v>76</v>
      </c>
      <c r="C65" s="45">
        <v>13</v>
      </c>
      <c r="D65" s="3" t="s">
        <v>472</v>
      </c>
      <c r="E65" s="47"/>
      <c r="F65" s="3">
        <v>200</v>
      </c>
    </row>
    <row r="66" spans="1:6" ht="32.25" thickBot="1" x14ac:dyDescent="0.25">
      <c r="A66" s="52" t="s">
        <v>13</v>
      </c>
      <c r="B66" s="45" t="s">
        <v>76</v>
      </c>
      <c r="C66" s="45">
        <v>13</v>
      </c>
      <c r="D66" s="3" t="s">
        <v>472</v>
      </c>
      <c r="E66" s="3">
        <v>244</v>
      </c>
      <c r="F66" s="3">
        <v>200</v>
      </c>
    </row>
    <row r="67" spans="1:6" ht="32.25" thickBot="1" x14ac:dyDescent="0.25">
      <c r="A67" s="22" t="s">
        <v>540</v>
      </c>
      <c r="B67" s="11" t="s">
        <v>76</v>
      </c>
      <c r="C67" s="11" t="s">
        <v>471</v>
      </c>
      <c r="D67" s="1" t="s">
        <v>192</v>
      </c>
      <c r="E67" s="1"/>
      <c r="F67" s="1">
        <v>114</v>
      </c>
    </row>
    <row r="68" spans="1:6" ht="32.25" thickBot="1" x14ac:dyDescent="0.25">
      <c r="A68" s="39" t="s">
        <v>207</v>
      </c>
      <c r="B68" s="45" t="s">
        <v>76</v>
      </c>
      <c r="C68" s="45" t="s">
        <v>471</v>
      </c>
      <c r="D68" s="3" t="s">
        <v>192</v>
      </c>
      <c r="E68" s="3">
        <v>244</v>
      </c>
      <c r="F68" s="3">
        <v>114</v>
      </c>
    </row>
    <row r="69" spans="1:6" ht="16.5" thickBot="1" x14ac:dyDescent="0.25">
      <c r="A69" s="179" t="s">
        <v>20</v>
      </c>
      <c r="B69" s="218" t="s">
        <v>76</v>
      </c>
      <c r="C69" s="231">
        <v>13</v>
      </c>
      <c r="D69" s="187">
        <v>99</v>
      </c>
      <c r="E69" s="220"/>
      <c r="F69" s="177">
        <v>234.3</v>
      </c>
    </row>
    <row r="70" spans="1:6" ht="158.25" thickBot="1" x14ac:dyDescent="0.25">
      <c r="A70" s="158" t="s">
        <v>21</v>
      </c>
      <c r="B70" s="45" t="s">
        <v>76</v>
      </c>
      <c r="C70" s="45">
        <v>13</v>
      </c>
      <c r="D70" s="150" t="s">
        <v>208</v>
      </c>
      <c r="E70" s="47"/>
      <c r="F70" s="3">
        <v>234.3</v>
      </c>
    </row>
    <row r="71" spans="1:6" ht="32.25" thickBot="1" x14ac:dyDescent="0.25">
      <c r="A71" s="39" t="s">
        <v>207</v>
      </c>
      <c r="B71" s="45" t="s">
        <v>76</v>
      </c>
      <c r="C71" s="45">
        <v>13</v>
      </c>
      <c r="D71" s="150" t="s">
        <v>208</v>
      </c>
      <c r="E71" s="150">
        <v>244</v>
      </c>
      <c r="F71" s="3">
        <v>234.3</v>
      </c>
    </row>
    <row r="72" spans="1:6" ht="16.5" thickBot="1" x14ac:dyDescent="0.25">
      <c r="A72" s="164" t="s">
        <v>386</v>
      </c>
      <c r="B72" s="218" t="s">
        <v>117</v>
      </c>
      <c r="C72" s="231"/>
      <c r="D72" s="187"/>
      <c r="E72" s="187"/>
      <c r="F72" s="177">
        <v>1674</v>
      </c>
    </row>
    <row r="73" spans="1:6" ht="32.25" thickBot="1" x14ac:dyDescent="0.25">
      <c r="A73" s="39" t="s">
        <v>387</v>
      </c>
      <c r="B73" s="45" t="s">
        <v>117</v>
      </c>
      <c r="C73" s="45" t="s">
        <v>111</v>
      </c>
      <c r="D73" s="150"/>
      <c r="E73" s="150"/>
      <c r="F73" s="3">
        <v>1674</v>
      </c>
    </row>
    <row r="74" spans="1:6" ht="63.75" thickBot="1" x14ac:dyDescent="0.25">
      <c r="A74" s="39" t="s">
        <v>69</v>
      </c>
      <c r="B74" s="45" t="s">
        <v>117</v>
      </c>
      <c r="C74" s="45" t="s">
        <v>111</v>
      </c>
      <c r="D74" s="150" t="s">
        <v>258</v>
      </c>
      <c r="E74" s="150"/>
      <c r="F74" s="3">
        <v>1674</v>
      </c>
    </row>
    <row r="75" spans="1:6" ht="16.5" thickBot="1" x14ac:dyDescent="0.25">
      <c r="A75" s="39" t="s">
        <v>384</v>
      </c>
      <c r="B75" s="45" t="s">
        <v>117</v>
      </c>
      <c r="C75" s="45" t="s">
        <v>111</v>
      </c>
      <c r="D75" s="150" t="s">
        <v>258</v>
      </c>
      <c r="E75" s="150">
        <v>530</v>
      </c>
      <c r="F75" s="3">
        <v>1674</v>
      </c>
    </row>
    <row r="76" spans="1:6" ht="63.75" thickBot="1" x14ac:dyDescent="0.25">
      <c r="A76" s="164" t="s">
        <v>22</v>
      </c>
      <c r="B76" s="178" t="s">
        <v>111</v>
      </c>
      <c r="C76" s="219"/>
      <c r="D76" s="220"/>
      <c r="E76" s="220"/>
      <c r="F76" s="177">
        <f>SUM(F77)</f>
        <v>6777</v>
      </c>
    </row>
    <row r="77" spans="1:6" ht="63.75" thickBot="1" x14ac:dyDescent="0.25">
      <c r="A77" s="164" t="s">
        <v>49</v>
      </c>
      <c r="B77" s="218" t="s">
        <v>111</v>
      </c>
      <c r="C77" s="218" t="s">
        <v>260</v>
      </c>
      <c r="D77" s="220"/>
      <c r="E77" s="220"/>
      <c r="F77" s="177">
        <f>SUM(F78:F82)</f>
        <v>6777</v>
      </c>
    </row>
    <row r="78" spans="1:6" ht="48" thickBot="1" x14ac:dyDescent="0.25">
      <c r="A78" s="39" t="s">
        <v>30</v>
      </c>
      <c r="B78" s="127" t="s">
        <v>111</v>
      </c>
      <c r="C78" s="127" t="s">
        <v>260</v>
      </c>
      <c r="D78" s="150" t="s">
        <v>209</v>
      </c>
      <c r="E78" s="150">
        <v>111</v>
      </c>
      <c r="F78" s="3">
        <v>3500</v>
      </c>
    </row>
    <row r="79" spans="1:6" ht="16.5" thickBot="1" x14ac:dyDescent="0.25">
      <c r="A79" s="39" t="s">
        <v>391</v>
      </c>
      <c r="B79" s="127" t="s">
        <v>111</v>
      </c>
      <c r="C79" s="127" t="s">
        <v>260</v>
      </c>
      <c r="D79" s="150" t="s">
        <v>209</v>
      </c>
      <c r="E79" s="150">
        <v>112</v>
      </c>
      <c r="F79" s="3">
        <v>30</v>
      </c>
    </row>
    <row r="80" spans="1:6" ht="79.5" thickBot="1" x14ac:dyDescent="0.25">
      <c r="A80" s="39" t="s">
        <v>10</v>
      </c>
      <c r="B80" s="127" t="s">
        <v>111</v>
      </c>
      <c r="C80" s="127" t="s">
        <v>260</v>
      </c>
      <c r="D80" s="150" t="s">
        <v>209</v>
      </c>
      <c r="E80" s="150">
        <v>119</v>
      </c>
      <c r="F80" s="3">
        <v>1057</v>
      </c>
    </row>
    <row r="81" spans="1:6" ht="32.25" thickBot="1" x14ac:dyDescent="0.25">
      <c r="A81" s="39" t="s">
        <v>207</v>
      </c>
      <c r="B81" s="127" t="s">
        <v>111</v>
      </c>
      <c r="C81" s="127" t="s">
        <v>260</v>
      </c>
      <c r="D81" s="150" t="s">
        <v>209</v>
      </c>
      <c r="E81" s="150">
        <v>244</v>
      </c>
      <c r="F81" s="3">
        <v>2180</v>
      </c>
    </row>
    <row r="82" spans="1:6" ht="32.25" thickBot="1" x14ac:dyDescent="0.25">
      <c r="A82" s="157" t="s">
        <v>48</v>
      </c>
      <c r="B82" s="127" t="s">
        <v>111</v>
      </c>
      <c r="C82" s="127" t="s">
        <v>260</v>
      </c>
      <c r="D82" s="150" t="s">
        <v>209</v>
      </c>
      <c r="E82" s="150">
        <v>850</v>
      </c>
      <c r="F82" s="3">
        <v>10</v>
      </c>
    </row>
    <row r="83" spans="1:6" ht="16.5" thickBot="1" x14ac:dyDescent="0.25">
      <c r="A83" s="164" t="s">
        <v>23</v>
      </c>
      <c r="B83" s="218" t="s">
        <v>73</v>
      </c>
      <c r="C83" s="219"/>
      <c r="D83" s="220"/>
      <c r="E83" s="220"/>
      <c r="F83" s="177">
        <f>SUM(F84+F90+F93)</f>
        <v>8443.7900000000009</v>
      </c>
    </row>
    <row r="84" spans="1:6" ht="32.25" thickBot="1" x14ac:dyDescent="0.25">
      <c r="A84" s="160" t="s">
        <v>50</v>
      </c>
      <c r="B84" s="223" t="s">
        <v>73</v>
      </c>
      <c r="C84" s="223" t="s">
        <v>74</v>
      </c>
      <c r="D84" s="220"/>
      <c r="E84" s="220"/>
      <c r="F84" s="166">
        <f>SUM(F86:F89)</f>
        <v>2013</v>
      </c>
    </row>
    <row r="85" spans="1:6" ht="63.75" thickBot="1" x14ac:dyDescent="0.25">
      <c r="A85" s="39" t="s">
        <v>210</v>
      </c>
      <c r="B85" s="45" t="s">
        <v>73</v>
      </c>
      <c r="C85" s="45" t="s">
        <v>74</v>
      </c>
      <c r="D85" s="150" t="s">
        <v>211</v>
      </c>
      <c r="E85" s="47"/>
      <c r="F85" s="3">
        <f>SUM(F86:F89)</f>
        <v>2013</v>
      </c>
    </row>
    <row r="86" spans="1:6" ht="63.75" thickBot="1" x14ac:dyDescent="0.25">
      <c r="A86" s="39" t="s">
        <v>193</v>
      </c>
      <c r="B86" s="45" t="s">
        <v>73</v>
      </c>
      <c r="C86" s="45" t="s">
        <v>74</v>
      </c>
      <c r="D86" s="150" t="s">
        <v>211</v>
      </c>
      <c r="E86" s="150">
        <v>121</v>
      </c>
      <c r="F86" s="3">
        <v>1200</v>
      </c>
    </row>
    <row r="87" spans="1:6" ht="79.5" thickBot="1" x14ac:dyDescent="0.25">
      <c r="A87" s="39" t="s">
        <v>10</v>
      </c>
      <c r="B87" s="45" t="s">
        <v>73</v>
      </c>
      <c r="C87" s="45" t="s">
        <v>74</v>
      </c>
      <c r="D87" s="150" t="s">
        <v>211</v>
      </c>
      <c r="E87" s="150">
        <v>129</v>
      </c>
      <c r="F87" s="3">
        <v>363</v>
      </c>
    </row>
    <row r="88" spans="1:6" ht="32.25" thickBot="1" x14ac:dyDescent="0.25">
      <c r="A88" s="38" t="s">
        <v>207</v>
      </c>
      <c r="B88" s="155" t="s">
        <v>73</v>
      </c>
      <c r="C88" s="155" t="s">
        <v>74</v>
      </c>
      <c r="D88" s="153" t="s">
        <v>211</v>
      </c>
      <c r="E88" s="153">
        <v>244</v>
      </c>
      <c r="F88" s="156">
        <v>447</v>
      </c>
    </row>
    <row r="89" spans="1:6" ht="32.25" thickBot="1" x14ac:dyDescent="0.25">
      <c r="A89" s="42" t="s">
        <v>48</v>
      </c>
      <c r="B89" s="43" t="s">
        <v>73</v>
      </c>
      <c r="C89" s="43" t="s">
        <v>74</v>
      </c>
      <c r="D89" s="40" t="s">
        <v>211</v>
      </c>
      <c r="E89" s="40">
        <v>850</v>
      </c>
      <c r="F89" s="42">
        <v>3</v>
      </c>
    </row>
    <row r="90" spans="1:6" ht="16.5" thickBot="1" x14ac:dyDescent="0.25">
      <c r="A90" s="164" t="s">
        <v>383</v>
      </c>
      <c r="B90" s="218" t="s">
        <v>73</v>
      </c>
      <c r="C90" s="218" t="s">
        <v>112</v>
      </c>
      <c r="D90" s="232"/>
      <c r="E90" s="232"/>
      <c r="F90" s="177">
        <f>SUM(F91:F91)</f>
        <v>6230.79</v>
      </c>
    </row>
    <row r="91" spans="1:6" ht="16.5" thickBot="1" x14ac:dyDescent="0.25">
      <c r="A91" s="160" t="s">
        <v>384</v>
      </c>
      <c r="B91" s="223" t="s">
        <v>73</v>
      </c>
      <c r="C91" s="223" t="s">
        <v>112</v>
      </c>
      <c r="D91" s="227" t="s">
        <v>389</v>
      </c>
      <c r="E91" s="227"/>
      <c r="F91" s="166">
        <v>6230.79</v>
      </c>
    </row>
    <row r="92" spans="1:6" ht="16.5" thickBot="1" x14ac:dyDescent="0.25">
      <c r="A92" s="157" t="s">
        <v>385</v>
      </c>
      <c r="B92" s="45" t="s">
        <v>73</v>
      </c>
      <c r="C92" s="45" t="s">
        <v>112</v>
      </c>
      <c r="D92" s="150" t="s">
        <v>389</v>
      </c>
      <c r="E92" s="150">
        <v>540</v>
      </c>
      <c r="F92" s="3">
        <v>6230.79</v>
      </c>
    </row>
    <row r="93" spans="1:6" ht="32.25" thickBot="1" x14ac:dyDescent="0.25">
      <c r="A93" s="160" t="s">
        <v>542</v>
      </c>
      <c r="B93" s="231" t="s">
        <v>73</v>
      </c>
      <c r="C93" s="231" t="s">
        <v>543</v>
      </c>
      <c r="D93" s="187"/>
      <c r="E93" s="187"/>
      <c r="F93" s="166">
        <v>200</v>
      </c>
    </row>
    <row r="94" spans="1:6" ht="79.5" thickBot="1" x14ac:dyDescent="0.25">
      <c r="A94" s="157" t="s">
        <v>544</v>
      </c>
      <c r="B94" s="45" t="s">
        <v>73</v>
      </c>
      <c r="C94" s="45" t="s">
        <v>543</v>
      </c>
      <c r="D94" s="150" t="s">
        <v>563</v>
      </c>
      <c r="E94" s="150">
        <v>245</v>
      </c>
      <c r="F94" s="3">
        <v>200</v>
      </c>
    </row>
    <row r="95" spans="1:6" ht="32.25" thickBot="1" x14ac:dyDescent="0.25">
      <c r="A95" s="164" t="s">
        <v>24</v>
      </c>
      <c r="B95" s="218" t="s">
        <v>74</v>
      </c>
      <c r="C95" s="219"/>
      <c r="D95" s="220"/>
      <c r="E95" s="220"/>
      <c r="F95" s="177">
        <f>SUM(F96+F98)</f>
        <v>6614.2860000000001</v>
      </c>
    </row>
    <row r="96" spans="1:6" ht="32.25" thickBot="1" x14ac:dyDescent="0.25">
      <c r="A96" s="184" t="s">
        <v>545</v>
      </c>
      <c r="B96" s="234" t="s">
        <v>74</v>
      </c>
      <c r="C96" s="180" t="s">
        <v>111</v>
      </c>
      <c r="D96" s="182" t="s">
        <v>564</v>
      </c>
      <c r="E96" s="235"/>
      <c r="F96" s="182">
        <v>1604.2860000000001</v>
      </c>
    </row>
    <row r="97" spans="1:6" ht="63.75" thickBot="1" x14ac:dyDescent="0.25">
      <c r="A97" s="157" t="s">
        <v>494</v>
      </c>
      <c r="B97" s="236" t="s">
        <v>74</v>
      </c>
      <c r="C97" s="237" t="s">
        <v>111</v>
      </c>
      <c r="D97" s="20" t="s">
        <v>564</v>
      </c>
      <c r="E97" s="20">
        <v>244</v>
      </c>
      <c r="F97" s="20">
        <v>1604.2860000000001</v>
      </c>
    </row>
    <row r="98" spans="1:6" ht="16.5" thickBot="1" x14ac:dyDescent="0.25">
      <c r="A98" s="179" t="s">
        <v>388</v>
      </c>
      <c r="B98" s="223" t="s">
        <v>74</v>
      </c>
      <c r="C98" s="223" t="s">
        <v>111</v>
      </c>
      <c r="D98" s="166"/>
      <c r="E98" s="166"/>
      <c r="F98" s="175">
        <v>5010</v>
      </c>
    </row>
    <row r="99" spans="1:6" ht="16.5" thickBot="1" x14ac:dyDescent="0.25">
      <c r="A99" s="157" t="s">
        <v>384</v>
      </c>
      <c r="B99" s="45" t="s">
        <v>74</v>
      </c>
      <c r="C99" s="45" t="s">
        <v>111</v>
      </c>
      <c r="D99" s="3" t="s">
        <v>212</v>
      </c>
      <c r="E99" s="3"/>
      <c r="F99" s="3">
        <v>5010</v>
      </c>
    </row>
    <row r="100" spans="1:6" ht="16.5" thickBot="1" x14ac:dyDescent="0.25">
      <c r="A100" s="157" t="s">
        <v>493</v>
      </c>
      <c r="B100" s="45" t="s">
        <v>74</v>
      </c>
      <c r="C100" s="45" t="s">
        <v>111</v>
      </c>
      <c r="D100" s="3" t="s">
        <v>212</v>
      </c>
      <c r="E100" s="3">
        <v>540</v>
      </c>
      <c r="F100" s="3">
        <v>5010</v>
      </c>
    </row>
    <row r="101" spans="1:6" ht="16.5" thickBot="1" x14ac:dyDescent="0.25">
      <c r="A101" s="164" t="s">
        <v>25</v>
      </c>
      <c r="B101" s="218" t="s">
        <v>75</v>
      </c>
      <c r="C101" s="219"/>
      <c r="D101" s="220"/>
      <c r="E101" s="220"/>
      <c r="F101" s="221">
        <f>SUM(F102+F115+F135+F148+F151)</f>
        <v>610312.68200000003</v>
      </c>
    </row>
    <row r="102" spans="1:6" ht="16.5" thickBot="1" x14ac:dyDescent="0.25">
      <c r="A102" s="179" t="s">
        <v>52</v>
      </c>
      <c r="B102" s="218" t="s">
        <v>75</v>
      </c>
      <c r="C102" s="218" t="s">
        <v>76</v>
      </c>
      <c r="D102" s="220"/>
      <c r="E102" s="220"/>
      <c r="F102" s="163">
        <f>SUM(F105+F109)</f>
        <v>142200.29999999999</v>
      </c>
    </row>
    <row r="103" spans="1:6" ht="63.75" thickBot="1" x14ac:dyDescent="0.25">
      <c r="A103" s="238" t="s">
        <v>213</v>
      </c>
      <c r="B103" s="223" t="s">
        <v>75</v>
      </c>
      <c r="C103" s="223" t="s">
        <v>76</v>
      </c>
      <c r="D103" s="227">
        <v>19</v>
      </c>
      <c r="E103" s="220"/>
      <c r="F103" s="166">
        <f>SUM(F106:F108)</f>
        <v>78505</v>
      </c>
    </row>
    <row r="104" spans="1:6" ht="32.25" thickBot="1" x14ac:dyDescent="0.25">
      <c r="A104" s="154" t="s">
        <v>214</v>
      </c>
      <c r="B104" s="45" t="s">
        <v>75</v>
      </c>
      <c r="C104" s="45" t="s">
        <v>76</v>
      </c>
      <c r="D104" s="150" t="s">
        <v>215</v>
      </c>
      <c r="E104" s="47"/>
      <c r="F104" s="3">
        <f>SUM(F106:F108)</f>
        <v>78505</v>
      </c>
    </row>
    <row r="105" spans="1:6" ht="205.5" thickBot="1" x14ac:dyDescent="0.25">
      <c r="A105" s="154" t="s">
        <v>216</v>
      </c>
      <c r="B105" s="45" t="s">
        <v>75</v>
      </c>
      <c r="C105" s="45" t="s">
        <v>76</v>
      </c>
      <c r="D105" s="150" t="s">
        <v>217</v>
      </c>
      <c r="E105" s="47"/>
      <c r="F105" s="3">
        <f>SUM(F106:F108)</f>
        <v>78505</v>
      </c>
    </row>
    <row r="106" spans="1:6" ht="48" thickBot="1" x14ac:dyDescent="0.25">
      <c r="A106" s="39" t="s">
        <v>30</v>
      </c>
      <c r="B106" s="45" t="s">
        <v>75</v>
      </c>
      <c r="C106" s="45" t="s">
        <v>76</v>
      </c>
      <c r="D106" s="150" t="s">
        <v>217</v>
      </c>
      <c r="E106" s="150">
        <v>111</v>
      </c>
      <c r="F106" s="3">
        <v>58610.3</v>
      </c>
    </row>
    <row r="107" spans="1:6" ht="79.5" thickBot="1" x14ac:dyDescent="0.25">
      <c r="A107" s="39" t="s">
        <v>10</v>
      </c>
      <c r="B107" s="45" t="s">
        <v>75</v>
      </c>
      <c r="C107" s="45" t="s">
        <v>76</v>
      </c>
      <c r="D107" s="150" t="s">
        <v>217</v>
      </c>
      <c r="E107" s="150">
        <v>119</v>
      </c>
      <c r="F107" s="3">
        <v>17700</v>
      </c>
    </row>
    <row r="108" spans="1:6" ht="32.25" thickBot="1" x14ac:dyDescent="0.25">
      <c r="A108" s="39" t="s">
        <v>13</v>
      </c>
      <c r="B108" s="45" t="s">
        <v>75</v>
      </c>
      <c r="C108" s="45" t="s">
        <v>76</v>
      </c>
      <c r="D108" s="150" t="s">
        <v>217</v>
      </c>
      <c r="E108" s="150">
        <v>244</v>
      </c>
      <c r="F108" s="3">
        <v>2194.6999999999998</v>
      </c>
    </row>
    <row r="109" spans="1:6" ht="63.75" thickBot="1" x14ac:dyDescent="0.25">
      <c r="A109" s="164" t="s">
        <v>218</v>
      </c>
      <c r="B109" s="223" t="s">
        <v>75</v>
      </c>
      <c r="C109" s="223" t="s">
        <v>76</v>
      </c>
      <c r="D109" s="227" t="s">
        <v>219</v>
      </c>
      <c r="E109" s="220"/>
      <c r="F109" s="166">
        <f>SUM(F110:F114)</f>
        <v>63695.299999999996</v>
      </c>
    </row>
    <row r="110" spans="1:6" ht="48" thickBot="1" x14ac:dyDescent="0.25">
      <c r="A110" s="39" t="s">
        <v>30</v>
      </c>
      <c r="B110" s="45" t="s">
        <v>75</v>
      </c>
      <c r="C110" s="45" t="s">
        <v>76</v>
      </c>
      <c r="D110" s="150" t="s">
        <v>219</v>
      </c>
      <c r="E110" s="150">
        <v>111</v>
      </c>
      <c r="F110" s="3">
        <v>21099</v>
      </c>
    </row>
    <row r="111" spans="1:6" ht="79.5" thickBot="1" x14ac:dyDescent="0.25">
      <c r="A111" s="39" t="s">
        <v>10</v>
      </c>
      <c r="B111" s="45" t="s">
        <v>75</v>
      </c>
      <c r="C111" s="45" t="s">
        <v>76</v>
      </c>
      <c r="D111" s="150" t="s">
        <v>219</v>
      </c>
      <c r="E111" s="150">
        <v>119</v>
      </c>
      <c r="F111" s="3">
        <v>6372.1</v>
      </c>
    </row>
    <row r="112" spans="1:6" ht="32.25" thickBot="1" x14ac:dyDescent="0.25">
      <c r="A112" s="39" t="s">
        <v>13</v>
      </c>
      <c r="B112" s="45" t="s">
        <v>75</v>
      </c>
      <c r="C112" s="45" t="s">
        <v>76</v>
      </c>
      <c r="D112" s="150" t="s">
        <v>219</v>
      </c>
      <c r="E112" s="150">
        <v>244</v>
      </c>
      <c r="F112" s="3">
        <v>29872</v>
      </c>
    </row>
    <row r="113" spans="1:6" ht="16.5" thickBot="1" x14ac:dyDescent="0.25">
      <c r="A113" s="39" t="s">
        <v>640</v>
      </c>
      <c r="B113" s="45" t="s">
        <v>75</v>
      </c>
      <c r="C113" s="45" t="s">
        <v>76</v>
      </c>
      <c r="D113" s="305" t="s">
        <v>219</v>
      </c>
      <c r="E113" s="305">
        <v>247</v>
      </c>
      <c r="F113" s="3">
        <v>4579</v>
      </c>
    </row>
    <row r="114" spans="1:6" ht="32.25" thickBot="1" x14ac:dyDescent="0.25">
      <c r="A114" s="56" t="s">
        <v>48</v>
      </c>
      <c r="B114" s="45" t="s">
        <v>75</v>
      </c>
      <c r="C114" s="45" t="s">
        <v>76</v>
      </c>
      <c r="D114" s="150" t="s">
        <v>219</v>
      </c>
      <c r="E114" s="150">
        <v>850</v>
      </c>
      <c r="F114" s="3">
        <v>1773.2</v>
      </c>
    </row>
    <row r="115" spans="1:6" ht="16.5" thickBot="1" x14ac:dyDescent="0.25">
      <c r="A115" s="160" t="s">
        <v>63</v>
      </c>
      <c r="B115" s="223" t="s">
        <v>75</v>
      </c>
      <c r="C115" s="223" t="s">
        <v>117</v>
      </c>
      <c r="D115" s="220"/>
      <c r="E115" s="220"/>
      <c r="F115" s="163">
        <f>SUM(F116+F123+F129+F130+F133)</f>
        <v>438602.43</v>
      </c>
    </row>
    <row r="116" spans="1:6" ht="63.75" thickBot="1" x14ac:dyDescent="0.25">
      <c r="A116" s="179" t="s">
        <v>213</v>
      </c>
      <c r="B116" s="223" t="s">
        <v>75</v>
      </c>
      <c r="C116" s="223" t="s">
        <v>117</v>
      </c>
      <c r="D116" s="166">
        <v>19</v>
      </c>
      <c r="E116" s="228"/>
      <c r="F116" s="166">
        <f>SUM(F120:F122)</f>
        <v>358261</v>
      </c>
    </row>
    <row r="117" spans="1:6" ht="32.25" thickBot="1" x14ac:dyDescent="0.25">
      <c r="A117" s="154" t="s">
        <v>220</v>
      </c>
      <c r="B117" s="45" t="s">
        <v>75</v>
      </c>
      <c r="C117" s="45" t="s">
        <v>117</v>
      </c>
      <c r="D117" s="3" t="s">
        <v>221</v>
      </c>
      <c r="E117" s="47"/>
      <c r="F117" s="3">
        <f>SUM(F120:F122)</f>
        <v>358261</v>
      </c>
    </row>
    <row r="118" spans="1:6" ht="48" thickBot="1" x14ac:dyDescent="0.25">
      <c r="A118" s="154" t="s">
        <v>222</v>
      </c>
      <c r="B118" s="45" t="s">
        <v>75</v>
      </c>
      <c r="C118" s="45" t="s">
        <v>117</v>
      </c>
      <c r="D118" s="3" t="s">
        <v>223</v>
      </c>
      <c r="E118" s="47"/>
      <c r="F118" s="3">
        <f>SUM(F120:F122)</f>
        <v>358261</v>
      </c>
    </row>
    <row r="119" spans="1:6" ht="331.5" thickBot="1" x14ac:dyDescent="0.25">
      <c r="A119" s="154" t="s">
        <v>224</v>
      </c>
      <c r="B119" s="45" t="s">
        <v>75</v>
      </c>
      <c r="C119" s="45" t="s">
        <v>117</v>
      </c>
      <c r="D119" s="150" t="s">
        <v>225</v>
      </c>
      <c r="E119" s="47"/>
      <c r="F119" s="150">
        <f>SUM(F120:F122)</f>
        <v>358261</v>
      </c>
    </row>
    <row r="120" spans="1:6" ht="48" thickBot="1" x14ac:dyDescent="0.25">
      <c r="A120" s="55" t="s">
        <v>30</v>
      </c>
      <c r="B120" s="45" t="s">
        <v>75</v>
      </c>
      <c r="C120" s="45" t="s">
        <v>117</v>
      </c>
      <c r="D120" s="150" t="s">
        <v>225</v>
      </c>
      <c r="E120" s="150">
        <v>111</v>
      </c>
      <c r="F120" s="150">
        <v>271071</v>
      </c>
    </row>
    <row r="121" spans="1:6" ht="79.5" thickBot="1" x14ac:dyDescent="0.25">
      <c r="A121" s="39" t="s">
        <v>10</v>
      </c>
      <c r="B121" s="45" t="s">
        <v>75</v>
      </c>
      <c r="C121" s="45" t="s">
        <v>117</v>
      </c>
      <c r="D121" s="150" t="s">
        <v>225</v>
      </c>
      <c r="E121" s="150">
        <v>119</v>
      </c>
      <c r="F121" s="150">
        <v>81863.199999999997</v>
      </c>
    </row>
    <row r="122" spans="1:6" ht="32.25" thickBot="1" x14ac:dyDescent="0.25">
      <c r="A122" s="39" t="s">
        <v>13</v>
      </c>
      <c r="B122" s="45" t="s">
        <v>75</v>
      </c>
      <c r="C122" s="45" t="s">
        <v>117</v>
      </c>
      <c r="D122" s="150" t="s">
        <v>225</v>
      </c>
      <c r="E122" s="150">
        <v>244</v>
      </c>
      <c r="F122" s="150">
        <v>5326.8</v>
      </c>
    </row>
    <row r="123" spans="1:6" ht="48" thickBot="1" x14ac:dyDescent="0.25">
      <c r="A123" s="164" t="s">
        <v>65</v>
      </c>
      <c r="B123" s="223" t="s">
        <v>75</v>
      </c>
      <c r="C123" s="223" t="s">
        <v>117</v>
      </c>
      <c r="D123" s="227" t="s">
        <v>226</v>
      </c>
      <c r="E123" s="220"/>
      <c r="F123" s="239">
        <f>SUM(F124:F128)</f>
        <v>36657</v>
      </c>
    </row>
    <row r="124" spans="1:6" ht="48" thickBot="1" x14ac:dyDescent="0.25">
      <c r="A124" s="55" t="s">
        <v>30</v>
      </c>
      <c r="B124" s="45" t="s">
        <v>75</v>
      </c>
      <c r="C124" s="45" t="s">
        <v>117</v>
      </c>
      <c r="D124" s="281" t="s">
        <v>226</v>
      </c>
      <c r="E124" s="20">
        <v>111</v>
      </c>
      <c r="F124" s="283">
        <v>12728</v>
      </c>
    </row>
    <row r="125" spans="1:6" ht="79.5" thickBot="1" x14ac:dyDescent="0.25">
      <c r="A125" s="39" t="s">
        <v>10</v>
      </c>
      <c r="B125" s="45" t="s">
        <v>75</v>
      </c>
      <c r="C125" s="45" t="s">
        <v>117</v>
      </c>
      <c r="D125" s="150" t="s">
        <v>226</v>
      </c>
      <c r="E125" s="3">
        <v>119</v>
      </c>
      <c r="F125" s="3">
        <v>3864</v>
      </c>
    </row>
    <row r="126" spans="1:6" ht="48" thickBot="1" x14ac:dyDescent="0.25">
      <c r="A126" s="39" t="s">
        <v>227</v>
      </c>
      <c r="B126" s="45" t="s">
        <v>75</v>
      </c>
      <c r="C126" s="45" t="s">
        <v>117</v>
      </c>
      <c r="D126" s="150" t="s">
        <v>226</v>
      </c>
      <c r="E126" s="150">
        <v>244</v>
      </c>
      <c r="F126" s="3">
        <v>8006</v>
      </c>
    </row>
    <row r="127" spans="1:6" ht="16.5" thickBot="1" x14ac:dyDescent="0.25">
      <c r="A127" s="39" t="s">
        <v>640</v>
      </c>
      <c r="B127" s="45" t="s">
        <v>75</v>
      </c>
      <c r="C127" s="45" t="s">
        <v>117</v>
      </c>
      <c r="D127" s="305" t="s">
        <v>226</v>
      </c>
      <c r="E127" s="305">
        <v>247</v>
      </c>
      <c r="F127" s="3">
        <v>7800.5</v>
      </c>
    </row>
    <row r="128" spans="1:6" ht="32.25" thickBot="1" x14ac:dyDescent="0.25">
      <c r="A128" s="56" t="s">
        <v>48</v>
      </c>
      <c r="B128" s="45" t="s">
        <v>75</v>
      </c>
      <c r="C128" s="45" t="s">
        <v>117</v>
      </c>
      <c r="D128" s="150" t="s">
        <v>226</v>
      </c>
      <c r="E128" s="150">
        <v>850</v>
      </c>
      <c r="F128" s="3">
        <v>4258.5</v>
      </c>
    </row>
    <row r="129" spans="1:6" ht="48" thickBot="1" x14ac:dyDescent="0.25">
      <c r="A129" s="160" t="s">
        <v>597</v>
      </c>
      <c r="B129" s="223" t="s">
        <v>75</v>
      </c>
      <c r="C129" s="223" t="s">
        <v>117</v>
      </c>
      <c r="D129" s="227" t="s">
        <v>226</v>
      </c>
      <c r="E129" s="227">
        <v>321</v>
      </c>
      <c r="F129" s="166">
        <v>2411.1999999999998</v>
      </c>
    </row>
    <row r="130" spans="1:6" ht="95.25" thickBot="1" x14ac:dyDescent="0.25">
      <c r="A130" s="360" t="s">
        <v>668</v>
      </c>
      <c r="B130" s="231" t="s">
        <v>75</v>
      </c>
      <c r="C130" s="231" t="s">
        <v>117</v>
      </c>
      <c r="D130" s="187" t="s">
        <v>669</v>
      </c>
      <c r="E130" s="187"/>
      <c r="F130" s="175">
        <v>22732.92</v>
      </c>
    </row>
    <row r="131" spans="1:6" ht="48" thickBot="1" x14ac:dyDescent="0.25">
      <c r="A131" s="39" t="s">
        <v>230</v>
      </c>
      <c r="B131" s="45" t="s">
        <v>75</v>
      </c>
      <c r="C131" s="45" t="s">
        <v>117</v>
      </c>
      <c r="D131" s="359" t="s">
        <v>669</v>
      </c>
      <c r="E131" s="359">
        <v>111</v>
      </c>
      <c r="F131" s="3">
        <v>17460</v>
      </c>
    </row>
    <row r="132" spans="1:6" ht="79.5" thickBot="1" x14ac:dyDescent="0.25">
      <c r="A132" s="39" t="s">
        <v>10</v>
      </c>
      <c r="B132" s="45" t="s">
        <v>75</v>
      </c>
      <c r="C132" s="45" t="s">
        <v>117</v>
      </c>
      <c r="D132" s="359" t="s">
        <v>669</v>
      </c>
      <c r="E132" s="359">
        <v>119</v>
      </c>
      <c r="F132" s="3">
        <v>5272.92</v>
      </c>
    </row>
    <row r="133" spans="1:6" ht="79.5" thickBot="1" x14ac:dyDescent="0.25">
      <c r="A133" s="164" t="s">
        <v>670</v>
      </c>
      <c r="B133" s="231" t="s">
        <v>75</v>
      </c>
      <c r="C133" s="231" t="s">
        <v>117</v>
      </c>
      <c r="D133" s="187" t="s">
        <v>671</v>
      </c>
      <c r="E133" s="187"/>
      <c r="F133" s="175">
        <v>18540.310000000001</v>
      </c>
    </row>
    <row r="134" spans="1:6" ht="32.25" thickBot="1" x14ac:dyDescent="0.25">
      <c r="A134" s="39" t="s">
        <v>13</v>
      </c>
      <c r="B134" s="45" t="s">
        <v>75</v>
      </c>
      <c r="C134" s="45" t="s">
        <v>117</v>
      </c>
      <c r="D134" s="359" t="s">
        <v>671</v>
      </c>
      <c r="E134" s="359">
        <v>244</v>
      </c>
      <c r="F134" s="3">
        <v>18540.310000000001</v>
      </c>
    </row>
    <row r="135" spans="1:6" ht="32.25" thickBot="1" x14ac:dyDescent="0.25">
      <c r="A135" s="164" t="s">
        <v>66</v>
      </c>
      <c r="B135" s="223" t="s">
        <v>75</v>
      </c>
      <c r="C135" s="223" t="s">
        <v>111</v>
      </c>
      <c r="D135" s="227" t="s">
        <v>228</v>
      </c>
      <c r="E135" s="220"/>
      <c r="F135" s="163">
        <f>SUM(F137:F147)</f>
        <v>22129.952000000001</v>
      </c>
    </row>
    <row r="136" spans="1:6" ht="32.25" thickBot="1" x14ac:dyDescent="0.25">
      <c r="A136" s="154" t="s">
        <v>229</v>
      </c>
      <c r="B136" s="45" t="s">
        <v>75</v>
      </c>
      <c r="C136" s="45" t="s">
        <v>111</v>
      </c>
      <c r="D136" s="150" t="s">
        <v>228</v>
      </c>
      <c r="E136" s="47"/>
      <c r="F136" s="3">
        <f>SUM(F137:F147)</f>
        <v>22129.952000000001</v>
      </c>
    </row>
    <row r="137" spans="1:6" ht="48" thickBot="1" x14ac:dyDescent="0.25">
      <c r="A137" s="39" t="s">
        <v>230</v>
      </c>
      <c r="B137" s="45" t="s">
        <v>75</v>
      </c>
      <c r="C137" s="45" t="s">
        <v>111</v>
      </c>
      <c r="D137" s="150" t="s">
        <v>228</v>
      </c>
      <c r="E137" s="150">
        <v>111</v>
      </c>
      <c r="F137" s="3">
        <v>10922</v>
      </c>
    </row>
    <row r="138" spans="1:6" ht="79.5" thickBot="1" x14ac:dyDescent="0.25">
      <c r="A138" s="39" t="s">
        <v>10</v>
      </c>
      <c r="B138" s="45" t="s">
        <v>75</v>
      </c>
      <c r="C138" s="45" t="s">
        <v>111</v>
      </c>
      <c r="D138" s="150" t="s">
        <v>228</v>
      </c>
      <c r="E138" s="150">
        <v>119</v>
      </c>
      <c r="F138" s="3">
        <v>3298</v>
      </c>
    </row>
    <row r="139" spans="1:6" ht="32.25" thickBot="1" x14ac:dyDescent="0.25">
      <c r="A139" s="39" t="s">
        <v>13</v>
      </c>
      <c r="B139" s="45" t="s">
        <v>75</v>
      </c>
      <c r="C139" s="45" t="s">
        <v>111</v>
      </c>
      <c r="D139" s="150" t="s">
        <v>228</v>
      </c>
      <c r="E139" s="150">
        <v>244</v>
      </c>
      <c r="F139" s="3">
        <v>316</v>
      </c>
    </row>
    <row r="140" spans="1:6" ht="16.5" thickBot="1" x14ac:dyDescent="0.25">
      <c r="A140" s="39"/>
      <c r="B140" s="45" t="s">
        <v>75</v>
      </c>
      <c r="C140" s="45" t="s">
        <v>111</v>
      </c>
      <c r="D140" s="305" t="s">
        <v>228</v>
      </c>
      <c r="E140" s="305">
        <v>247</v>
      </c>
      <c r="F140" s="3">
        <v>366</v>
      </c>
    </row>
    <row r="141" spans="1:6" ht="16.5" thickBot="1" x14ac:dyDescent="0.25">
      <c r="A141" s="52" t="s">
        <v>593</v>
      </c>
      <c r="B141" s="45" t="s">
        <v>75</v>
      </c>
      <c r="C141" s="45" t="s">
        <v>111</v>
      </c>
      <c r="D141" s="290" t="s">
        <v>228</v>
      </c>
      <c r="E141" s="290">
        <v>611</v>
      </c>
      <c r="F141" s="3">
        <v>2908.9520000000002</v>
      </c>
    </row>
    <row r="142" spans="1:6" ht="32.25" thickBot="1" x14ac:dyDescent="0.25">
      <c r="A142" s="52" t="s">
        <v>594</v>
      </c>
      <c r="B142" s="45" t="s">
        <v>75</v>
      </c>
      <c r="C142" s="45" t="s">
        <v>111</v>
      </c>
      <c r="D142" s="292" t="s">
        <v>592</v>
      </c>
      <c r="E142" s="292">
        <v>611</v>
      </c>
      <c r="F142" s="3">
        <v>3474.0479999999998</v>
      </c>
    </row>
    <row r="143" spans="1:6" ht="32.25" thickBot="1" x14ac:dyDescent="0.25">
      <c r="A143" s="52" t="s">
        <v>594</v>
      </c>
      <c r="B143" s="45" t="s">
        <v>75</v>
      </c>
      <c r="C143" s="45" t="s">
        <v>111</v>
      </c>
      <c r="D143" s="292" t="s">
        <v>592</v>
      </c>
      <c r="E143" s="290">
        <v>613</v>
      </c>
      <c r="F143" s="3">
        <v>21</v>
      </c>
    </row>
    <row r="144" spans="1:6" ht="32.25" thickBot="1" x14ac:dyDescent="0.25">
      <c r="A144" s="52" t="s">
        <v>594</v>
      </c>
      <c r="B144" s="45" t="s">
        <v>75</v>
      </c>
      <c r="C144" s="45" t="s">
        <v>111</v>
      </c>
      <c r="D144" s="292" t="s">
        <v>592</v>
      </c>
      <c r="E144" s="290">
        <v>623</v>
      </c>
      <c r="F144" s="3">
        <v>21</v>
      </c>
    </row>
    <row r="145" spans="1:14" ht="32.25" thickBot="1" x14ac:dyDescent="0.25">
      <c r="A145" s="52" t="s">
        <v>594</v>
      </c>
      <c r="B145" s="45" t="s">
        <v>75</v>
      </c>
      <c r="C145" s="45" t="s">
        <v>111</v>
      </c>
      <c r="D145" s="292" t="s">
        <v>592</v>
      </c>
      <c r="E145" s="290">
        <v>633</v>
      </c>
      <c r="F145" s="3">
        <v>21</v>
      </c>
    </row>
    <row r="146" spans="1:14" ht="32.25" thickBot="1" x14ac:dyDescent="0.25">
      <c r="A146" s="52" t="s">
        <v>594</v>
      </c>
      <c r="B146" s="45" t="s">
        <v>75</v>
      </c>
      <c r="C146" s="45" t="s">
        <v>111</v>
      </c>
      <c r="D146" s="292" t="s">
        <v>592</v>
      </c>
      <c r="E146" s="290">
        <v>813</v>
      </c>
      <c r="F146" s="3">
        <v>11.952</v>
      </c>
    </row>
    <row r="147" spans="1:14" ht="32.25" thickBot="1" x14ac:dyDescent="0.25">
      <c r="A147" s="42" t="s">
        <v>48</v>
      </c>
      <c r="B147" s="45" t="s">
        <v>75</v>
      </c>
      <c r="C147" s="45" t="s">
        <v>111</v>
      </c>
      <c r="D147" s="150" t="s">
        <v>228</v>
      </c>
      <c r="E147" s="150">
        <v>850</v>
      </c>
      <c r="F147" s="3">
        <v>770</v>
      </c>
    </row>
    <row r="148" spans="1:14" ht="32.25" thickBot="1" x14ac:dyDescent="0.25">
      <c r="A148" s="164" t="s">
        <v>26</v>
      </c>
      <c r="B148" s="218" t="s">
        <v>75</v>
      </c>
      <c r="C148" s="218" t="s">
        <v>75</v>
      </c>
      <c r="D148" s="220"/>
      <c r="E148" s="220"/>
      <c r="F148" s="177">
        <v>50</v>
      </c>
    </row>
    <row r="149" spans="1:14" ht="32.25" thickBot="1" x14ac:dyDescent="0.25">
      <c r="A149" s="39" t="s">
        <v>231</v>
      </c>
      <c r="B149" s="45" t="s">
        <v>75</v>
      </c>
      <c r="C149" s="45" t="s">
        <v>75</v>
      </c>
      <c r="D149" s="150" t="s">
        <v>232</v>
      </c>
      <c r="E149" s="47"/>
      <c r="F149" s="3">
        <v>50</v>
      </c>
    </row>
    <row r="150" spans="1:14" ht="32.25" thickBot="1" x14ac:dyDescent="0.25">
      <c r="A150" s="39" t="s">
        <v>13</v>
      </c>
      <c r="B150" s="45" t="s">
        <v>75</v>
      </c>
      <c r="C150" s="45" t="s">
        <v>75</v>
      </c>
      <c r="D150" s="150" t="s">
        <v>232</v>
      </c>
      <c r="E150" s="150">
        <v>244</v>
      </c>
      <c r="F150" s="3">
        <v>50</v>
      </c>
    </row>
    <row r="151" spans="1:14" ht="32.25" thickBot="1" x14ac:dyDescent="0.25">
      <c r="A151" s="164" t="s">
        <v>28</v>
      </c>
      <c r="B151" s="218" t="s">
        <v>75</v>
      </c>
      <c r="C151" s="218" t="s">
        <v>112</v>
      </c>
      <c r="D151" s="220"/>
      <c r="E151" s="220"/>
      <c r="F151" s="177">
        <f>SUM(F152+F155)</f>
        <v>7330</v>
      </c>
    </row>
    <row r="152" spans="1:14" ht="95.25" thickBot="1" x14ac:dyDescent="0.25">
      <c r="A152" s="164" t="s">
        <v>233</v>
      </c>
      <c r="B152" s="223" t="s">
        <v>75</v>
      </c>
      <c r="C152" s="223" t="s">
        <v>112</v>
      </c>
      <c r="D152" s="227" t="s">
        <v>234</v>
      </c>
      <c r="E152" s="220"/>
      <c r="F152" s="177">
        <f>SUM(F153:F154)</f>
        <v>372</v>
      </c>
    </row>
    <row r="153" spans="1:14" ht="63.75" thickBot="1" x14ac:dyDescent="0.25">
      <c r="A153" s="39" t="s">
        <v>193</v>
      </c>
      <c r="B153" s="45" t="s">
        <v>75</v>
      </c>
      <c r="C153" s="45" t="s">
        <v>112</v>
      </c>
      <c r="D153" s="150" t="s">
        <v>234</v>
      </c>
      <c r="E153" s="150">
        <v>121</v>
      </c>
      <c r="F153" s="3">
        <v>286</v>
      </c>
    </row>
    <row r="154" spans="1:14" ht="79.5" thickBot="1" x14ac:dyDescent="0.25">
      <c r="A154" s="39" t="s">
        <v>10</v>
      </c>
      <c r="B154" s="45" t="s">
        <v>75</v>
      </c>
      <c r="C154" s="45" t="s">
        <v>112</v>
      </c>
      <c r="D154" s="150" t="s">
        <v>234</v>
      </c>
      <c r="E154" s="150">
        <v>129</v>
      </c>
      <c r="F154" s="3">
        <v>86</v>
      </c>
    </row>
    <row r="155" spans="1:14" ht="16.5" thickBot="1" x14ac:dyDescent="0.25">
      <c r="A155" s="164" t="s">
        <v>235</v>
      </c>
      <c r="B155" s="231" t="s">
        <v>75</v>
      </c>
      <c r="C155" s="231" t="s">
        <v>112</v>
      </c>
      <c r="D155" s="166" t="s">
        <v>236</v>
      </c>
      <c r="E155" s="220"/>
      <c r="F155" s="177">
        <f>SUM(F157:F161)</f>
        <v>6958</v>
      </c>
      <c r="J155" s="300"/>
      <c r="K155" s="301"/>
      <c r="L155" s="301"/>
      <c r="M155" s="302"/>
      <c r="N155" s="302"/>
    </row>
    <row r="156" spans="1:14" ht="32.25" thickBot="1" x14ac:dyDescent="0.25">
      <c r="A156" s="154" t="s">
        <v>237</v>
      </c>
      <c r="B156" s="45" t="s">
        <v>75</v>
      </c>
      <c r="C156" s="45" t="s">
        <v>112</v>
      </c>
      <c r="D156" s="150" t="s">
        <v>236</v>
      </c>
      <c r="E156" s="47"/>
      <c r="F156" s="3">
        <f>SUM(F157:F161)</f>
        <v>6958</v>
      </c>
    </row>
    <row r="157" spans="1:14" ht="48" thickBot="1" x14ac:dyDescent="0.25">
      <c r="A157" s="39" t="s">
        <v>230</v>
      </c>
      <c r="B157" s="45" t="s">
        <v>75</v>
      </c>
      <c r="C157" s="45" t="s">
        <v>112</v>
      </c>
      <c r="D157" s="150" t="s">
        <v>236</v>
      </c>
      <c r="E157" s="150">
        <v>111</v>
      </c>
      <c r="F157" s="3">
        <v>4626</v>
      </c>
    </row>
    <row r="158" spans="1:14" ht="79.5" thickBot="1" x14ac:dyDescent="0.25">
      <c r="A158" s="39" t="s">
        <v>10</v>
      </c>
      <c r="B158" s="45" t="s">
        <v>75</v>
      </c>
      <c r="C158" s="45" t="s">
        <v>112</v>
      </c>
      <c r="D158" s="150" t="s">
        <v>236</v>
      </c>
      <c r="E158" s="150">
        <v>119</v>
      </c>
      <c r="F158" s="3">
        <v>1397</v>
      </c>
    </row>
    <row r="159" spans="1:14" ht="32.25" thickBot="1" x14ac:dyDescent="0.25">
      <c r="A159" s="39" t="s">
        <v>13</v>
      </c>
      <c r="B159" s="45" t="s">
        <v>75</v>
      </c>
      <c r="C159" s="45" t="s">
        <v>112</v>
      </c>
      <c r="D159" s="150" t="s">
        <v>236</v>
      </c>
      <c r="E159" s="150">
        <v>244</v>
      </c>
      <c r="F159" s="3">
        <v>405</v>
      </c>
    </row>
    <row r="160" spans="1:14" ht="16.5" thickBot="1" x14ac:dyDescent="0.25">
      <c r="A160" s="39" t="s">
        <v>640</v>
      </c>
      <c r="B160" s="45" t="s">
        <v>75</v>
      </c>
      <c r="C160" s="45" t="s">
        <v>112</v>
      </c>
      <c r="D160" s="305" t="s">
        <v>236</v>
      </c>
      <c r="E160" s="305">
        <v>247</v>
      </c>
      <c r="F160" s="3">
        <v>520</v>
      </c>
    </row>
    <row r="161" spans="1:9" ht="32.25" thickBot="1" x14ac:dyDescent="0.25">
      <c r="A161" s="157" t="s">
        <v>48</v>
      </c>
      <c r="B161" s="45" t="s">
        <v>75</v>
      </c>
      <c r="C161" s="45" t="s">
        <v>112</v>
      </c>
      <c r="D161" s="150" t="s">
        <v>236</v>
      </c>
      <c r="E161" s="150">
        <v>850</v>
      </c>
      <c r="F161" s="3">
        <v>10</v>
      </c>
    </row>
    <row r="162" spans="1:9" ht="32.25" thickBot="1" x14ac:dyDescent="0.25">
      <c r="A162" s="164" t="s">
        <v>238</v>
      </c>
      <c r="B162" s="218" t="s">
        <v>172</v>
      </c>
      <c r="C162" s="219"/>
      <c r="D162" s="220"/>
      <c r="E162" s="220"/>
      <c r="F162" s="177">
        <f>SUM(F163+F177)</f>
        <v>36541</v>
      </c>
      <c r="I162" s="302"/>
    </row>
    <row r="163" spans="1:9" ht="16.5" thickBot="1" x14ac:dyDescent="0.25">
      <c r="A163" s="164" t="s">
        <v>61</v>
      </c>
      <c r="B163" s="178" t="s">
        <v>172</v>
      </c>
      <c r="C163" s="178" t="s">
        <v>76</v>
      </c>
      <c r="D163" s="220"/>
      <c r="E163" s="220"/>
      <c r="F163" s="177">
        <f>SUM(F164+F170)</f>
        <v>31587</v>
      </c>
    </row>
    <row r="164" spans="1:9" ht="32.25" thickBot="1" x14ac:dyDescent="0.25">
      <c r="A164" s="164" t="s">
        <v>62</v>
      </c>
      <c r="B164" s="178" t="s">
        <v>172</v>
      </c>
      <c r="C164" s="178" t="s">
        <v>76</v>
      </c>
      <c r="D164" s="177" t="s">
        <v>239</v>
      </c>
      <c r="E164" s="220"/>
      <c r="F164" s="177">
        <f>SUM(F165:F169)</f>
        <v>19409</v>
      </c>
    </row>
    <row r="165" spans="1:9" ht="48" thickBot="1" x14ac:dyDescent="0.25">
      <c r="A165" s="39" t="s">
        <v>230</v>
      </c>
      <c r="B165" s="45" t="s">
        <v>172</v>
      </c>
      <c r="C165" s="45" t="s">
        <v>76</v>
      </c>
      <c r="D165" s="150" t="s">
        <v>239</v>
      </c>
      <c r="E165" s="150">
        <v>111</v>
      </c>
      <c r="F165" s="3">
        <v>13582</v>
      </c>
    </row>
    <row r="166" spans="1:9" ht="79.5" thickBot="1" x14ac:dyDescent="0.25">
      <c r="A166" s="39" t="s">
        <v>10</v>
      </c>
      <c r="B166" s="45" t="s">
        <v>172</v>
      </c>
      <c r="C166" s="45" t="s">
        <v>76</v>
      </c>
      <c r="D166" s="150" t="s">
        <v>239</v>
      </c>
      <c r="E166" s="150">
        <v>119</v>
      </c>
      <c r="F166" s="3">
        <v>4102</v>
      </c>
    </row>
    <row r="167" spans="1:9" ht="32.25" thickBot="1" x14ac:dyDescent="0.25">
      <c r="A167" s="39" t="s">
        <v>13</v>
      </c>
      <c r="B167" s="45" t="s">
        <v>172</v>
      </c>
      <c r="C167" s="45" t="s">
        <v>76</v>
      </c>
      <c r="D167" s="150" t="s">
        <v>239</v>
      </c>
      <c r="E167" s="150">
        <v>244</v>
      </c>
      <c r="F167" s="3">
        <v>1265</v>
      </c>
    </row>
    <row r="168" spans="1:9" ht="16.5" thickBot="1" x14ac:dyDescent="0.25">
      <c r="A168" s="39" t="s">
        <v>640</v>
      </c>
      <c r="B168" s="45" t="s">
        <v>172</v>
      </c>
      <c r="C168" s="45" t="s">
        <v>76</v>
      </c>
      <c r="D168" s="359" t="s">
        <v>239</v>
      </c>
      <c r="E168" s="359">
        <v>247</v>
      </c>
      <c r="F168" s="3">
        <v>217</v>
      </c>
    </row>
    <row r="169" spans="1:9" ht="32.25" thickBot="1" x14ac:dyDescent="0.25">
      <c r="A169" s="157" t="s">
        <v>48</v>
      </c>
      <c r="B169" s="45" t="s">
        <v>172</v>
      </c>
      <c r="C169" s="45" t="s">
        <v>76</v>
      </c>
      <c r="D169" s="359" t="s">
        <v>239</v>
      </c>
      <c r="E169" s="150">
        <v>850</v>
      </c>
      <c r="F169" s="3">
        <v>243</v>
      </c>
    </row>
    <row r="170" spans="1:9" ht="16.5" thickBot="1" x14ac:dyDescent="0.25">
      <c r="A170" s="164" t="s">
        <v>240</v>
      </c>
      <c r="B170" s="231" t="s">
        <v>172</v>
      </c>
      <c r="C170" s="231" t="s">
        <v>76</v>
      </c>
      <c r="D170" s="177" t="s">
        <v>241</v>
      </c>
      <c r="E170" s="220"/>
      <c r="F170" s="177">
        <f>SUM(F172:F176)</f>
        <v>12178</v>
      </c>
    </row>
    <row r="171" spans="1:9" ht="32.25" thickBot="1" x14ac:dyDescent="0.25">
      <c r="A171" s="154" t="s">
        <v>237</v>
      </c>
      <c r="B171" s="45" t="s">
        <v>172</v>
      </c>
      <c r="C171" s="45" t="s">
        <v>76</v>
      </c>
      <c r="D171" s="150" t="s">
        <v>241</v>
      </c>
      <c r="E171" s="47"/>
      <c r="F171" s="3">
        <f>SUM(F172:F176)</f>
        <v>12178</v>
      </c>
    </row>
    <row r="172" spans="1:9" ht="48" thickBot="1" x14ac:dyDescent="0.25">
      <c r="A172" s="39" t="s">
        <v>230</v>
      </c>
      <c r="B172" s="45" t="s">
        <v>172</v>
      </c>
      <c r="C172" s="45" t="s">
        <v>76</v>
      </c>
      <c r="D172" s="150" t="s">
        <v>241</v>
      </c>
      <c r="E172" s="150">
        <v>111</v>
      </c>
      <c r="F172" s="3">
        <v>8876</v>
      </c>
    </row>
    <row r="173" spans="1:9" ht="79.5" thickBot="1" x14ac:dyDescent="0.25">
      <c r="A173" s="39" t="s">
        <v>10</v>
      </c>
      <c r="B173" s="45" t="s">
        <v>172</v>
      </c>
      <c r="C173" s="45" t="s">
        <v>76</v>
      </c>
      <c r="D173" s="150" t="s">
        <v>241</v>
      </c>
      <c r="E173" s="150">
        <v>119</v>
      </c>
      <c r="F173" s="3">
        <v>2681</v>
      </c>
    </row>
    <row r="174" spans="1:9" ht="32.25" thickBot="1" x14ac:dyDescent="0.25">
      <c r="A174" s="39" t="s">
        <v>13</v>
      </c>
      <c r="B174" s="45" t="s">
        <v>172</v>
      </c>
      <c r="C174" s="45" t="s">
        <v>76</v>
      </c>
      <c r="D174" s="150" t="s">
        <v>241</v>
      </c>
      <c r="E174" s="150">
        <v>244</v>
      </c>
      <c r="F174" s="3">
        <v>379</v>
      </c>
    </row>
    <row r="175" spans="1:9" ht="16.5" thickBot="1" x14ac:dyDescent="0.25">
      <c r="A175" s="39" t="s">
        <v>640</v>
      </c>
      <c r="B175" s="45" t="s">
        <v>172</v>
      </c>
      <c r="C175" s="45" t="s">
        <v>76</v>
      </c>
      <c r="D175" s="305" t="s">
        <v>241</v>
      </c>
      <c r="E175" s="305">
        <v>247</v>
      </c>
      <c r="F175" s="3">
        <v>225</v>
      </c>
    </row>
    <row r="176" spans="1:9" ht="32.25" thickBot="1" x14ac:dyDescent="0.25">
      <c r="A176" s="157" t="s">
        <v>48</v>
      </c>
      <c r="B176" s="45" t="s">
        <v>172</v>
      </c>
      <c r="C176" s="45" t="s">
        <v>76</v>
      </c>
      <c r="D176" s="150" t="s">
        <v>241</v>
      </c>
      <c r="E176" s="150">
        <v>850</v>
      </c>
      <c r="F176" s="3">
        <v>17</v>
      </c>
    </row>
    <row r="177" spans="1:6" ht="32.25" thickBot="1" x14ac:dyDescent="0.25">
      <c r="A177" s="164" t="s">
        <v>242</v>
      </c>
      <c r="B177" s="178" t="s">
        <v>172</v>
      </c>
      <c r="C177" s="178" t="s">
        <v>73</v>
      </c>
      <c r="D177" s="220"/>
      <c r="E177" s="220"/>
      <c r="F177" s="177">
        <f>SUM(F180:F184)</f>
        <v>4954</v>
      </c>
    </row>
    <row r="178" spans="1:6" ht="16.5" thickBot="1" x14ac:dyDescent="0.25">
      <c r="A178" s="158" t="s">
        <v>243</v>
      </c>
      <c r="B178" s="54" t="s">
        <v>172</v>
      </c>
      <c r="C178" s="54" t="s">
        <v>73</v>
      </c>
      <c r="D178" s="4" t="s">
        <v>244</v>
      </c>
      <c r="E178" s="47"/>
      <c r="F178" s="4">
        <f>SUM(F180:F184)</f>
        <v>4954</v>
      </c>
    </row>
    <row r="179" spans="1:6" ht="16.5" thickBot="1" x14ac:dyDescent="0.25">
      <c r="A179" s="158" t="s">
        <v>245</v>
      </c>
      <c r="B179" s="45" t="s">
        <v>172</v>
      </c>
      <c r="C179" s="45" t="s">
        <v>73</v>
      </c>
      <c r="D179" s="150" t="s">
        <v>244</v>
      </c>
      <c r="E179" s="47"/>
      <c r="F179" s="3">
        <f>SUM(F180:F184)</f>
        <v>4954</v>
      </c>
    </row>
    <row r="180" spans="1:6" ht="48" thickBot="1" x14ac:dyDescent="0.25">
      <c r="A180" s="39" t="s">
        <v>230</v>
      </c>
      <c r="B180" s="45" t="s">
        <v>172</v>
      </c>
      <c r="C180" s="45" t="s">
        <v>73</v>
      </c>
      <c r="D180" s="150" t="s">
        <v>244</v>
      </c>
      <c r="E180" s="150">
        <v>111</v>
      </c>
      <c r="F180" s="3">
        <v>3550</v>
      </c>
    </row>
    <row r="181" spans="1:6" ht="16.5" thickBot="1" x14ac:dyDescent="0.25">
      <c r="A181" s="39" t="s">
        <v>391</v>
      </c>
      <c r="B181" s="45" t="s">
        <v>172</v>
      </c>
      <c r="C181" s="45" t="s">
        <v>73</v>
      </c>
      <c r="D181" s="150" t="s">
        <v>244</v>
      </c>
      <c r="E181" s="150">
        <v>112</v>
      </c>
      <c r="F181" s="3">
        <v>29</v>
      </c>
    </row>
    <row r="182" spans="1:6" ht="79.5" thickBot="1" x14ac:dyDescent="0.25">
      <c r="A182" s="39" t="s">
        <v>10</v>
      </c>
      <c r="B182" s="45" t="s">
        <v>172</v>
      </c>
      <c r="C182" s="45" t="s">
        <v>73</v>
      </c>
      <c r="D182" s="150" t="s">
        <v>244</v>
      </c>
      <c r="E182" s="150">
        <v>119</v>
      </c>
      <c r="F182" s="3">
        <v>1072</v>
      </c>
    </row>
    <row r="183" spans="1:6" ht="32.25" thickBot="1" x14ac:dyDescent="0.25">
      <c r="A183" s="39" t="s">
        <v>13</v>
      </c>
      <c r="B183" s="45" t="s">
        <v>172</v>
      </c>
      <c r="C183" s="45" t="s">
        <v>73</v>
      </c>
      <c r="D183" s="150" t="s">
        <v>244</v>
      </c>
      <c r="E183" s="150">
        <v>244</v>
      </c>
      <c r="F183" s="3">
        <v>298</v>
      </c>
    </row>
    <row r="184" spans="1:6" ht="32.25" thickBot="1" x14ac:dyDescent="0.25">
      <c r="A184" s="157" t="s">
        <v>48</v>
      </c>
      <c r="B184" s="45" t="s">
        <v>172</v>
      </c>
      <c r="C184" s="45" t="s">
        <v>73</v>
      </c>
      <c r="D184" s="150" t="s">
        <v>244</v>
      </c>
      <c r="E184" s="150">
        <v>850</v>
      </c>
      <c r="F184" s="3">
        <v>5</v>
      </c>
    </row>
    <row r="185" spans="1:6" ht="16.5" thickBot="1" x14ac:dyDescent="0.25">
      <c r="A185" s="164" t="s">
        <v>31</v>
      </c>
      <c r="B185" s="218">
        <v>10</v>
      </c>
      <c r="C185" s="219"/>
      <c r="D185" s="220"/>
      <c r="E185" s="220"/>
      <c r="F185" s="177">
        <f>SUM(F186+F189)</f>
        <v>11482.149000000001</v>
      </c>
    </row>
    <row r="186" spans="1:6" ht="16.5" thickBot="1" x14ac:dyDescent="0.25">
      <c r="A186" s="164" t="s">
        <v>32</v>
      </c>
      <c r="B186" s="223">
        <v>10</v>
      </c>
      <c r="C186" s="223" t="s">
        <v>76</v>
      </c>
      <c r="D186" s="220"/>
      <c r="E186" s="220"/>
      <c r="F186" s="166">
        <v>700</v>
      </c>
    </row>
    <row r="187" spans="1:6" ht="48" thickBot="1" x14ac:dyDescent="0.25">
      <c r="A187" s="154" t="s">
        <v>246</v>
      </c>
      <c r="B187" s="45">
        <v>10</v>
      </c>
      <c r="C187" s="45" t="s">
        <v>76</v>
      </c>
      <c r="D187" s="150" t="s">
        <v>247</v>
      </c>
      <c r="E187" s="47"/>
      <c r="F187" s="3">
        <v>700</v>
      </c>
    </row>
    <row r="188" spans="1:6" ht="32.25" thickBot="1" x14ac:dyDescent="0.25">
      <c r="A188" s="154" t="s">
        <v>34</v>
      </c>
      <c r="B188" s="45">
        <v>10</v>
      </c>
      <c r="C188" s="45" t="s">
        <v>76</v>
      </c>
      <c r="D188" s="150" t="s">
        <v>247</v>
      </c>
      <c r="E188" s="150">
        <v>312</v>
      </c>
      <c r="F188" s="3">
        <v>700</v>
      </c>
    </row>
    <row r="189" spans="1:6" ht="16.5" thickBot="1" x14ac:dyDescent="0.25">
      <c r="A189" s="164" t="s">
        <v>35</v>
      </c>
      <c r="B189" s="218">
        <v>10</v>
      </c>
      <c r="C189" s="218" t="s">
        <v>73</v>
      </c>
      <c r="D189" s="220"/>
      <c r="E189" s="220"/>
      <c r="F189" s="163">
        <f>SUM(F191+F193+F195+F197)</f>
        <v>10782.149000000001</v>
      </c>
    </row>
    <row r="190" spans="1:6" ht="48" thickBot="1" x14ac:dyDescent="0.3">
      <c r="A190" s="246" t="s">
        <v>265</v>
      </c>
      <c r="B190" s="223">
        <v>10</v>
      </c>
      <c r="C190" s="223" t="s">
        <v>73</v>
      </c>
      <c r="D190" s="220"/>
      <c r="E190" s="220"/>
      <c r="F190" s="166">
        <v>150.82300000000001</v>
      </c>
    </row>
    <row r="191" spans="1:6" ht="32.25" thickBot="1" x14ac:dyDescent="0.25">
      <c r="A191" s="154" t="s">
        <v>34</v>
      </c>
      <c r="B191" s="45">
        <v>10</v>
      </c>
      <c r="C191" s="45" t="s">
        <v>73</v>
      </c>
      <c r="D191" s="3" t="s">
        <v>381</v>
      </c>
      <c r="E191" s="150">
        <v>313</v>
      </c>
      <c r="F191" s="3">
        <v>150.82300000000001</v>
      </c>
    </row>
    <row r="192" spans="1:6" ht="63.75" thickBot="1" x14ac:dyDescent="0.25">
      <c r="A192" s="247" t="s">
        <v>266</v>
      </c>
      <c r="B192" s="223">
        <v>10</v>
      </c>
      <c r="C192" s="223" t="s">
        <v>73</v>
      </c>
      <c r="D192" s="220"/>
      <c r="E192" s="220"/>
      <c r="F192" s="166">
        <v>6051</v>
      </c>
    </row>
    <row r="193" spans="1:6" ht="32.25" thickBot="1" x14ac:dyDescent="0.25">
      <c r="A193" s="154" t="s">
        <v>34</v>
      </c>
      <c r="B193" s="45">
        <v>10</v>
      </c>
      <c r="C193" s="45" t="s">
        <v>73</v>
      </c>
      <c r="D193" s="3" t="s">
        <v>504</v>
      </c>
      <c r="E193" s="150">
        <v>313</v>
      </c>
      <c r="F193" s="3">
        <v>6051</v>
      </c>
    </row>
    <row r="194" spans="1:6" ht="111" thickBot="1" x14ac:dyDescent="0.25">
      <c r="A194" s="164" t="s">
        <v>37</v>
      </c>
      <c r="B194" s="223">
        <v>10</v>
      </c>
      <c r="C194" s="223" t="s">
        <v>73</v>
      </c>
      <c r="D194" s="227" t="s">
        <v>382</v>
      </c>
      <c r="E194" s="220"/>
      <c r="F194" s="163">
        <v>2195.2260000000001</v>
      </c>
    </row>
    <row r="195" spans="1:6" ht="32.25" thickBot="1" x14ac:dyDescent="0.25">
      <c r="A195" s="154" t="s">
        <v>34</v>
      </c>
      <c r="B195" s="45">
        <v>10</v>
      </c>
      <c r="C195" s="45" t="s">
        <v>73</v>
      </c>
      <c r="D195" s="150" t="s">
        <v>382</v>
      </c>
      <c r="E195" s="150">
        <v>412</v>
      </c>
      <c r="F195" s="80">
        <v>2195.2260000000001</v>
      </c>
    </row>
    <row r="196" spans="1:6" ht="142.5" thickBot="1" x14ac:dyDescent="0.25">
      <c r="A196" s="164" t="s">
        <v>248</v>
      </c>
      <c r="B196" s="223">
        <v>10</v>
      </c>
      <c r="C196" s="223" t="s">
        <v>73</v>
      </c>
      <c r="D196" s="227" t="s">
        <v>249</v>
      </c>
      <c r="E196" s="220"/>
      <c r="F196" s="166">
        <v>2385.1</v>
      </c>
    </row>
    <row r="197" spans="1:6" ht="32.25" thickBot="1" x14ac:dyDescent="0.25">
      <c r="A197" s="39" t="s">
        <v>34</v>
      </c>
      <c r="B197" s="45">
        <v>10</v>
      </c>
      <c r="C197" s="45" t="s">
        <v>73</v>
      </c>
      <c r="D197" s="150" t="s">
        <v>249</v>
      </c>
      <c r="E197" s="150">
        <v>313</v>
      </c>
      <c r="F197" s="3">
        <v>2385.1</v>
      </c>
    </row>
    <row r="198" spans="1:6" ht="32.25" thickBot="1" x14ac:dyDescent="0.25">
      <c r="A198" s="164" t="s">
        <v>38</v>
      </c>
      <c r="B198" s="218">
        <v>11</v>
      </c>
      <c r="C198" s="176"/>
      <c r="D198" s="175"/>
      <c r="E198" s="175"/>
      <c r="F198" s="177">
        <f>SUM(F199+F205)</f>
        <v>12122</v>
      </c>
    </row>
    <row r="199" spans="1:6" ht="16.5" thickBot="1" x14ac:dyDescent="0.25">
      <c r="A199" s="164" t="s">
        <v>665</v>
      </c>
      <c r="B199" s="218" t="s">
        <v>465</v>
      </c>
      <c r="C199" s="161" t="s">
        <v>76</v>
      </c>
      <c r="D199" s="166"/>
      <c r="E199" s="166"/>
      <c r="F199" s="177">
        <f>SUM(F200:F204)</f>
        <v>11622</v>
      </c>
    </row>
    <row r="200" spans="1:6" ht="48" thickBot="1" x14ac:dyDescent="0.25">
      <c r="A200" s="39" t="s">
        <v>230</v>
      </c>
      <c r="B200" s="286" t="s">
        <v>465</v>
      </c>
      <c r="C200" s="19" t="s">
        <v>76</v>
      </c>
      <c r="D200" s="191" t="s">
        <v>228</v>
      </c>
      <c r="E200" s="20">
        <v>111</v>
      </c>
      <c r="F200" s="32">
        <v>8480</v>
      </c>
    </row>
    <row r="201" spans="1:6" ht="79.5" thickBot="1" x14ac:dyDescent="0.25">
      <c r="A201" s="39" t="s">
        <v>10</v>
      </c>
      <c r="B201" s="286" t="s">
        <v>465</v>
      </c>
      <c r="C201" s="19" t="s">
        <v>76</v>
      </c>
      <c r="D201" s="191" t="s">
        <v>228</v>
      </c>
      <c r="E201" s="20">
        <v>119</v>
      </c>
      <c r="F201" s="32">
        <v>2561</v>
      </c>
    </row>
    <row r="202" spans="1:6" ht="32.25" thickBot="1" x14ac:dyDescent="0.25">
      <c r="A202" s="39" t="s">
        <v>13</v>
      </c>
      <c r="B202" s="286" t="s">
        <v>465</v>
      </c>
      <c r="C202" s="19" t="s">
        <v>76</v>
      </c>
      <c r="D202" s="191" t="s">
        <v>228</v>
      </c>
      <c r="E202" s="20">
        <v>244</v>
      </c>
      <c r="F202" s="32">
        <v>171</v>
      </c>
    </row>
    <row r="203" spans="1:6" ht="16.5" thickBot="1" x14ac:dyDescent="0.25">
      <c r="A203" s="39" t="s">
        <v>640</v>
      </c>
      <c r="B203" s="286" t="s">
        <v>465</v>
      </c>
      <c r="C203" s="19" t="s">
        <v>76</v>
      </c>
      <c r="D203" s="191" t="s">
        <v>228</v>
      </c>
      <c r="E203" s="20">
        <v>247</v>
      </c>
      <c r="F203" s="32">
        <v>315</v>
      </c>
    </row>
    <row r="204" spans="1:6" ht="32.25" thickBot="1" x14ac:dyDescent="0.25">
      <c r="A204" s="330" t="s">
        <v>48</v>
      </c>
      <c r="B204" s="286" t="s">
        <v>465</v>
      </c>
      <c r="C204" s="19" t="s">
        <v>76</v>
      </c>
      <c r="D204" s="191" t="s">
        <v>228</v>
      </c>
      <c r="E204" s="20">
        <v>850</v>
      </c>
      <c r="F204" s="32">
        <v>95</v>
      </c>
    </row>
    <row r="205" spans="1:6" ht="16.5" thickBot="1" x14ac:dyDescent="0.25">
      <c r="A205" s="158" t="s">
        <v>39</v>
      </c>
      <c r="B205" s="45">
        <v>11</v>
      </c>
      <c r="C205" s="45" t="s">
        <v>74</v>
      </c>
      <c r="D205" s="47"/>
      <c r="E205" s="47"/>
      <c r="F205" s="37">
        <v>500</v>
      </c>
    </row>
    <row r="206" spans="1:6" ht="32.25" thickBot="1" x14ac:dyDescent="0.25">
      <c r="A206" s="157" t="s">
        <v>40</v>
      </c>
      <c r="B206" s="45">
        <v>11</v>
      </c>
      <c r="C206" s="45" t="s">
        <v>74</v>
      </c>
      <c r="D206" s="150" t="s">
        <v>250</v>
      </c>
      <c r="E206" s="47"/>
      <c r="F206" s="37">
        <v>500</v>
      </c>
    </row>
    <row r="207" spans="1:6" ht="63.75" thickBot="1" x14ac:dyDescent="0.25">
      <c r="A207" s="5" t="s">
        <v>538</v>
      </c>
      <c r="B207" s="45">
        <v>11</v>
      </c>
      <c r="C207" s="45" t="s">
        <v>74</v>
      </c>
      <c r="D207" s="150" t="s">
        <v>250</v>
      </c>
      <c r="E207" s="150">
        <v>123</v>
      </c>
      <c r="F207" s="37"/>
    </row>
    <row r="208" spans="1:6" ht="32.25" thickBot="1" x14ac:dyDescent="0.25">
      <c r="A208" s="39" t="s">
        <v>13</v>
      </c>
      <c r="B208" s="45">
        <v>11</v>
      </c>
      <c r="C208" s="45" t="s">
        <v>74</v>
      </c>
      <c r="D208" s="150" t="s">
        <v>250</v>
      </c>
      <c r="E208" s="150">
        <v>244</v>
      </c>
      <c r="F208" s="37">
        <v>500</v>
      </c>
    </row>
    <row r="209" spans="1:9" ht="16.5" thickBot="1" x14ac:dyDescent="0.25">
      <c r="A209" s="39" t="s">
        <v>539</v>
      </c>
      <c r="B209" s="45">
        <v>11</v>
      </c>
      <c r="C209" s="45" t="s">
        <v>74</v>
      </c>
      <c r="D209" s="150" t="s">
        <v>250</v>
      </c>
      <c r="E209" s="150">
        <v>350</v>
      </c>
      <c r="F209" s="37"/>
    </row>
    <row r="210" spans="1:9" ht="32.25" thickBot="1" x14ac:dyDescent="0.25">
      <c r="A210" s="164" t="s">
        <v>41</v>
      </c>
      <c r="B210" s="218">
        <v>12</v>
      </c>
      <c r="C210" s="219"/>
      <c r="D210" s="220"/>
      <c r="E210" s="220"/>
      <c r="F210" s="177">
        <v>3548</v>
      </c>
    </row>
    <row r="211" spans="1:9" ht="32.25" thickBot="1" x14ac:dyDescent="0.25">
      <c r="A211" s="158" t="s">
        <v>42</v>
      </c>
      <c r="B211" s="45">
        <v>12</v>
      </c>
      <c r="C211" s="45" t="s">
        <v>117</v>
      </c>
      <c r="D211" s="150" t="s">
        <v>251</v>
      </c>
      <c r="E211" s="47"/>
      <c r="F211" s="3">
        <v>3548</v>
      </c>
    </row>
    <row r="212" spans="1:9" x14ac:dyDescent="0.2">
      <c r="A212" s="412" t="s">
        <v>252</v>
      </c>
      <c r="B212" s="414">
        <v>12</v>
      </c>
      <c r="C212" s="414" t="s">
        <v>117</v>
      </c>
      <c r="D212" s="412" t="s">
        <v>251</v>
      </c>
      <c r="E212" s="412">
        <v>611</v>
      </c>
      <c r="F212" s="410">
        <v>3548</v>
      </c>
    </row>
    <row r="213" spans="1:9" ht="22.5" customHeight="1" thickBot="1" x14ac:dyDescent="0.25">
      <c r="A213" s="413"/>
      <c r="B213" s="415"/>
      <c r="C213" s="415"/>
      <c r="D213" s="413"/>
      <c r="E213" s="413"/>
      <c r="F213" s="411"/>
    </row>
    <row r="214" spans="1:9" ht="48" thickBot="1" x14ac:dyDescent="0.25">
      <c r="A214" s="164" t="s">
        <v>44</v>
      </c>
      <c r="B214" s="218">
        <v>13</v>
      </c>
      <c r="C214" s="178" t="s">
        <v>76</v>
      </c>
      <c r="D214" s="220"/>
      <c r="E214" s="220"/>
      <c r="F214" s="177">
        <v>53</v>
      </c>
    </row>
    <row r="215" spans="1:9" ht="48" thickBot="1" x14ac:dyDescent="0.25">
      <c r="A215" s="39" t="s">
        <v>253</v>
      </c>
      <c r="B215" s="45">
        <v>13</v>
      </c>
      <c r="C215" s="45" t="s">
        <v>76</v>
      </c>
      <c r="D215" s="47"/>
      <c r="E215" s="47"/>
      <c r="F215" s="37">
        <v>53</v>
      </c>
    </row>
    <row r="216" spans="1:9" ht="48" thickBot="1" x14ac:dyDescent="0.25">
      <c r="A216" s="39" t="s">
        <v>254</v>
      </c>
      <c r="B216" s="45">
        <v>13</v>
      </c>
      <c r="C216" s="45" t="s">
        <v>76</v>
      </c>
      <c r="D216" s="150" t="s">
        <v>255</v>
      </c>
      <c r="E216" s="47"/>
      <c r="F216" s="37">
        <v>53</v>
      </c>
    </row>
    <row r="217" spans="1:9" ht="32.25" thickBot="1" x14ac:dyDescent="0.25">
      <c r="A217" s="39" t="s">
        <v>46</v>
      </c>
      <c r="B217" s="45">
        <v>13</v>
      </c>
      <c r="C217" s="45" t="s">
        <v>76</v>
      </c>
      <c r="D217" s="150" t="s">
        <v>256</v>
      </c>
      <c r="E217" s="47"/>
      <c r="F217" s="37">
        <v>53</v>
      </c>
    </row>
    <row r="218" spans="1:9" ht="32.25" thickBot="1" x14ac:dyDescent="0.25">
      <c r="A218" s="39" t="s">
        <v>257</v>
      </c>
      <c r="B218" s="45">
        <v>13</v>
      </c>
      <c r="C218" s="45" t="s">
        <v>76</v>
      </c>
      <c r="D218" s="150" t="s">
        <v>256</v>
      </c>
      <c r="E218" s="150">
        <v>730</v>
      </c>
      <c r="F218" s="37">
        <v>53</v>
      </c>
    </row>
    <row r="219" spans="1:9" ht="16.5" thickBot="1" x14ac:dyDescent="0.25">
      <c r="A219" s="248" t="s">
        <v>67</v>
      </c>
      <c r="B219" s="249"/>
      <c r="C219" s="249"/>
      <c r="D219" s="250"/>
      <c r="E219" s="250"/>
      <c r="F219" s="284">
        <f>SUM(F14+F72+F76+F83+F95+F101+F162+F185+F198+F210+F214)</f>
        <v>724878.30700000003</v>
      </c>
    </row>
    <row r="220" spans="1:9" ht="16.5" thickBot="1" x14ac:dyDescent="0.25">
      <c r="A220" s="164" t="s">
        <v>68</v>
      </c>
      <c r="B220" s="223">
        <v>14</v>
      </c>
      <c r="C220" s="223" t="s">
        <v>76</v>
      </c>
      <c r="D220" s="227" t="s">
        <v>500</v>
      </c>
      <c r="E220" s="166">
        <v>511</v>
      </c>
      <c r="F220" s="166">
        <v>47313</v>
      </c>
    </row>
    <row r="221" spans="1:9" ht="63.75" thickBot="1" x14ac:dyDescent="0.25">
      <c r="A221" s="13" t="s">
        <v>663</v>
      </c>
      <c r="B221" s="345" t="s">
        <v>395</v>
      </c>
      <c r="C221" s="345" t="s">
        <v>111</v>
      </c>
      <c r="D221" s="346" t="s">
        <v>664</v>
      </c>
      <c r="E221" s="347">
        <v>540</v>
      </c>
      <c r="F221" s="166">
        <v>9175</v>
      </c>
    </row>
    <row r="222" spans="1:9" ht="16.5" thickBot="1" x14ac:dyDescent="0.25">
      <c r="A222" s="248" t="s">
        <v>70</v>
      </c>
      <c r="B222" s="249"/>
      <c r="C222" s="249"/>
      <c r="D222" s="250"/>
      <c r="E222" s="250"/>
      <c r="F222" s="284">
        <f>SUM(F219:F220)-F221</f>
        <v>763016.30700000003</v>
      </c>
      <c r="H222" s="125"/>
      <c r="I222" s="256"/>
    </row>
  </sheetData>
  <mergeCells count="23">
    <mergeCell ref="A2:F2"/>
    <mergeCell ref="A7:F7"/>
    <mergeCell ref="A8:F8"/>
    <mergeCell ref="A3:F3"/>
    <mergeCell ref="A4:F4"/>
    <mergeCell ref="A5:F5"/>
    <mergeCell ref="B34:B35"/>
    <mergeCell ref="C34:C35"/>
    <mergeCell ref="D34:D35"/>
    <mergeCell ref="E34:E35"/>
    <mergeCell ref="F34:F35"/>
    <mergeCell ref="A10:F10"/>
    <mergeCell ref="B11:B12"/>
    <mergeCell ref="C11:C12"/>
    <mergeCell ref="D11:D12"/>
    <mergeCell ref="E11:E12"/>
    <mergeCell ref="F11:F12"/>
    <mergeCell ref="F212:F213"/>
    <mergeCell ref="A212:A213"/>
    <mergeCell ref="B212:B213"/>
    <mergeCell ref="C212:C213"/>
    <mergeCell ref="D212:D213"/>
    <mergeCell ref="E212:E213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пр№1</vt:lpstr>
      <vt:lpstr>пр№2</vt:lpstr>
      <vt:lpstr>пр№3</vt:lpstr>
      <vt:lpstr>пр№4</vt:lpstr>
      <vt:lpstr>пр№5</vt:lpstr>
      <vt:lpstr>пр№6</vt:lpstr>
      <vt:lpstr>пр№7</vt:lpstr>
      <vt:lpstr>Пр№8</vt:lpstr>
      <vt:lpstr>пр№9</vt:lpstr>
      <vt:lpstr>пр№10</vt:lpstr>
      <vt:lpstr>пр№11</vt:lpstr>
      <vt:lpstr>ПР№12</vt:lpstr>
      <vt:lpstr>ПР№13</vt:lpstr>
      <vt:lpstr>ПР№14</vt:lpstr>
      <vt:lpstr>ПР№15</vt:lpstr>
      <vt:lpstr>ПР№16</vt:lpstr>
      <vt:lpstr>ПР№17</vt:lpstr>
      <vt:lpstr>ПР№18</vt:lpstr>
      <vt:lpstr>ПР№19</vt:lpstr>
      <vt:lpstr>ПР№20</vt:lpstr>
      <vt:lpstr>ПР№21</vt:lpstr>
      <vt:lpstr>ПР№22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2021-11-25T11:02:12Z</cp:lastPrinted>
  <dcterms:created xsi:type="dcterms:W3CDTF">2016-12-16T07:53:17Z</dcterms:created>
  <dcterms:modified xsi:type="dcterms:W3CDTF">2021-11-25T11:12:53Z</dcterms:modified>
</cp:coreProperties>
</file>