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9" activeTab="21"/>
  </bookViews>
  <sheets>
    <sheet name="пр№1" sheetId="5" r:id="rId1"/>
    <sheet name="пр№2" sheetId="16" r:id="rId2"/>
    <sheet name="пр№3" sheetId="6" r:id="rId3"/>
    <sheet name="пр№4" sheetId="19" r:id="rId4"/>
    <sheet name="пр№5" sheetId="11" r:id="rId5"/>
    <sheet name="пр№6" sheetId="23" r:id="rId6"/>
    <sheet name="пр№7" sheetId="1" r:id="rId7"/>
    <sheet name="Пр№8" sheetId="2" r:id="rId8"/>
    <sheet name="пр№9" sheetId="4" r:id="rId9"/>
    <sheet name="пр№10" sheetId="3" r:id="rId10"/>
    <sheet name="пр№11" sheetId="9" r:id="rId11"/>
    <sheet name="ПР№12" sheetId="10" r:id="rId12"/>
    <sheet name="ПР№13" sheetId="7" r:id="rId13"/>
    <sheet name="ПР№14" sheetId="8" r:id="rId14"/>
    <sheet name="ПР№15" sheetId="13" r:id="rId15"/>
    <sheet name="ПР№16" sheetId="22" r:id="rId16"/>
    <sheet name="ПР№17" sheetId="14" r:id="rId17"/>
    <sheet name="ПР№18" sheetId="15" r:id="rId18"/>
    <sheet name="ПР№19" sheetId="20" r:id="rId19"/>
    <sheet name="ПР№20" sheetId="21" r:id="rId20"/>
    <sheet name="ПР№21" sheetId="17" r:id="rId21"/>
    <sheet name="ПР№22" sheetId="18" r:id="rId2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21" l="1"/>
  <c r="B3" i="21"/>
  <c r="B4" i="21"/>
  <c r="I98" i="2" l="1"/>
  <c r="H98" i="2"/>
  <c r="H146" i="3"/>
  <c r="G146" i="3"/>
  <c r="H214" i="3"/>
  <c r="G214" i="3"/>
  <c r="I839" i="1" l="1"/>
  <c r="I91" i="1"/>
  <c r="G189" i="4" l="1"/>
  <c r="G129" i="4"/>
  <c r="E24" i="22" l="1"/>
  <c r="I393" i="1" l="1"/>
  <c r="I377" i="1"/>
  <c r="I361" i="1"/>
  <c r="I345" i="1"/>
  <c r="I329" i="1"/>
  <c r="I313" i="1"/>
  <c r="I297" i="1"/>
  <c r="I281" i="1"/>
  <c r="I265" i="1"/>
  <c r="I249" i="1"/>
  <c r="I233" i="1"/>
  <c r="I217" i="1"/>
  <c r="I201" i="1"/>
  <c r="I191" i="1"/>
  <c r="I175" i="1"/>
  <c r="I135" i="1"/>
  <c r="I152" i="1"/>
  <c r="I169" i="1"/>
  <c r="I44" i="1"/>
  <c r="G170" i="4" l="1"/>
  <c r="G154" i="4"/>
  <c r="G135" i="4"/>
  <c r="G117" i="4"/>
  <c r="G116" i="4"/>
  <c r="G115" i="4"/>
  <c r="G102" i="4"/>
  <c r="G103" i="4"/>
  <c r="G83" i="4"/>
  <c r="G59" i="4"/>
  <c r="G50" i="4"/>
  <c r="G43" i="4"/>
  <c r="G44" i="4"/>
  <c r="G22" i="4"/>
  <c r="I801" i="1"/>
  <c r="I784" i="1"/>
  <c r="I768" i="1"/>
  <c r="I751" i="1"/>
  <c r="I734" i="1"/>
  <c r="I717" i="1"/>
  <c r="I701" i="1"/>
  <c r="I684" i="1"/>
  <c r="I667" i="1"/>
  <c r="I650" i="1"/>
  <c r="I633" i="1"/>
  <c r="I617" i="1"/>
  <c r="I600" i="1"/>
  <c r="I584" i="1"/>
  <c r="I567" i="1"/>
  <c r="I550" i="1"/>
  <c r="I534" i="1"/>
  <c r="I518" i="1"/>
  <c r="I502" i="1"/>
  <c r="I486" i="1"/>
  <c r="I469" i="1"/>
  <c r="I452" i="1"/>
  <c r="I844" i="2" l="1"/>
  <c r="H844" i="2"/>
  <c r="I827" i="2"/>
  <c r="H827" i="2"/>
  <c r="I811" i="2"/>
  <c r="H811" i="2"/>
  <c r="I794" i="2"/>
  <c r="H794" i="2"/>
  <c r="I777" i="2"/>
  <c r="H777" i="2"/>
  <c r="I760" i="2"/>
  <c r="H760" i="2"/>
  <c r="I744" i="2"/>
  <c r="H744" i="2"/>
  <c r="I727" i="2"/>
  <c r="H727" i="2"/>
  <c r="I710" i="2"/>
  <c r="H710" i="2"/>
  <c r="I693" i="2"/>
  <c r="H693" i="2"/>
  <c r="I676" i="2"/>
  <c r="H676" i="2"/>
  <c r="I660" i="2"/>
  <c r="H660" i="2"/>
  <c r="I643" i="2"/>
  <c r="H643" i="2"/>
  <c r="I627" i="2"/>
  <c r="H627" i="2"/>
  <c r="I610" i="2"/>
  <c r="H610" i="2"/>
  <c r="I593" i="2"/>
  <c r="H593" i="2"/>
  <c r="I577" i="2"/>
  <c r="H577" i="2"/>
  <c r="I561" i="2"/>
  <c r="H561" i="2"/>
  <c r="I545" i="2"/>
  <c r="H545" i="2"/>
  <c r="I529" i="2"/>
  <c r="H529" i="2"/>
  <c r="I512" i="2"/>
  <c r="H512" i="2"/>
  <c r="I495" i="2"/>
  <c r="H495" i="2"/>
  <c r="G197" i="4" l="1"/>
  <c r="G196" i="4" s="1"/>
  <c r="H154" i="3" l="1"/>
  <c r="H222" i="3"/>
  <c r="H221" i="3" s="1"/>
  <c r="G222" i="3"/>
  <c r="G221" i="3" s="1"/>
  <c r="I64" i="2"/>
  <c r="H64" i="2"/>
  <c r="I895" i="2"/>
  <c r="H895" i="2"/>
  <c r="I877" i="2"/>
  <c r="H877" i="2"/>
  <c r="I863" i="2"/>
  <c r="H863" i="2"/>
  <c r="I292" i="2" l="1"/>
  <c r="I447" i="2"/>
  <c r="I429" i="2"/>
  <c r="H429" i="2"/>
  <c r="I411" i="2"/>
  <c r="H411" i="2"/>
  <c r="I393" i="2"/>
  <c r="H393" i="2"/>
  <c r="I375" i="2"/>
  <c r="H375" i="2"/>
  <c r="I357" i="2"/>
  <c r="H357" i="2"/>
  <c r="I339" i="2"/>
  <c r="H339" i="2"/>
  <c r="I321" i="2"/>
  <c r="H321" i="2"/>
  <c r="I303" i="2"/>
  <c r="H303" i="2"/>
  <c r="I285" i="2"/>
  <c r="H285" i="2"/>
  <c r="I267" i="2"/>
  <c r="H267" i="2"/>
  <c r="I249" i="2"/>
  <c r="H249" i="2"/>
  <c r="I213" i="2"/>
  <c r="H213" i="2"/>
  <c r="I177" i="2" l="1"/>
  <c r="H177" i="2"/>
  <c r="I159" i="2"/>
  <c r="H159" i="2"/>
  <c r="I141" i="2"/>
  <c r="H141" i="2"/>
  <c r="I90" i="2" l="1"/>
  <c r="I72" i="2"/>
  <c r="H72" i="2"/>
  <c r="H15" i="21"/>
  <c r="G15" i="21"/>
  <c r="F15" i="21"/>
  <c r="H9" i="21"/>
  <c r="G9" i="21"/>
  <c r="F9" i="21"/>
  <c r="D24" i="22"/>
  <c r="H13" i="3" l="1"/>
  <c r="H12" i="3"/>
  <c r="G13" i="3"/>
  <c r="G12" i="3"/>
  <c r="H195" i="3"/>
  <c r="G195" i="3"/>
  <c r="H174" i="3"/>
  <c r="G174" i="3"/>
  <c r="H131" i="3" l="1"/>
  <c r="H130" i="3"/>
  <c r="H129" i="3"/>
  <c r="G131" i="3"/>
  <c r="G130" i="3"/>
  <c r="G129" i="3"/>
  <c r="H111" i="3"/>
  <c r="H110" i="3"/>
  <c r="G111" i="3"/>
  <c r="G110" i="3"/>
  <c r="H87" i="3"/>
  <c r="G87" i="3"/>
  <c r="H79" i="3" l="1"/>
  <c r="G79" i="3"/>
  <c r="H80" i="3"/>
  <c r="G80" i="3"/>
  <c r="E15" i="21" l="1"/>
  <c r="D15" i="21"/>
  <c r="C15" i="21"/>
  <c r="E9" i="21"/>
  <c r="D9" i="21"/>
  <c r="C9" i="21"/>
  <c r="E19" i="20"/>
  <c r="D19" i="20"/>
  <c r="C19" i="20"/>
  <c r="E13" i="20"/>
  <c r="D13" i="20"/>
  <c r="C13" i="20"/>
  <c r="D26" i="6" l="1"/>
  <c r="D26" i="5" l="1"/>
  <c r="I833" i="2" l="1"/>
  <c r="H833" i="2"/>
  <c r="I817" i="2"/>
  <c r="H817" i="2"/>
  <c r="I800" i="2"/>
  <c r="H800" i="2"/>
  <c r="I783" i="2"/>
  <c r="H783" i="2"/>
  <c r="I766" i="2"/>
  <c r="H766" i="2"/>
  <c r="I750" i="2"/>
  <c r="H750" i="2"/>
  <c r="I733" i="2"/>
  <c r="H733" i="2"/>
  <c r="I716" i="2"/>
  <c r="H716" i="2"/>
  <c r="I699" i="2"/>
  <c r="H699" i="2"/>
  <c r="I682" i="2"/>
  <c r="H682" i="2"/>
  <c r="I666" i="2"/>
  <c r="H666" i="2"/>
  <c r="I649" i="2"/>
  <c r="H649" i="2"/>
  <c r="I633" i="2"/>
  <c r="H633" i="2"/>
  <c r="I616" i="2"/>
  <c r="H616" i="2"/>
  <c r="I599" i="2"/>
  <c r="H599" i="2"/>
  <c r="I583" i="2"/>
  <c r="H583" i="2"/>
  <c r="I567" i="2"/>
  <c r="H567" i="2"/>
  <c r="I551" i="2"/>
  <c r="H551" i="2"/>
  <c r="I535" i="2"/>
  <c r="H535" i="2"/>
  <c r="I518" i="2"/>
  <c r="H518" i="2"/>
  <c r="I501" i="2"/>
  <c r="H501" i="2"/>
  <c r="I483" i="2"/>
  <c r="H483" i="2"/>
  <c r="H136" i="3"/>
  <c r="H128" i="3" s="1"/>
  <c r="G136" i="3"/>
  <c r="G128" i="3" s="1"/>
  <c r="I231" i="2"/>
  <c r="H231" i="2"/>
  <c r="I79" i="2" l="1"/>
  <c r="H79" i="2"/>
  <c r="H15" i="3" l="1"/>
  <c r="H14" i="3"/>
  <c r="G15" i="3"/>
  <c r="G14" i="3"/>
  <c r="G154" i="3"/>
  <c r="H170" i="3"/>
  <c r="I73" i="1" l="1"/>
  <c r="I60" i="1" l="1"/>
  <c r="G89" i="4" l="1"/>
  <c r="G122" i="4" l="1"/>
  <c r="G114" i="4" s="1"/>
  <c r="G94" i="4"/>
  <c r="I825" i="1"/>
  <c r="I790" i="1" l="1"/>
  <c r="I774" i="1"/>
  <c r="I757" i="1"/>
  <c r="I740" i="1"/>
  <c r="I723" i="1"/>
  <c r="I707" i="1"/>
  <c r="I690" i="1"/>
  <c r="I673" i="1"/>
  <c r="I656" i="1"/>
  <c r="I639" i="1"/>
  <c r="I623" i="1"/>
  <c r="I606" i="1"/>
  <c r="I590" i="1"/>
  <c r="I573" i="1" l="1"/>
  <c r="I556" i="1"/>
  <c r="I540" i="1"/>
  <c r="I524" i="1"/>
  <c r="I508" i="1"/>
  <c r="I475" i="1"/>
  <c r="I66" i="1" l="1"/>
  <c r="E26" i="6" l="1"/>
  <c r="H210" i="3" l="1"/>
  <c r="H204" i="3"/>
  <c r="H203" i="3"/>
  <c r="H202" i="3"/>
  <c r="H196" i="3"/>
  <c r="H185" i="3"/>
  <c r="H184" i="3" s="1"/>
  <c r="H183" i="3" s="1"/>
  <c r="H175" i="3"/>
  <c r="H169" i="3"/>
  <c r="H153" i="3"/>
  <c r="H132" i="3"/>
  <c r="H117" i="3"/>
  <c r="H112" i="3"/>
  <c r="H99" i="3"/>
  <c r="H93" i="3"/>
  <c r="H86" i="3" s="1"/>
  <c r="H88" i="3"/>
  <c r="H63" i="3"/>
  <c r="H53" i="3"/>
  <c r="H46" i="3"/>
  <c r="H36" i="3"/>
  <c r="H32" i="3"/>
  <c r="H19" i="3"/>
  <c r="G210" i="3"/>
  <c r="G204" i="3"/>
  <c r="G203" i="3"/>
  <c r="G202" i="3"/>
  <c r="G196" i="3"/>
  <c r="G185" i="3"/>
  <c r="G184" i="3" s="1"/>
  <c r="G175" i="3"/>
  <c r="G170" i="3"/>
  <c r="G169" i="3" s="1"/>
  <c r="G153" i="3"/>
  <c r="G132" i="3"/>
  <c r="G117" i="3"/>
  <c r="G112" i="3"/>
  <c r="G99" i="3"/>
  <c r="G93" i="3"/>
  <c r="G86" i="3" s="1"/>
  <c r="G88" i="3"/>
  <c r="G63" i="3"/>
  <c r="G53" i="3"/>
  <c r="G46" i="3"/>
  <c r="G36" i="3"/>
  <c r="G32" i="3"/>
  <c r="G19" i="3"/>
  <c r="I887" i="2"/>
  <c r="I871" i="2"/>
  <c r="I864" i="2"/>
  <c r="I856" i="2"/>
  <c r="I850" i="2"/>
  <c r="I849" i="2" s="1"/>
  <c r="I840" i="2"/>
  <c r="I832" i="2" s="1"/>
  <c r="I823" i="2"/>
  <c r="I816" i="2" s="1"/>
  <c r="I807" i="2"/>
  <c r="I799" i="2" s="1"/>
  <c r="I790" i="2"/>
  <c r="I782" i="2" s="1"/>
  <c r="I773" i="2"/>
  <c r="I765" i="2" s="1"/>
  <c r="I756" i="2"/>
  <c r="I749" i="2" s="1"/>
  <c r="I740" i="2"/>
  <c r="I732" i="2" s="1"/>
  <c r="I723" i="2"/>
  <c r="I715" i="2" s="1"/>
  <c r="I706" i="2"/>
  <c r="I698" i="2" s="1"/>
  <c r="I689" i="2"/>
  <c r="I681" i="2" s="1"/>
  <c r="I672" i="2"/>
  <c r="I665" i="2" s="1"/>
  <c r="I656" i="2"/>
  <c r="I648" i="2" s="1"/>
  <c r="I639" i="2"/>
  <c r="I632" i="2" s="1"/>
  <c r="I623" i="2"/>
  <c r="I615" i="2" s="1"/>
  <c r="I606" i="2"/>
  <c r="I598" i="2" s="1"/>
  <c r="I589" i="2"/>
  <c r="I582" i="2" s="1"/>
  <c r="I573" i="2"/>
  <c r="I566" i="2" s="1"/>
  <c r="I557" i="2"/>
  <c r="I550" i="2" s="1"/>
  <c r="I541" i="2"/>
  <c r="I534" i="2" s="1"/>
  <c r="I525" i="2"/>
  <c r="I517" i="2" s="1"/>
  <c r="I508" i="2"/>
  <c r="I500" i="2" s="1"/>
  <c r="I491" i="2"/>
  <c r="I482" i="2" s="1"/>
  <c r="I472" i="2"/>
  <c r="I465" i="2"/>
  <c r="I454" i="2"/>
  <c r="I436" i="2"/>
  <c r="I418" i="2"/>
  <c r="I400" i="2"/>
  <c r="I382" i="2"/>
  <c r="I364" i="2"/>
  <c r="I346" i="2"/>
  <c r="I328" i="2"/>
  <c r="I310" i="2"/>
  <c r="I274" i="2"/>
  <c r="I256" i="2"/>
  <c r="I238" i="2"/>
  <c r="I220" i="2"/>
  <c r="I202" i="2"/>
  <c r="I195" i="2"/>
  <c r="I184" i="2"/>
  <c r="I166" i="2"/>
  <c r="I148" i="2"/>
  <c r="I132" i="2"/>
  <c r="I131" i="2" s="1"/>
  <c r="I124" i="2"/>
  <c r="I123" i="2" s="1"/>
  <c r="I116" i="2"/>
  <c r="I94" i="2"/>
  <c r="I89" i="2"/>
  <c r="I78" i="2" s="1"/>
  <c r="I48" i="2"/>
  <c r="I41" i="2"/>
  <c r="I40" i="2" s="1"/>
  <c r="I32" i="2"/>
  <c r="I28" i="2"/>
  <c r="I19" i="2"/>
  <c r="I15" i="2"/>
  <c r="I14" i="2" s="1"/>
  <c r="G183" i="3" l="1"/>
  <c r="I130" i="2"/>
  <c r="I870" i="2"/>
  <c r="G31" i="3"/>
  <c r="G18" i="3" s="1"/>
  <c r="H45" i="3"/>
  <c r="I176" i="2"/>
  <c r="I175" i="2" s="1"/>
  <c r="I158" i="2"/>
  <c r="I157" i="2" s="1"/>
  <c r="I140" i="2"/>
  <c r="I139" i="2" s="1"/>
  <c r="I18" i="2"/>
  <c r="I13" i="2" s="1"/>
  <c r="I12" i="2" s="1"/>
  <c r="I194" i="2"/>
  <c r="I193" i="2" s="1"/>
  <c r="I212" i="2"/>
  <c r="I211" i="2" s="1"/>
  <c r="I230" i="2"/>
  <c r="I229" i="2" s="1"/>
  <c r="I248" i="2"/>
  <c r="I247" i="2" s="1"/>
  <c r="I266" i="2"/>
  <c r="I265" i="2" s="1"/>
  <c r="I284" i="2"/>
  <c r="I283" i="2" s="1"/>
  <c r="I302" i="2"/>
  <c r="I301" i="2" s="1"/>
  <c r="I320" i="2"/>
  <c r="I319" i="2" s="1"/>
  <c r="I338" i="2"/>
  <c r="I337" i="2" s="1"/>
  <c r="I356" i="2"/>
  <c r="I355" i="2" s="1"/>
  <c r="I374" i="2"/>
  <c r="I373" i="2" s="1"/>
  <c r="I392" i="2"/>
  <c r="I391" i="2" s="1"/>
  <c r="I410" i="2"/>
  <c r="I409" i="2" s="1"/>
  <c r="I428" i="2"/>
  <c r="I427" i="2" s="1"/>
  <c r="I446" i="2"/>
  <c r="I445" i="2" s="1"/>
  <c r="I464" i="2"/>
  <c r="I463" i="2" s="1"/>
  <c r="H31" i="3"/>
  <c r="H18" i="3" s="1"/>
  <c r="G109" i="3"/>
  <c r="G108" i="3" s="1"/>
  <c r="G45" i="3"/>
  <c r="H109" i="3"/>
  <c r="H108" i="3" s="1"/>
  <c r="H11" i="3" l="1"/>
  <c r="H242" i="3" s="1"/>
  <c r="H244" i="3" s="1"/>
  <c r="G11" i="3"/>
  <c r="G242" i="3" s="1"/>
  <c r="G244" i="3" s="1"/>
  <c r="I481" i="2"/>
  <c r="I138" i="2"/>
  <c r="I137" i="2" l="1"/>
  <c r="I902" i="2" s="1"/>
  <c r="H887" i="2"/>
  <c r="H871" i="2"/>
  <c r="H864" i="2"/>
  <c r="H856" i="2"/>
  <c r="H850" i="2"/>
  <c r="H840" i="2"/>
  <c r="H832" i="2" s="1"/>
  <c r="H823" i="2"/>
  <c r="H816" i="2" s="1"/>
  <c r="H807" i="2"/>
  <c r="H799" i="2" s="1"/>
  <c r="H790" i="2"/>
  <c r="H782" i="2" s="1"/>
  <c r="H773" i="2"/>
  <c r="H765" i="2" s="1"/>
  <c r="H756" i="2"/>
  <c r="H749" i="2" s="1"/>
  <c r="H740" i="2"/>
  <c r="H732" i="2" s="1"/>
  <c r="H723" i="2"/>
  <c r="H715" i="2" s="1"/>
  <c r="H706" i="2"/>
  <c r="H698" i="2" s="1"/>
  <c r="H689" i="2"/>
  <c r="H681" i="2" s="1"/>
  <c r="H672" i="2"/>
  <c r="H665" i="2" s="1"/>
  <c r="H656" i="2"/>
  <c r="H648" i="2" s="1"/>
  <c r="H639" i="2"/>
  <c r="H632" i="2" s="1"/>
  <c r="H623" i="2"/>
  <c r="H615" i="2" s="1"/>
  <c r="H606" i="2"/>
  <c r="H598" i="2" s="1"/>
  <c r="H589" i="2"/>
  <c r="H582" i="2" s="1"/>
  <c r="H573" i="2"/>
  <c r="H566" i="2" s="1"/>
  <c r="H557" i="2"/>
  <c r="H550" i="2" s="1"/>
  <c r="H541" i="2"/>
  <c r="H534" i="2" s="1"/>
  <c r="H525" i="2"/>
  <c r="H517" i="2" s="1"/>
  <c r="H508" i="2"/>
  <c r="H500" i="2" s="1"/>
  <c r="H491" i="2"/>
  <c r="H482" i="2" s="1"/>
  <c r="H472" i="2"/>
  <c r="H465" i="2"/>
  <c r="H454" i="2"/>
  <c r="H447" i="2"/>
  <c r="H436" i="2"/>
  <c r="H418" i="2"/>
  <c r="H400" i="2"/>
  <c r="H382" i="2"/>
  <c r="H364" i="2"/>
  <c r="H346" i="2"/>
  <c r="H328" i="2"/>
  <c r="H310" i="2"/>
  <c r="H292" i="2"/>
  <c r="H274" i="2"/>
  <c r="H256" i="2"/>
  <c r="H238" i="2"/>
  <c r="H220" i="2"/>
  <c r="H202" i="2"/>
  <c r="H195" i="2"/>
  <c r="H184" i="2"/>
  <c r="H166" i="2"/>
  <c r="H148" i="2"/>
  <c r="H132" i="2"/>
  <c r="H131" i="2" s="1"/>
  <c r="H124" i="2"/>
  <c r="H123" i="2" s="1"/>
  <c r="H116" i="2"/>
  <c r="H94" i="2"/>
  <c r="H90" i="2"/>
  <c r="H89" i="2" s="1"/>
  <c r="H78" i="2" s="1"/>
  <c r="H48" i="2"/>
  <c r="H41" i="2"/>
  <c r="H40" i="2" s="1"/>
  <c r="H32" i="2"/>
  <c r="H28" i="2"/>
  <c r="H19" i="2"/>
  <c r="H15" i="2"/>
  <c r="H14" i="2" s="1"/>
  <c r="D23" i="8"/>
  <c r="E23" i="8"/>
  <c r="H849" i="2" l="1"/>
  <c r="H130" i="2"/>
  <c r="H140" i="2"/>
  <c r="H139" i="2" s="1"/>
  <c r="H158" i="2"/>
  <c r="H157" i="2" s="1"/>
  <c r="H176" i="2"/>
  <c r="H175" i="2" s="1"/>
  <c r="H194" i="2"/>
  <c r="H193" i="2" s="1"/>
  <c r="H212" i="2"/>
  <c r="H211" i="2" s="1"/>
  <c r="H230" i="2"/>
  <c r="H229" i="2" s="1"/>
  <c r="H248" i="2"/>
  <c r="H247" i="2" s="1"/>
  <c r="H266" i="2"/>
  <c r="H265" i="2" s="1"/>
  <c r="H284" i="2"/>
  <c r="H283" i="2" s="1"/>
  <c r="H302" i="2"/>
  <c r="H301" i="2" s="1"/>
  <c r="H320" i="2"/>
  <c r="H319" i="2" s="1"/>
  <c r="H338" i="2"/>
  <c r="H337" i="2" s="1"/>
  <c r="H356" i="2"/>
  <c r="H355" i="2" s="1"/>
  <c r="H374" i="2"/>
  <c r="H373" i="2" s="1"/>
  <c r="H392" i="2"/>
  <c r="H391" i="2" s="1"/>
  <c r="H410" i="2"/>
  <c r="H409" i="2" s="1"/>
  <c r="H428" i="2"/>
  <c r="H427" i="2" s="1"/>
  <c r="H446" i="2"/>
  <c r="H445" i="2" s="1"/>
  <c r="H464" i="2"/>
  <c r="H463" i="2" s="1"/>
  <c r="H18" i="2"/>
  <c r="H13" i="2" s="1"/>
  <c r="H12" i="2" s="1"/>
  <c r="H870" i="2"/>
  <c r="E12" i="15"/>
  <c r="D12" i="15"/>
  <c r="H481" i="2" l="1"/>
  <c r="H138" i="2"/>
  <c r="D10" i="14"/>
  <c r="G185" i="4"/>
  <c r="G179" i="4"/>
  <c r="G178" i="4"/>
  <c r="G177" i="4"/>
  <c r="G171" i="4"/>
  <c r="G163" i="4"/>
  <c r="G162" i="4" s="1"/>
  <c r="G155" i="4"/>
  <c r="G151" i="4"/>
  <c r="G150" i="4" s="1"/>
  <c r="G134" i="4"/>
  <c r="G118" i="4"/>
  <c r="G108" i="4"/>
  <c r="G104" i="4"/>
  <c r="G82" i="4"/>
  <c r="G84" i="4"/>
  <c r="G76" i="4"/>
  <c r="G75" i="4" s="1"/>
  <c r="G49" i="4"/>
  <c r="G42" i="4"/>
  <c r="G33" i="4"/>
  <c r="G30" i="4"/>
  <c r="G21" i="4"/>
  <c r="G161" i="4" l="1"/>
  <c r="H137" i="2"/>
  <c r="H902" i="2" s="1"/>
  <c r="G101" i="4"/>
  <c r="G100" i="4" s="1"/>
  <c r="G29" i="4"/>
  <c r="G20" i="4" s="1"/>
  <c r="G41" i="4"/>
  <c r="G13" i="4" l="1"/>
  <c r="G217" i="4" s="1"/>
  <c r="G219" i="4" s="1"/>
  <c r="I431" i="1" l="1"/>
  <c r="I425" i="1"/>
  <c r="I424" i="1" l="1"/>
  <c r="I423" i="1" s="1"/>
  <c r="I846" i="1" l="1"/>
  <c r="I833" i="1"/>
  <c r="I826" i="1"/>
  <c r="I819" i="1"/>
  <c r="I813" i="1"/>
  <c r="I806" i="1"/>
  <c r="I797" i="1"/>
  <c r="I789" i="1" s="1"/>
  <c r="I780" i="1"/>
  <c r="I773" i="1" s="1"/>
  <c r="I764" i="1"/>
  <c r="I756" i="1" s="1"/>
  <c r="I747" i="1"/>
  <c r="I739" i="1" s="1"/>
  <c r="I730" i="1"/>
  <c r="I722" i="1" s="1"/>
  <c r="I713" i="1"/>
  <c r="I706" i="1" s="1"/>
  <c r="I697" i="1"/>
  <c r="I689" i="1" s="1"/>
  <c r="I680" i="1"/>
  <c r="I672" i="1" s="1"/>
  <c r="I663" i="1"/>
  <c r="I655" i="1" s="1"/>
  <c r="I646" i="1"/>
  <c r="I638" i="1" s="1"/>
  <c r="I629" i="1"/>
  <c r="I622" i="1" s="1"/>
  <c r="I613" i="1"/>
  <c r="I605" i="1" s="1"/>
  <c r="I596" i="1"/>
  <c r="I589" i="1" s="1"/>
  <c r="I580" i="1"/>
  <c r="I572" i="1" s="1"/>
  <c r="I563" i="1"/>
  <c r="I555" i="1" s="1"/>
  <c r="I546" i="1"/>
  <c r="I539" i="1" s="1"/>
  <c r="I530" i="1"/>
  <c r="I523" i="1" s="1"/>
  <c r="I514" i="1"/>
  <c r="I507" i="1" s="1"/>
  <c r="I498" i="1"/>
  <c r="I492" i="1"/>
  <c r="I482" i="1"/>
  <c r="I474" i="1" s="1"/>
  <c r="I465" i="1"/>
  <c r="I458" i="1"/>
  <c r="I448" i="1"/>
  <c r="I441" i="1"/>
  <c r="I415" i="1"/>
  <c r="I409" i="1"/>
  <c r="I399" i="1"/>
  <c r="I383" i="1"/>
  <c r="I376" i="1" s="1"/>
  <c r="I375" i="1" s="1"/>
  <c r="I367" i="1"/>
  <c r="I351" i="1"/>
  <c r="I344" i="1" s="1"/>
  <c r="I343" i="1" s="1"/>
  <c r="I335" i="1"/>
  <c r="I319" i="1"/>
  <c r="I303" i="1"/>
  <c r="I287" i="1"/>
  <c r="I271" i="1"/>
  <c r="I255" i="1"/>
  <c r="I239" i="1"/>
  <c r="I223" i="1"/>
  <c r="I207" i="1"/>
  <c r="I185" i="1"/>
  <c r="I158" i="1"/>
  <c r="I141" i="1"/>
  <c r="I126" i="1"/>
  <c r="I125" i="1" s="1"/>
  <c r="I118" i="1"/>
  <c r="I117" i="1" s="1"/>
  <c r="I110" i="1"/>
  <c r="I87" i="1"/>
  <c r="I84" i="1"/>
  <c r="I37" i="1"/>
  <c r="I36" i="1" s="1"/>
  <c r="I29" i="1"/>
  <c r="I26" i="1"/>
  <c r="I19" i="1"/>
  <c r="I15" i="1"/>
  <c r="I14" i="1" s="1"/>
  <c r="I491" i="1" l="1"/>
  <c r="I812" i="1"/>
  <c r="I440" i="1"/>
  <c r="I457" i="1"/>
  <c r="I83" i="1"/>
  <c r="I72" i="1" s="1"/>
  <c r="I168" i="1"/>
  <c r="I167" i="1" s="1"/>
  <c r="I151" i="1"/>
  <c r="I150" i="1" s="1"/>
  <c r="I184" i="1"/>
  <c r="I183" i="1" s="1"/>
  <c r="I200" i="1"/>
  <c r="I199" i="1" s="1"/>
  <c r="I134" i="1"/>
  <c r="I133" i="1" s="1"/>
  <c r="I832" i="1"/>
  <c r="I216" i="1"/>
  <c r="I215" i="1" s="1"/>
  <c r="I232" i="1"/>
  <c r="I231" i="1" s="1"/>
  <c r="I248" i="1"/>
  <c r="I247" i="1" s="1"/>
  <c r="I264" i="1"/>
  <c r="I263" i="1" s="1"/>
  <c r="I280" i="1"/>
  <c r="I279" i="1" s="1"/>
  <c r="I296" i="1"/>
  <c r="I295" i="1" s="1"/>
  <c r="I312" i="1"/>
  <c r="I311" i="1" s="1"/>
  <c r="I328" i="1"/>
  <c r="I327" i="1" s="1"/>
  <c r="I360" i="1"/>
  <c r="I359" i="1" s="1"/>
  <c r="I18" i="1"/>
  <c r="I13" i="1" s="1"/>
  <c r="I12" i="1" s="1"/>
  <c r="I392" i="1"/>
  <c r="I391" i="1" s="1"/>
  <c r="I408" i="1"/>
  <c r="I407" i="1" s="1"/>
  <c r="I124" i="1"/>
  <c r="I132" i="1" l="1"/>
  <c r="I439" i="1"/>
  <c r="I131" i="1" l="1"/>
  <c r="I852" i="1" s="1"/>
  <c r="D18" i="5"/>
  <c r="D28" i="5" s="1"/>
  <c r="E24" i="10" l="1"/>
  <c r="E23" i="9"/>
  <c r="D23" i="13" l="1"/>
  <c r="F24" i="10" l="1"/>
  <c r="D23" i="7" l="1"/>
  <c r="E19" i="6" l="1"/>
  <c r="E28" i="6" s="1"/>
  <c r="D19" i="6"/>
  <c r="D28" i="6" s="1"/>
</calcChain>
</file>

<file path=xl/sharedStrings.xml><?xml version="1.0" encoding="utf-8"?>
<sst xmlns="http://schemas.openxmlformats.org/spreadsheetml/2006/main" count="9487" uniqueCount="696">
  <si>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</si>
  <si>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</si>
  <si>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</si>
  <si>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</si>
  <si>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</si>
  <si>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</si>
  <si>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</si>
  <si>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</si>
  <si>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</si>
  <si>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</si>
  <si>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</si>
  <si>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</si>
  <si>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</si>
  <si>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</si>
  <si>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</si>
  <si>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</si>
  <si>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</si>
  <si>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</si>
  <si>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</si>
  <si>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</si>
  <si>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</si>
  <si>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</si>
  <si>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</si>
  <si>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</si>
  <si>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</si>
  <si>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</si>
  <si>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</si>
  <si>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</si>
  <si>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</si>
  <si>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</si>
  <si>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</si>
  <si>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</si>
  <si>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</si>
  <si>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</si>
  <si>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</si>
  <si>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</si>
  <si>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</si>
  <si>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</si>
  <si>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</si>
  <si>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</si>
  <si>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</si>
  <si>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</si>
  <si>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</si>
  <si>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</si>
  <si>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</si>
  <si>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</si>
  <si>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</si>
  <si>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</si>
  <si>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</si>
  <si>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</si>
  <si>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</si>
  <si>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</si>
  <si>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</si>
  <si>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</si>
  <si>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</si>
  <si>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</si>
  <si>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</si>
  <si>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</si>
  <si>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</si>
  <si>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</si>
  <si>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</si>
  <si>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</si>
  <si>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</si>
  <si>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</si>
  <si>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</si>
  <si>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</si>
  <si>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</si>
  <si>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</si>
  <si>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</si>
  <si>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</si>
  <si>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</si>
  <si>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</si>
  <si>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</si>
  <si>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</si>
  <si>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</si>
  <si>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</si>
  <si>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</si>
  <si>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</si>
  <si>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</si>
  <si>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</si>
  <si>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</si>
  <si>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</si>
  <si>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</si>
  <si>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</si>
  <si>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</si>
  <si>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</si>
  <si>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</si>
  <si>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</si>
  <si>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</si>
  <si>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</si>
  <si>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</si>
  <si>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</si>
  <si>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</si>
  <si>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</si>
  <si>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</si>
  <si>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</si>
  <si>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</si>
  <si>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</si>
  <si>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</si>
  <si>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</si>
  <si>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</si>
  <si>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</si>
  <si>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</si>
  <si>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</si>
  <si>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</si>
  <si>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</si>
  <si>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</si>
  <si>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</si>
  <si>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</si>
  <si>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</si>
  <si>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</si>
  <si>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</si>
  <si>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</si>
  <si>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</si>
  <si>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</si>
  <si>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</si>
  <si>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</si>
  <si>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</si>
  <si>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</si>
  <si>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</si>
  <si>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</si>
  <si>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</si>
  <si>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</si>
  <si>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</si>
  <si>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</si>
  <si>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</si>
  <si>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</si>
  <si>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</si>
  <si>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</si>
  <si>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</si>
  <si>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</si>
  <si>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</si>
  <si>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</si>
  <si>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</si>
  <si>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</si>
  <si>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</si>
  <si>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</si>
  <si>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</si>
  <si>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</si>
  <si>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</si>
  <si>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</si>
  <si>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</si>
  <si>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</si>
  <si>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</si>
  <si>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</si>
  <si>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</si>
  <si>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</si>
  <si>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</si>
  <si>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</si>
  <si>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</si>
  <si>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</si>
  <si>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</si>
  <si>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</si>
  <si>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</si>
  <si>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</si>
  <si>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</si>
  <si>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</si>
  <si>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</si>
  <si>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</si>
  <si>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</si>
  <si>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</si>
  <si>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</si>
  <si>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</si>
  <si>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</si>
  <si>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</si>
  <si>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</si>
  <si>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</si>
  <si>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</si>
  <si>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</si>
  <si>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</si>
  <si>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</si>
  <si>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</si>
  <si>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</si>
  <si>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</si>
  <si>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</si>
  <si>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</si>
  <si>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</si>
  <si>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</si>
  <si>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</si>
  <si>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</si>
  <si>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</si>
  <si>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</si>
  <si>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</si>
  <si>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</si>
  <si>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</si>
  <si>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</si>
  <si>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</si>
  <si>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</si>
  <si>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</si>
  <si>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</si>
  <si>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</si>
  <si>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</si>
  <si>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</si>
  <si>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</si>
  <si>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</si>
  <si>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</si>
  <si>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</si>
  <si>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</si>
  <si>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</si>
  <si>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</si>
  <si>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</si>
  <si>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</si>
  <si>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</si>
  <si>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</si>
  <si>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</si>
  <si>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</si>
  <si>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</si>
  <si>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</si>
  <si>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</si>
  <si>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</si>
  <si>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</si>
  <si>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</si>
  <si>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</si>
  <si>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</si>
  <si>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</si>
  <si>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</si>
  <si>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</si>
  <si>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</si>
  <si>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</si>
  <si>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</si>
  <si>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</si>
  <si>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</si>
  <si>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</si>
  <si>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</si>
  <si>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</si>
  <si>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</si>
  <si>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</si>
  <si>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</si>
  <si>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</si>
  <si>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</si>
  <si>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</si>
  <si>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</si>
  <si>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</si>
  <si>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</si>
  <si>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</si>
  <si>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</si>
  <si>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</si>
  <si>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</si>
  <si>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</si>
  <si>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</si>
  <si>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</si>
  <si>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</si>
  <si>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</si>
  <si>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</si>
  <si>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</si>
  <si>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</si>
  <si>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</si>
  <si>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</si>
  <si>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</si>
  <si>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</si>
  <si>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</si>
  <si>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</si>
  <si>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</si>
  <si>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</si>
  <si>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</si>
  <si>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</si>
  <si>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</si>
  <si>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</si>
  <si>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</si>
  <si>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</si>
  <si>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</si>
  <si>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</si>
  <si>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</si>
  <si>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</si>
  <si>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</si>
  <si>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</si>
  <si>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</si>
  <si>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</si>
  <si>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</si>
  <si>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</si>
  <si>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</si>
  <si>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</si>
  <si>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</si>
  <si>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</si>
  <si>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</si>
  <si>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</si>
  <si>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</si>
  <si>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</si>
  <si>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</si>
  <si>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</si>
  <si>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</si>
  <si>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</si>
  <si>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</si>
  <si>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</si>
  <si>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</si>
  <si>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</si>
  <si>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</si>
  <si>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</si>
  <si>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</si>
  <si>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</si>
  <si>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</si>
  <si>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</si>
  <si>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</si>
  <si>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</si>
  <si>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</si>
  <si>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</si>
  <si>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</si>
  <si>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</si>
  <si>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</si>
  <si>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</si>
  <si>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</si>
  <si>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</si>
  <si>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</si>
  <si>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</si>
  <si>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</si>
  <si>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</si>
  <si>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</si>
  <si>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 xml:space="preserve">         (тыс. рублей)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</si>
  <si>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</si>
  <si>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</si>
  <si>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</si>
  <si>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</si>
  <si>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</si>
  <si>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</si>
  <si>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</si>
  <si>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</si>
  <si>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</si>
  <si>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</si>
  <si>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</si>
  <si>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</si>
  <si>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</si>
  <si>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</si>
  <si>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</si>
  <si>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</si>
  <si>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</si>
  <si>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</si>
  <si>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</si>
  <si>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</si>
  <si>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</si>
  <si>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</si>
  <si>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</si>
  <si>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</si>
  <si>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</si>
  <si>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</si>
  <si>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</si>
  <si>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</si>
  <si>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</si>
  <si>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</si>
  <si>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1 12 01020 01 0000 120</t>
  </si>
  <si>
    <t>Плата за выбросы загрязняющих веществ в атмосферный воздух передвижными объектами</t>
  </si>
  <si>
    <t>1 12 01040 01 0000 120</t>
  </si>
  <si>
    <t>Плата за размещение отходов производства и потребления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</si>
  <si>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</si>
  <si>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</si>
  <si>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</si>
  <si>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</si>
  <si>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</si>
  <si>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</si>
  <si>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</si>
  <si>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</si>
  <si>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</si>
  <si>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</si>
  <si>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</si>
  <si>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</si>
  <si>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</si>
  <si>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</si>
  <si>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</si>
  <si>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</si>
  <si>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</si>
  <si>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1 17 05050 05 0000 180</t>
  </si>
  <si>
    <t>Прочие неналоговые доходы бюджетов муниципальных районов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</si>
  <si>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</si>
  <si>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реализацию мероприятий государственной программы Российской Федерации "Доступная среда" 2011-2020годы</t>
  </si>
  <si>
    <t>Прочие доходы от оказания платных услуг получателями средств бюджетов муниципальных районов (Родительская плата)</t>
  </si>
  <si>
    <t>Межбюджетные трансферты, передаваемые бюджетам муниципальных районов  на государственную поддержку  лучших работников муниципальных учреждений культуры, находящихся на территориях сельских поселений</t>
  </si>
  <si>
    <t>Резервный фонд</t>
  </si>
  <si>
    <t>Приложение №12</t>
  </si>
  <si>
    <t>Приложение №10</t>
  </si>
  <si>
    <t>Приложение №11</t>
  </si>
  <si>
    <t>Приложение №14</t>
  </si>
  <si>
    <t>Приложение №15</t>
  </si>
  <si>
    <t>1 05 01021 01 0000 110</t>
  </si>
  <si>
    <t>1 05 03010 01 0000 110</t>
  </si>
  <si>
    <t>Приложение №13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</si>
  <si>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</si>
  <si>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</si>
  <si>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</si>
  <si>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</si>
  <si>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</si>
  <si>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</si>
  <si>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</si>
  <si>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</si>
  <si>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</si>
  <si>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</si>
  <si>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</si>
  <si>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</si>
  <si>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</si>
  <si>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</si>
  <si>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</si>
  <si>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</si>
  <si>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</si>
  <si>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</si>
  <si>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</si>
  <si>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</si>
  <si>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</si>
  <si>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</si>
  <si>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</si>
  <si>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</si>
  <si>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1 03 02230 01 0000 110</t>
  </si>
  <si>
    <t>1 03 02240 01 0000 110</t>
  </si>
  <si>
    <t>1 03 02250 01 0000 110</t>
  </si>
  <si>
    <t>1 03 02260 01 0000 110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</si>
  <si>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</si>
  <si>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</si>
  <si>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</si>
  <si>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</si>
  <si>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</si>
  <si>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</si>
  <si>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1 05 03020 01 0000 110</t>
  </si>
  <si>
    <t>Единый сельскохозяйственный налог (за налоговые периоды, истекшие до 1 января 2011 года)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</si>
  <si>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</si>
  <si>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</si>
  <si>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</si>
  <si>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</si>
  <si>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</si>
  <si>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</si>
  <si>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</si>
  <si>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</si>
  <si>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</si>
  <si>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</si>
  <si>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</si>
  <si>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</si>
  <si>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</si>
  <si>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</si>
  <si>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1 16 03010 01 0000 140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</si>
  <si>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</si>
  <si>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</si>
  <si>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</si>
  <si>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</si>
  <si>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</si>
  <si>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</si>
  <si>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</si>
  <si>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</si>
  <si>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</si>
  <si>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</si>
  <si>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</si>
  <si>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1 16 25050 01 0000 140</t>
  </si>
  <si>
    <t>Денежные взыскания (штрафы) за нарушение законодательства в области охраны окружающей среды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</si>
  <si>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</si>
  <si>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</si>
  <si>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1 17 14030 05 0000 180</t>
  </si>
  <si>
    <t>Средства самообложения граждан, зачисляемые в бюджеты муниципальных районов</t>
  </si>
  <si>
    <t>0 10 30100 05 0000 710</t>
  </si>
  <si>
    <t>Получение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</si>
  <si>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0 10 30100 05 0000 810</t>
  </si>
  <si>
    <t>Погащение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</si>
  <si>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</si>
  <si>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01 05 02 01 05 0000 510</t>
  </si>
  <si>
    <t>01 05 02 01 05 0000 610</t>
  </si>
  <si>
    <t>0 10 00000 00 0000 000</t>
  </si>
  <si>
    <t>ИСТОЧНИКИ ВНУТРЕННЕГО ФИНАНСИРОВАНИЯ ДЕФИЦИТОВ БЮДЖЕТОВ</t>
  </si>
  <si>
    <t>Средства передаваемые из бюджетов СП в бюджет муниципального района на выполнение переданных полномочий по культуре</t>
  </si>
  <si>
    <t>1 09 07053 05 0000 110</t>
  </si>
  <si>
    <t>Прочие местные налоги и сборы, мобилизуемые на территориях муниципальных районов</t>
  </si>
  <si>
    <t>1 16 30030 01 0000 140</t>
  </si>
  <si>
    <t>Прочие денежные взыскания, (штрафы) за правонарушения в области дорожного движения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</si>
  <si>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</si>
  <si>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</si>
  <si>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t>Приложение №16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</si>
  <si>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</si>
  <si>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Приложение №4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</si>
  <si>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</si>
  <si>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</si>
  <si>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</si>
  <si>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</si>
  <si>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</si>
  <si>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</si>
  <si>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</si>
  <si>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</si>
  <si>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</si>
  <si>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ПРОГРАММА</t>
  </si>
  <si>
    <t>ГОСУДАРСТВЕННЫХ ВНУТРЕННИХ ЗАИМСТВОВАНИЙ</t>
  </si>
  <si>
    <t>Государственные внутренние заимствования</t>
  </si>
  <si>
    <t>в том числе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</si>
  <si>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</si>
  <si>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</si>
  <si>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</si>
  <si>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</si>
  <si>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</si>
  <si>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</si>
  <si>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Приложение №18</t>
  </si>
  <si>
    <t xml:space="preserve">СЕРГОКАЛИНСКОГО РАЙОНА </t>
  </si>
  <si>
    <t>(тыс.рублей)</t>
  </si>
  <si>
    <t>Погащение бюджетных кредитов, полученных от других бюджетов бюджетной системы Российской Федерации в валюте Российской Федерации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</si>
  <si>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</si>
  <si>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</si>
  <si>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</si>
  <si>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</si>
  <si>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</si>
  <si>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</si>
  <si>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</si>
  <si>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</si>
  <si>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</si>
  <si>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Перечень кодов и администраторов доходов районного бюджета</t>
  </si>
  <si>
    <t>МКОУ "СОШ №1"</t>
  </si>
  <si>
    <t>МКОУ "СОШ №2"</t>
  </si>
  <si>
    <t>26 1 01 60020</t>
  </si>
  <si>
    <t xml:space="preserve">Дотации бюджетам муниципальных районов  на частичную компенсацию дополнительных расходов на повышение оплаты труда работников бюджетной сферы 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</si>
  <si>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</si>
  <si>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</si>
  <si>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22 3 07 81510</t>
  </si>
  <si>
    <t>2 02 20051 05 0000 150</t>
  </si>
  <si>
    <t>2 02 25555 05 0000 150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</si>
  <si>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</si>
  <si>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</si>
  <si>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</si>
  <si>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</si>
  <si>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2 02 15009 05 0000 150</t>
  </si>
  <si>
    <t>2 02 20041 05 0000 150</t>
  </si>
  <si>
    <t>2 02 25027 05 0000 150</t>
  </si>
  <si>
    <t>2 02 29999 05 0000 150</t>
  </si>
  <si>
    <t>2 02 35930 05 0000 150</t>
  </si>
  <si>
    <t>2 02 35120 05 0000 150</t>
  </si>
  <si>
    <t>2 02 35118 05 0000 150</t>
  </si>
  <si>
    <t>2 02 35260 05 0000 150</t>
  </si>
  <si>
    <t>2 02 30024 05 0000 150</t>
  </si>
  <si>
    <t>2 02 30027 05 0000 150</t>
  </si>
  <si>
    <t>2 02 30029 05 0000 150</t>
  </si>
  <si>
    <t>2 02 35082 05 0000 150</t>
  </si>
  <si>
    <t>2 02 39999 05 0000 150</t>
  </si>
  <si>
    <t>2 02 40014 05 0000 150</t>
  </si>
  <si>
    <t>2 02 45144 05 0000 150</t>
  </si>
  <si>
    <t>2 02 45146 05 0000 150</t>
  </si>
  <si>
    <t>2 02 45147 05 0000 150</t>
  </si>
  <si>
    <t>2 02 45148 05 0000 150</t>
  </si>
  <si>
    <t>2 02 45160 05 0000 150</t>
  </si>
  <si>
    <t>2 02 49999 05 0000 150</t>
  </si>
  <si>
    <t>2 04 05020 05 0000 150</t>
  </si>
  <si>
    <t>2 07 05020 05 0000 150</t>
  </si>
  <si>
    <t>2 18 60010 05 0000 150</t>
  </si>
  <si>
    <t>2 19 45160 05 0000 150</t>
  </si>
  <si>
    <t>2 19 60010 05 0000 150</t>
  </si>
  <si>
    <t>22500R0820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</si>
  <si>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</si>
  <si>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</si>
  <si>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</si>
  <si>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</si>
  <si>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>На ремонт автомобильных дорог общего пользования местного значения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</si>
  <si>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</si>
  <si>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</si>
  <si>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</si>
  <si>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</si>
  <si>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</si>
  <si>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Капитальные вложения в объекты муниципальной собственности (СОШ с Мургук)</t>
  </si>
  <si>
    <t>Бюджетные инвестиции в объекты капитального строительства муниципальной собственности (строительство школы в с Мургук)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</si>
  <si>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</si>
  <si>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Прочая закупка товаров, работ и услуг</t>
  </si>
  <si>
    <t>Капитальное строительство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</si>
  <si>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</si>
  <si>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</si>
  <si>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Комплектование книжных фондов муниципальных общедоступных библиотек</t>
  </si>
  <si>
    <t>20209R5194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</si>
  <si>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</si>
  <si>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</si>
  <si>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</si>
  <si>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</si>
  <si>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</si>
  <si>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Закупка товаров, работ, услуг в целях капитального ремонта мун. имущества</t>
  </si>
  <si>
    <t>15 3 00 53900</t>
  </si>
  <si>
    <t>9 98 00 40002</t>
  </si>
  <si>
    <t>46 0 F2 55550</t>
  </si>
  <si>
    <t>30 0 00 R0271</t>
  </si>
  <si>
    <t>19 2 38 41120</t>
  </si>
  <si>
    <t>99 9 00 40090</t>
  </si>
  <si>
    <t>20209R85193</t>
  </si>
  <si>
    <t>2022 год</t>
  </si>
  <si>
    <t>тыс. руб.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</si>
  <si>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</si>
  <si>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15</t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</si>
  <si>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</si>
  <si>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</si>
  <si>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</si>
  <si>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</si>
  <si>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</si>
  <si>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</si>
  <si>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</si>
  <si>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Прочие дотации бюджетам муниципальных районов</t>
  </si>
  <si>
    <t>2 02 19999 05 0000 150</t>
  </si>
  <si>
    <t>2023г</t>
  </si>
  <si>
    <t>2023 год</t>
  </si>
  <si>
    <t>2023г.</t>
  </si>
  <si>
    <t>2023 г</t>
  </si>
  <si>
    <t>НА ПЛАНОВЫЙ ПЕРИОД 2022 И 2023 ГОДОВ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</si>
  <si>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</si>
  <si>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</si>
  <si>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Программа 100 школ</t>
  </si>
  <si>
    <t>270</t>
  </si>
  <si>
    <t>99 9 60 06000</t>
  </si>
  <si>
    <t>Субсидии ДДТ</t>
  </si>
  <si>
    <t>Муниципальная программа успех каждого ребенка</t>
  </si>
  <si>
    <t>Прочие МБТ (стр-во ДК)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</si>
  <si>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</si>
  <si>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</si>
  <si>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</si>
  <si>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</si>
  <si>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</si>
  <si>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</si>
  <si>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2024г.</t>
  </si>
  <si>
    <t>расходов местного бюджета по ведомственной  классификации расходов районного бюджета Сергокалинского района на плановый 2023 и 2024 годов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</si>
  <si>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</si>
  <si>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2023 - 2024 годов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</si>
  <si>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2022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</si>
  <si>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плановый 2023-2024 годов</t>
  </si>
  <si>
    <t>2024 год</t>
  </si>
  <si>
    <t>Распределение дотаций поселениям из Фонда Компенсации на выравнивание бюджетной обеспеченности на 2022 год</t>
  </si>
  <si>
    <t>Распределение дотаций поселениям из Фонда Компенсации на выравнивание бюджетной обеспеченности на 2023 и 2024 годов.</t>
  </si>
  <si>
    <t>2024 г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</si>
  <si>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2022 год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</si>
  <si>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 2023 и 2024 годов</t>
  </si>
  <si>
    <t>СЕРГОКАЛИНСКОГО РАЙОНА НА 2022 ГОД</t>
  </si>
  <si>
    <t>2024г</t>
  </si>
  <si>
    <t>МО «Сергокалинский район» по доходам на плановый период 2023-2024 годов</t>
  </si>
  <si>
    <t xml:space="preserve"> НА 2022 ГОД</t>
  </si>
  <si>
    <t xml:space="preserve"> НА 2023 и 2024 годов</t>
  </si>
  <si>
    <t>247</t>
  </si>
  <si>
    <t>М Е Р О П Р И Я Т И Я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</si>
  <si>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</si>
  <si>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</si>
  <si>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</si>
  <si>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</si>
  <si>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</si>
  <si>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</si>
  <si>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Остатки бюджетных средств на 01.01.2021г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</si>
  <si>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</si>
  <si>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</si>
  <si>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Субсидия из Республиканского бюджета на поддержку дорожной деятельности МО "Сергокалинский район" в 2021 году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</si>
  <si>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</si>
  <si>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</si>
  <si>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>Капитальный ремонт внутрисельских дорог в с.Мургук Сергокалинского района Республики Дагестан</t>
  </si>
  <si>
    <t>Капитальный ремонт внутрисельских дорог в с.Мюрего Сергокалинского района Республики Дагестан</t>
  </si>
  <si>
    <t>Проектно-изыскательские работы, экспертиза проектов и иные мероприятия в отношении автомобильных дорог с.Мургук</t>
  </si>
  <si>
    <t>На проведение ямочных работ в с.Сергокала</t>
  </si>
  <si>
    <t xml:space="preserve">МЕЖБЮДЖЕТНЫЕ ТРАНСФЕРТЫ </t>
  </si>
  <si>
    <t>Дотации на выравнивание бюджетной обеспеченности</t>
  </si>
  <si>
    <t>по поддержке дорожного хозяйства МО "Сергокалинский район на 2022 год</t>
  </si>
  <si>
    <t>Закупка энергетических ресурсов</t>
  </si>
  <si>
    <t>Коммунальное хозяйство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</si>
  <si>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2023-2024 годов</t>
  </si>
  <si>
    <t>ВСЕГО-2023 год</t>
  </si>
  <si>
    <t>ВСЕГО-2024 год</t>
  </si>
  <si>
    <t>1896</t>
  </si>
  <si>
    <t>572,6</t>
  </si>
  <si>
    <t>2778</t>
  </si>
  <si>
    <t>761</t>
  </si>
  <si>
    <t>604</t>
  </si>
  <si>
    <t>6367</t>
  </si>
  <si>
    <t>1924</t>
  </si>
  <si>
    <t>281</t>
  </si>
  <si>
    <t>280</t>
  </si>
  <si>
    <t>1332</t>
  </si>
  <si>
    <t>402,3</t>
  </si>
  <si>
    <t>1136</t>
  </si>
  <si>
    <t>290</t>
  </si>
  <si>
    <t>3999</t>
  </si>
  <si>
    <t>1208</t>
  </si>
  <si>
    <t>140</t>
  </si>
  <si>
    <t xml:space="preserve">ФИЗИЧЕСКАЯ КУЛЬТУРА </t>
  </si>
  <si>
    <t>Физическая культура и Спорт</t>
  </si>
  <si>
    <t>Дотация на выравнивание уровня бюджетной обеспеченности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</si>
  <si>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</si>
  <si>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</si>
  <si>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</si>
  <si>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</si>
  <si>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</si>
  <si>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</si>
  <si>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t>381,5</t>
  </si>
  <si>
    <t>10,5</t>
  </si>
  <si>
    <t>Код бюджетной классификации</t>
  </si>
  <si>
    <t>главного администратора источника финансирования дефицита</t>
  </si>
  <si>
    <t>источников финансирования дефицита районного бюджета</t>
  </si>
  <si>
    <t>Наименование главного администратора источника финансирования дефицита районного бюджета</t>
  </si>
  <si>
    <t>наименование главного администратора доходов районного бюджета</t>
  </si>
  <si>
    <t>ПЕРЕЧЕНЬ ГЛАВНЫХ АДМИНИСТРАТОРОВ ИСТОЧНИКОВ ФИНАНСИРОВАНИЯ ДЕФИЦИТА РАЙОННОГО БЮДЖЕТА АДМИНИСТРАЦИИ "МР" СЕРГОКАЛИНСКИЙ РАЙОН НА 2022 ГОД И НА ПЛАНОВЫЙ ПЕРИОД 2023 И 2024 ГОДОВ</t>
  </si>
  <si>
    <t>Приложение №2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</si>
  <si>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</si>
  <si>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Приложение №5</t>
  </si>
  <si>
    <t>Приложение №6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</si>
  <si>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№8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</si>
  <si>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</si>
  <si>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Приложение №19</t>
  </si>
  <si>
    <t>Приложение №20</t>
  </si>
  <si>
    <t>Приложение №21</t>
  </si>
  <si>
    <t>Приложение №22</t>
  </si>
  <si>
    <t>Прочие субсидии бюджетам муниципальных районов (питание 1-4 классов детей с ОВЗ)</t>
  </si>
  <si>
    <t>Модернизация библиотек в части комплектования книжного фонда</t>
  </si>
  <si>
    <t>3042</t>
  </si>
  <si>
    <t>1476</t>
  </si>
  <si>
    <t>20209R519F</t>
  </si>
  <si>
    <t xml:space="preserve">№42  от 28.12.2021 года </t>
  </si>
  <si>
    <t xml:space="preserve">№42 от 28.12.2021 года </t>
  </si>
  <si>
    <t xml:space="preserve">№42  от 28.12.2021 года  </t>
  </si>
  <si>
    <t xml:space="preserve">№42  от  28.12.2021 года </t>
  </si>
  <si>
    <t xml:space="preserve">№42 от  28.12.2021 года </t>
  </si>
  <si>
    <t>к решению Собрания  депутатов</t>
  </si>
  <si>
    <t>мероприятия по поддержке дорожного хозяйства МО "Сергокалинский район на 2023-2024 годов</t>
  </si>
  <si>
    <t xml:space="preserve">№42   от 28.12.2021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</si>
</sst>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</numFmts>
  <fonts count="5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9" tint="0.79998168889431442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5" fillId="0" borderId="12">
      <alignment horizontal="left" wrapText="1" indent="2"/>
    </xf>
    <xf numFmtId="0" fontId="38" fillId="6" borderId="44" applyNumberFormat="0" applyAlignment="0" applyProtection="0"/>
  </cellStyleXfs>
  <cellXfs count="44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6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4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6" fillId="0" borderId="24" xfId="0" applyFont="1" applyBorder="1" applyAlignment="1">
      <alignment vertical="center" wrapText="1"/>
    </xf>
    <xf numFmtId="49" fontId="0" fillId="0" borderId="25" xfId="0" applyNumberFormat="1" applyBorder="1"/>
    <xf numFmtId="0" fontId="26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6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3" xfId="0" applyBorder="1"/>
    <xf numFmtId="0" fontId="37" fillId="0" borderId="9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37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166" fontId="0" fillId="0" borderId="0" xfId="0" applyNumberFormat="1"/>
    <xf numFmtId="49" fontId="39" fillId="0" borderId="4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0" fillId="6" borderId="45" xfId="2" applyFont="1" applyBorder="1" applyAlignment="1">
      <alignment horizontal="center" wrapText="1"/>
    </xf>
    <xf numFmtId="0" fontId="40" fillId="6" borderId="45" xfId="2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166" fontId="3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2" fillId="0" borderId="3" xfId="0" applyFont="1" applyBorder="1" applyAlignment="1">
      <alignment vertical="center" wrapText="1"/>
    </xf>
    <xf numFmtId="0" fontId="21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49" fontId="14" fillId="8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6" fontId="8" fillId="8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45" fillId="8" borderId="9" xfId="0" applyFont="1" applyFill="1" applyBorder="1" applyAlignment="1">
      <alignment horizontal="center" vertical="center" wrapText="1"/>
    </xf>
    <xf numFmtId="49" fontId="12" fillId="8" borderId="4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top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49" fontId="15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4" fillId="8" borderId="4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43" fillId="0" borderId="46" xfId="0" applyNumberFormat="1" applyFont="1" applyBorder="1" applyAlignment="1" applyProtection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4" fillId="9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5" fillId="9" borderId="4" xfId="0" applyNumberFormat="1" applyFont="1" applyFill="1" applyBorder="1" applyAlignment="1">
      <alignment horizontal="center" vertical="center" wrapText="1"/>
    </xf>
    <xf numFmtId="0" fontId="47" fillId="9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68" fontId="4" fillId="10" borderId="4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8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0" fillId="0" borderId="39" xfId="0" applyNumberFormat="1" applyBorder="1"/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6" fontId="4" fillId="1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8" fillId="11" borderId="19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0" fillId="6" borderId="44" xfId="2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7" fontId="2" fillId="0" borderId="4" xfId="0" applyNumberFormat="1" applyFont="1" applyBorder="1" applyAlignment="1">
      <alignment horizontal="center" vertical="center" wrapText="1"/>
    </xf>
    <xf numFmtId="0" fontId="40" fillId="6" borderId="6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9" fillId="0" borderId="19" xfId="0" applyFont="1" applyBorder="1" applyAlignment="1">
      <alignment horizontal="center" wrapText="1"/>
    </xf>
    <xf numFmtId="0" fontId="49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0" fillId="0" borderId="19" xfId="0" applyBorder="1"/>
    <xf numFmtId="0" fontId="18" fillId="0" borderId="19" xfId="0" applyFont="1" applyBorder="1" applyAlignment="1">
      <alignment wrapText="1"/>
    </xf>
    <xf numFmtId="0" fontId="18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38" xfId="0" applyBorder="1"/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0" fontId="18" fillId="0" borderId="19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40" fillId="6" borderId="47" xfId="2" applyFont="1" applyBorder="1" applyAlignment="1">
      <alignment horizontal="center" vertical="top" wrapText="1"/>
    </xf>
    <xf numFmtId="0" fontId="3" fillId="0" borderId="48" xfId="0" applyFont="1" applyBorder="1" applyAlignment="1">
      <alignment vertical="center" wrapText="1"/>
    </xf>
    <xf numFmtId="0" fontId="40" fillId="6" borderId="48" xfId="2" applyFont="1" applyBorder="1" applyAlignment="1">
      <alignment horizontal="center" vertical="top" wrapText="1"/>
    </xf>
    <xf numFmtId="0" fontId="3" fillId="0" borderId="49" xfId="0" applyFont="1" applyBorder="1" applyAlignment="1">
      <alignment vertical="center" wrapText="1"/>
    </xf>
    <xf numFmtId="0" fontId="40" fillId="6" borderId="49" xfId="2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0" fillId="8" borderId="3" xfId="0" applyFont="1" applyFill="1" applyBorder="1" applyAlignment="1">
      <alignment horizontal="center" vertical="center" wrapText="1"/>
    </xf>
    <xf numFmtId="49" fontId="50" fillId="8" borderId="4" xfId="0" applyNumberFormat="1" applyFont="1" applyFill="1" applyBorder="1" applyAlignment="1">
      <alignment horizontal="center" vertical="center" wrapText="1"/>
    </xf>
    <xf numFmtId="49" fontId="51" fillId="8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8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4" fillId="0" borderId="19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2" fillId="0" borderId="8" xfId="0" applyFont="1" applyBorder="1" applyAlignment="1">
      <alignment vertical="top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52" fillId="0" borderId="10" xfId="0" applyFont="1" applyBorder="1" applyAlignment="1">
      <alignment horizontal="center" vertical="top" wrapText="1"/>
    </xf>
    <xf numFmtId="0" fontId="5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5" fillId="0" borderId="0" xfId="0" applyFont="1" applyAlignment="1">
      <alignment horizontal="right" vertical="center" wrapText="1"/>
    </xf>
    <xf numFmtId="0" fontId="5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19" xfId="0" applyFont="1" applyBorder="1" applyAlignment="1">
      <alignment horizontal="center" wrapText="1"/>
    </xf>
    <xf numFmtId="0" fontId="54" fillId="0" borderId="19" xfId="0" applyFont="1" applyBorder="1" applyAlignment="1">
      <alignment horizont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49" fontId="55" fillId="0" borderId="19" xfId="0" applyNumberFormat="1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wrapText="1"/>
    </xf>
    <xf numFmtId="0" fontId="56" fillId="0" borderId="19" xfId="0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 wrapText="1"/>
    </xf>
    <xf numFmtId="0" fontId="36" fillId="5" borderId="19" xfId="0" applyFont="1" applyFill="1" applyBorder="1" applyAlignment="1">
      <alignment horizontal="center" wrapText="1"/>
    </xf>
    <xf numFmtId="0" fontId="36" fillId="0" borderId="19" xfId="0" applyFont="1" applyBorder="1" applyAlignment="1">
      <alignment horizontal="center" wrapText="1"/>
    </xf>
    <xf numFmtId="49" fontId="36" fillId="5" borderId="19" xfId="0" applyNumberFormat="1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8"/>
  <sheetViews>
    <sheetView topLeftCell="B22" workbookViewId="0">
      <selection activeCell="B6" sqref="B6:D6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349" t="s">
        <v>567</v>
      </c>
      <c r="C1" s="349"/>
      <c r="D1" s="349"/>
    </row>
    <row r="2" spans="2:4" ht="15.75" x14ac:dyDescent="0.2">
      <c r="B2" s="350" t="s">
        <v>265</v>
      </c>
      <c r="C2" s="350"/>
      <c r="D2" s="350"/>
    </row>
    <row r="3" spans="2:4" ht="15.75" x14ac:dyDescent="0.2">
      <c r="B3" s="350" t="s">
        <v>180</v>
      </c>
      <c r="C3" s="350"/>
      <c r="D3" s="350"/>
    </row>
    <row r="4" spans="2:4" ht="15.75" x14ac:dyDescent="0.2">
      <c r="B4" s="350" t="s">
        <v>688</v>
      </c>
      <c r="C4" s="350"/>
      <c r="D4" s="350"/>
    </row>
    <row r="5" spans="2:4" ht="18" x14ac:dyDescent="0.2">
      <c r="B5" s="351" t="s">
        <v>266</v>
      </c>
      <c r="C5" s="351"/>
      <c r="D5" s="351"/>
    </row>
    <row r="6" spans="2:4" ht="28.5" customHeight="1" x14ac:dyDescent="0.2">
      <c r="B6" s="351" t="s">
        <v>594</v>
      </c>
      <c r="C6" s="351"/>
      <c r="D6" s="351"/>
    </row>
    <row r="7" spans="2:4" ht="16.5" thickBot="1" x14ac:dyDescent="0.25">
      <c r="B7" s="348" t="s">
        <v>267</v>
      </c>
      <c r="C7" s="348"/>
      <c r="D7" s="348"/>
    </row>
    <row r="8" spans="2:4" ht="32.25" thickBot="1" x14ac:dyDescent="0.25">
      <c r="B8" s="56" t="s">
        <v>268</v>
      </c>
      <c r="C8" s="57" t="s">
        <v>269</v>
      </c>
      <c r="D8" s="57" t="s">
        <v>270</v>
      </c>
    </row>
    <row r="9" spans="2:4" ht="16.5" thickBot="1" x14ac:dyDescent="0.25">
      <c r="B9" s="43">
        <v>1</v>
      </c>
      <c r="C9" s="3">
        <v>2</v>
      </c>
      <c r="D9" s="3">
        <v>3</v>
      </c>
    </row>
    <row r="10" spans="2:4" ht="16.5" thickBot="1" x14ac:dyDescent="0.25">
      <c r="B10" s="43"/>
      <c r="C10" s="1" t="s">
        <v>271</v>
      </c>
      <c r="D10" s="3"/>
    </row>
    <row r="11" spans="2:4" ht="16.5" thickBot="1" x14ac:dyDescent="0.25">
      <c r="B11" s="43" t="s">
        <v>272</v>
      </c>
      <c r="C11" s="3" t="s">
        <v>273</v>
      </c>
      <c r="D11" s="261">
        <v>67264</v>
      </c>
    </row>
    <row r="12" spans="2:4" ht="16.5" thickBot="1" x14ac:dyDescent="0.25">
      <c r="B12" s="43" t="s">
        <v>274</v>
      </c>
      <c r="C12" s="3" t="s">
        <v>595</v>
      </c>
      <c r="D12" s="261">
        <v>150</v>
      </c>
    </row>
    <row r="13" spans="2:4" ht="16.5" thickBot="1" x14ac:dyDescent="0.25">
      <c r="B13" s="43" t="s">
        <v>275</v>
      </c>
      <c r="C13" s="3" t="s">
        <v>276</v>
      </c>
      <c r="D13" s="261">
        <v>980</v>
      </c>
    </row>
    <row r="14" spans="2:4" ht="16.5" thickBot="1" x14ac:dyDescent="0.25">
      <c r="B14" s="43" t="s">
        <v>277</v>
      </c>
      <c r="C14" s="3" t="s">
        <v>278</v>
      </c>
      <c r="D14" s="261">
        <v>8600</v>
      </c>
    </row>
    <row r="15" spans="2:4" ht="16.5" thickBot="1" x14ac:dyDescent="0.25">
      <c r="B15" s="43" t="s">
        <v>279</v>
      </c>
      <c r="C15" s="3" t="s">
        <v>280</v>
      </c>
      <c r="D15" s="261">
        <v>1100</v>
      </c>
    </row>
    <row r="16" spans="2:4" ht="16.5" thickBot="1" x14ac:dyDescent="0.25">
      <c r="B16" s="43" t="s">
        <v>281</v>
      </c>
      <c r="C16" s="3" t="s">
        <v>282</v>
      </c>
      <c r="D16" s="261">
        <v>6910</v>
      </c>
    </row>
    <row r="17" spans="2:4" ht="16.5" thickBot="1" x14ac:dyDescent="0.25">
      <c r="B17" s="43" t="s">
        <v>283</v>
      </c>
      <c r="C17" s="3" t="s">
        <v>284</v>
      </c>
      <c r="D17" s="261">
        <v>6230.79</v>
      </c>
    </row>
    <row r="18" spans="2:4" ht="16.5" thickBot="1" x14ac:dyDescent="0.25">
      <c r="B18" s="84"/>
      <c r="C18" s="13" t="s">
        <v>285</v>
      </c>
      <c r="D18" s="299">
        <f>SUM(D11:D17)</f>
        <v>91234.79</v>
      </c>
    </row>
    <row r="19" spans="2:4" ht="50.25" thickBot="1" x14ac:dyDescent="0.25">
      <c r="B19" s="117" t="s">
        <v>506</v>
      </c>
      <c r="C19" s="119" t="s">
        <v>484</v>
      </c>
      <c r="D19" s="262">
        <v>131867</v>
      </c>
    </row>
    <row r="20" spans="2:4" ht="33.75" thickBot="1" x14ac:dyDescent="0.25">
      <c r="B20" s="117" t="s">
        <v>577</v>
      </c>
      <c r="C20" s="115" t="s">
        <v>576</v>
      </c>
      <c r="D20" s="262"/>
    </row>
    <row r="21" spans="2:4" ht="116.25" thickBot="1" x14ac:dyDescent="0.25">
      <c r="B21" s="117" t="s">
        <v>575</v>
      </c>
      <c r="C21" s="153" t="s">
        <v>574</v>
      </c>
      <c r="D21" s="272">
        <v>18354.900000000001</v>
      </c>
    </row>
    <row r="22" spans="2:4" ht="69" customHeight="1" thickBot="1" x14ac:dyDescent="0.25">
      <c r="B22" s="117" t="s">
        <v>502</v>
      </c>
      <c r="C22" s="153" t="s">
        <v>573</v>
      </c>
      <c r="D22" s="272">
        <v>1191.9480000000001</v>
      </c>
    </row>
    <row r="23" spans="2:4" ht="50.25" thickBot="1" x14ac:dyDescent="0.25">
      <c r="B23" s="117" t="s">
        <v>510</v>
      </c>
      <c r="C23" s="153" t="s">
        <v>683</v>
      </c>
      <c r="D23" s="272">
        <v>1931.9739999999999</v>
      </c>
    </row>
    <row r="24" spans="2:4" ht="17.25" thickBot="1" x14ac:dyDescent="0.25">
      <c r="B24" s="118" t="s">
        <v>533</v>
      </c>
      <c r="C24" s="3" t="s">
        <v>286</v>
      </c>
      <c r="D24" s="90">
        <v>521070.90399999998</v>
      </c>
    </row>
    <row r="25" spans="2:4" ht="17.25" thickBot="1" x14ac:dyDescent="0.25">
      <c r="B25" s="118" t="s">
        <v>526</v>
      </c>
      <c r="C25" s="3"/>
      <c r="D25" s="291"/>
    </row>
    <row r="26" spans="2:4" ht="16.5" thickBot="1" x14ac:dyDescent="0.25">
      <c r="B26" s="84"/>
      <c r="C26" s="13" t="s">
        <v>287</v>
      </c>
      <c r="D26" s="85">
        <f>SUM(D19:D25)</f>
        <v>674416.72600000002</v>
      </c>
    </row>
    <row r="27" spans="2:4" ht="69" customHeight="1" thickBot="1" x14ac:dyDescent="0.25">
      <c r="B27" s="141" t="s">
        <v>520</v>
      </c>
      <c r="C27" s="1" t="s">
        <v>451</v>
      </c>
      <c r="D27" s="263">
        <v>9175</v>
      </c>
    </row>
    <row r="28" spans="2:4" ht="16.5" thickBot="1" x14ac:dyDescent="0.25">
      <c r="B28" s="84"/>
      <c r="C28" s="13" t="s">
        <v>288</v>
      </c>
      <c r="D28" s="85">
        <f>SUM(D18+D26+D27)</f>
        <v>774826.51600000006</v>
      </c>
    </row>
  </sheetData>
  <mergeCells count="7">
    <mergeCell ref="B7:D7"/>
    <mergeCell ref="B1:D1"/>
    <mergeCell ref="B2:D2"/>
    <mergeCell ref="B3:D3"/>
    <mergeCell ref="B4:D4"/>
    <mergeCell ref="B6:D6"/>
    <mergeCell ref="B5:D5"/>
  </mergeCells>
  <pageMargins left="0.70866141732283472" right="0.70866141732283472" top="0.35433070866141736" bottom="0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4"/>
  <sheetViews>
    <sheetView topLeftCell="A222" workbookViewId="0">
      <selection activeCell="B9" sqref="B9"/>
    </sheetView>
  </sheetViews>
  <sheetFormatPr defaultRowHeight="12.75" x14ac:dyDescent="0.2"/>
  <cols>
    <col min="2" max="2" width="37.85546875" customWidth="1"/>
    <col min="3" max="3" width="5.42578125" customWidth="1"/>
    <col min="4" max="4" width="4.85546875" customWidth="1"/>
    <col min="5" max="5" width="15.85546875" customWidth="1"/>
    <col min="6" max="6" width="5.5703125" customWidth="1"/>
    <col min="7" max="7" width="16.5703125" customWidth="1"/>
    <col min="8" max="8" width="16.7109375" customWidth="1"/>
    <col min="11" max="11" width="10.42578125" bestFit="1" customWidth="1"/>
  </cols>
  <sheetData>
    <row r="1" spans="2:8" ht="15.75" x14ac:dyDescent="0.2">
      <c r="B1" s="350" t="s">
        <v>367</v>
      </c>
      <c r="C1" s="350"/>
      <c r="D1" s="350"/>
      <c r="E1" s="350"/>
      <c r="F1" s="350"/>
      <c r="G1" s="350"/>
      <c r="H1" s="350"/>
    </row>
    <row r="2" spans="2:8" ht="15.75" x14ac:dyDescent="0.2">
      <c r="B2" s="350" t="s">
        <v>179</v>
      </c>
      <c r="C2" s="350"/>
      <c r="D2" s="350"/>
      <c r="E2" s="350"/>
      <c r="F2" s="350"/>
      <c r="G2" s="350"/>
      <c r="H2" s="350"/>
    </row>
    <row r="3" spans="2:8" ht="15.75" x14ac:dyDescent="0.2">
      <c r="B3" s="350" t="s">
        <v>180</v>
      </c>
      <c r="C3" s="350"/>
      <c r="D3" s="350"/>
      <c r="E3" s="350"/>
      <c r="F3" s="350"/>
      <c r="G3" s="350"/>
      <c r="H3" s="350"/>
    </row>
    <row r="4" spans="2:8" ht="15.75" x14ac:dyDescent="0.2">
      <c r="B4" s="350" t="s">
        <v>689</v>
      </c>
      <c r="C4" s="350"/>
      <c r="D4" s="350"/>
      <c r="E4" s="350"/>
      <c r="F4" s="350"/>
      <c r="G4" s="350"/>
      <c r="H4" s="350"/>
    </row>
    <row r="5" spans="2:8" ht="15.75" x14ac:dyDescent="0.2">
      <c r="B5" s="355" t="s">
        <v>181</v>
      </c>
      <c r="C5" s="355"/>
      <c r="D5" s="355"/>
      <c r="E5" s="355"/>
      <c r="F5" s="355"/>
      <c r="G5" s="355"/>
    </row>
    <row r="6" spans="2:8" ht="48.75" customHeight="1" x14ac:dyDescent="0.2">
      <c r="B6" s="376" t="s">
        <v>600</v>
      </c>
      <c r="C6" s="376"/>
      <c r="D6" s="376"/>
      <c r="E6" s="376"/>
      <c r="F6" s="376"/>
      <c r="G6" s="376"/>
    </row>
    <row r="7" spans="2:8" ht="16.5" thickBot="1" x14ac:dyDescent="0.25">
      <c r="B7" s="369" t="s">
        <v>182</v>
      </c>
      <c r="C7" s="369"/>
      <c r="D7" s="369"/>
      <c r="E7" s="369"/>
      <c r="F7" s="369"/>
      <c r="G7" s="369"/>
    </row>
    <row r="8" spans="2:8" ht="15.75" x14ac:dyDescent="0.2">
      <c r="B8" s="252" t="s">
        <v>183</v>
      </c>
      <c r="C8" s="358" t="s">
        <v>1</v>
      </c>
      <c r="D8" s="358" t="s">
        <v>2</v>
      </c>
      <c r="E8" s="358" t="s">
        <v>3</v>
      </c>
      <c r="F8" s="358" t="s">
        <v>4</v>
      </c>
      <c r="G8" s="358">
        <v>2023</v>
      </c>
      <c r="H8" s="358">
        <v>2024</v>
      </c>
    </row>
    <row r="9" spans="2:8" ht="16.5" thickBot="1" x14ac:dyDescent="0.25">
      <c r="B9" s="253" t="s">
        <v>184</v>
      </c>
      <c r="C9" s="359"/>
      <c r="D9" s="359"/>
      <c r="E9" s="359"/>
      <c r="F9" s="359"/>
      <c r="G9" s="359"/>
      <c r="H9" s="359"/>
    </row>
    <row r="10" spans="2:8" ht="16.5" thickBot="1" x14ac:dyDescent="0.25">
      <c r="B10" s="253">
        <v>1</v>
      </c>
      <c r="C10" s="1">
        <v>2</v>
      </c>
      <c r="D10" s="1">
        <v>3</v>
      </c>
      <c r="E10" s="1">
        <v>4</v>
      </c>
      <c r="F10" s="1">
        <v>5</v>
      </c>
      <c r="G10" s="1">
        <v>8</v>
      </c>
      <c r="H10" s="1">
        <v>8</v>
      </c>
    </row>
    <row r="11" spans="2:8" ht="30.75" thickBot="1" x14ac:dyDescent="0.25">
      <c r="B11" s="211" t="s">
        <v>6</v>
      </c>
      <c r="C11" s="212" t="s">
        <v>76</v>
      </c>
      <c r="D11" s="213"/>
      <c r="E11" s="214"/>
      <c r="F11" s="214"/>
      <c r="G11" s="215">
        <f>SUM(G12+G18+G45+G61+G63+G41)</f>
        <v>27059.95</v>
      </c>
      <c r="H11" s="215">
        <f>SUM(H12+H18+H45+H61+H63+H41)</f>
        <v>27079.649999999998</v>
      </c>
    </row>
    <row r="12" spans="2:8" ht="26.25" thickBot="1" x14ac:dyDescent="0.25">
      <c r="B12" s="216" t="s">
        <v>185</v>
      </c>
      <c r="C12" s="212" t="s">
        <v>76</v>
      </c>
      <c r="D12" s="217" t="s">
        <v>117</v>
      </c>
      <c r="E12" s="214"/>
      <c r="F12" s="214"/>
      <c r="G12" s="160">
        <f>SUM(G16:G17)</f>
        <v>1534</v>
      </c>
      <c r="H12" s="160">
        <f>SUM(H16:H17)</f>
        <v>1534</v>
      </c>
    </row>
    <row r="13" spans="2:8" ht="48" thickBot="1" x14ac:dyDescent="0.25">
      <c r="B13" s="38" t="s">
        <v>186</v>
      </c>
      <c r="C13" s="44" t="s">
        <v>76</v>
      </c>
      <c r="D13" s="44" t="s">
        <v>117</v>
      </c>
      <c r="E13" s="251">
        <v>88</v>
      </c>
      <c r="F13" s="46"/>
      <c r="G13" s="3">
        <f>SUM(G16:G17)</f>
        <v>1534</v>
      </c>
      <c r="H13" s="3">
        <f>SUM(H16:H17)</f>
        <v>1534</v>
      </c>
    </row>
    <row r="14" spans="2:8" ht="16.5" thickBot="1" x14ac:dyDescent="0.25">
      <c r="B14" s="218" t="s">
        <v>8</v>
      </c>
      <c r="C14" s="212" t="s">
        <v>76</v>
      </c>
      <c r="D14" s="217" t="s">
        <v>117</v>
      </c>
      <c r="E14" s="181" t="s">
        <v>187</v>
      </c>
      <c r="F14" s="214"/>
      <c r="G14" s="169">
        <f>SUM(G16:G17)</f>
        <v>1534</v>
      </c>
      <c r="H14" s="169">
        <f>SUM(H16:H17)</f>
        <v>1534</v>
      </c>
    </row>
    <row r="15" spans="2:8" ht="30.75" thickBot="1" x14ac:dyDescent="0.25">
      <c r="B15" s="167" t="s">
        <v>188</v>
      </c>
      <c r="C15" s="44" t="s">
        <v>76</v>
      </c>
      <c r="D15" s="44" t="s">
        <v>117</v>
      </c>
      <c r="E15" s="251" t="s">
        <v>189</v>
      </c>
      <c r="F15" s="46"/>
      <c r="G15" s="3">
        <f>SUM(G16:G17)</f>
        <v>1534</v>
      </c>
      <c r="H15" s="3">
        <f>SUM(H16:H17)</f>
        <v>1534</v>
      </c>
    </row>
    <row r="16" spans="2:8" ht="30.75" thickBot="1" x14ac:dyDescent="0.25">
      <c r="B16" s="219" t="s">
        <v>554</v>
      </c>
      <c r="C16" s="44" t="s">
        <v>76</v>
      </c>
      <c r="D16" s="44" t="s">
        <v>117</v>
      </c>
      <c r="E16" s="251" t="s">
        <v>189</v>
      </c>
      <c r="F16" s="251">
        <v>121</v>
      </c>
      <c r="G16" s="3">
        <v>1178</v>
      </c>
      <c r="H16" s="3">
        <v>1178</v>
      </c>
    </row>
    <row r="17" spans="2:8" ht="45.75" thickBot="1" x14ac:dyDescent="0.25">
      <c r="B17" s="167" t="s">
        <v>555</v>
      </c>
      <c r="C17" s="44" t="s">
        <v>76</v>
      </c>
      <c r="D17" s="44" t="s">
        <v>117</v>
      </c>
      <c r="E17" s="251" t="s">
        <v>189</v>
      </c>
      <c r="F17" s="251">
        <v>129</v>
      </c>
      <c r="G17" s="3">
        <v>356</v>
      </c>
      <c r="H17" s="3">
        <v>356</v>
      </c>
    </row>
    <row r="18" spans="2:8" ht="16.5" thickBot="1" x14ac:dyDescent="0.25">
      <c r="B18" s="216" t="s">
        <v>11</v>
      </c>
      <c r="C18" s="212" t="s">
        <v>76</v>
      </c>
      <c r="D18" s="212" t="s">
        <v>73</v>
      </c>
      <c r="E18" s="214"/>
      <c r="F18" s="214"/>
      <c r="G18" s="233">
        <f>SUM(G19+G31)</f>
        <v>17677</v>
      </c>
      <c r="H18" s="233">
        <f>SUM(H19+H31)</f>
        <v>17697</v>
      </c>
    </row>
    <row r="19" spans="2:8" ht="32.25" thickBot="1" x14ac:dyDescent="0.25">
      <c r="B19" s="220" t="s">
        <v>190</v>
      </c>
      <c r="C19" s="212" t="s">
        <v>76</v>
      </c>
      <c r="D19" s="212" t="s">
        <v>73</v>
      </c>
      <c r="E19" s="221" t="s">
        <v>191</v>
      </c>
      <c r="F19" s="222"/>
      <c r="G19" s="233">
        <f>SUM(G21:G30)</f>
        <v>16903</v>
      </c>
      <c r="H19" s="233">
        <f>SUM(H21:H30)</f>
        <v>16903</v>
      </c>
    </row>
    <row r="20" spans="2:8" ht="30.75" thickBot="1" x14ac:dyDescent="0.25">
      <c r="B20" s="167" t="s">
        <v>188</v>
      </c>
      <c r="C20" s="44" t="s">
        <v>76</v>
      </c>
      <c r="D20" s="44" t="s">
        <v>73</v>
      </c>
      <c r="E20" s="251" t="s">
        <v>192</v>
      </c>
      <c r="F20" s="46"/>
      <c r="G20" s="61">
        <v>14762</v>
      </c>
      <c r="H20" s="61">
        <v>14762</v>
      </c>
    </row>
    <row r="21" spans="2:8" ht="45.75" thickBot="1" x14ac:dyDescent="0.25">
      <c r="B21" s="167" t="s">
        <v>193</v>
      </c>
      <c r="C21" s="44" t="s">
        <v>76</v>
      </c>
      <c r="D21" s="44" t="s">
        <v>73</v>
      </c>
      <c r="E21" s="251" t="s">
        <v>192</v>
      </c>
      <c r="F21" s="251">
        <v>121</v>
      </c>
      <c r="G21" s="61">
        <v>9200</v>
      </c>
      <c r="H21" s="61">
        <v>9200</v>
      </c>
    </row>
    <row r="22" spans="2:8" ht="30.75" thickBot="1" x14ac:dyDescent="0.25">
      <c r="B22" s="165" t="s">
        <v>206</v>
      </c>
      <c r="C22" s="44" t="s">
        <v>76</v>
      </c>
      <c r="D22" s="44" t="s">
        <v>73</v>
      </c>
      <c r="E22" s="251" t="s">
        <v>192</v>
      </c>
      <c r="F22" s="251">
        <v>122</v>
      </c>
      <c r="G22" s="61">
        <v>280</v>
      </c>
      <c r="H22" s="61">
        <v>280</v>
      </c>
    </row>
    <row r="23" spans="2:8" ht="60.75" thickBot="1" x14ac:dyDescent="0.25">
      <c r="B23" s="165" t="s">
        <v>534</v>
      </c>
      <c r="C23" s="44" t="s">
        <v>76</v>
      </c>
      <c r="D23" s="44" t="s">
        <v>73</v>
      </c>
      <c r="E23" s="251" t="s">
        <v>192</v>
      </c>
      <c r="F23" s="251">
        <v>123</v>
      </c>
      <c r="G23" s="61"/>
      <c r="H23" s="61"/>
    </row>
    <row r="24" spans="2:8" ht="45.75" thickBot="1" x14ac:dyDescent="0.25">
      <c r="B24" s="167" t="s">
        <v>556</v>
      </c>
      <c r="C24" s="44" t="s">
        <v>76</v>
      </c>
      <c r="D24" s="44" t="s">
        <v>73</v>
      </c>
      <c r="E24" s="251" t="s">
        <v>192</v>
      </c>
      <c r="F24" s="251">
        <v>129</v>
      </c>
      <c r="G24" s="61">
        <v>2778</v>
      </c>
      <c r="H24" s="61">
        <v>2778</v>
      </c>
    </row>
    <row r="25" spans="2:8" ht="30.75" thickBot="1" x14ac:dyDescent="0.25">
      <c r="B25" s="223" t="s">
        <v>557</v>
      </c>
      <c r="C25" s="44" t="s">
        <v>76</v>
      </c>
      <c r="D25" s="44" t="s">
        <v>73</v>
      </c>
      <c r="E25" s="251" t="s">
        <v>192</v>
      </c>
      <c r="F25" s="251">
        <v>243</v>
      </c>
      <c r="G25" s="61">
        <v>0</v>
      </c>
      <c r="H25" s="61">
        <v>0</v>
      </c>
    </row>
    <row r="26" spans="2:8" ht="30.75" thickBot="1" x14ac:dyDescent="0.25">
      <c r="B26" s="167" t="s">
        <v>13</v>
      </c>
      <c r="C26" s="44" t="s">
        <v>76</v>
      </c>
      <c r="D26" s="44" t="s">
        <v>73</v>
      </c>
      <c r="E26" s="251" t="s">
        <v>192</v>
      </c>
      <c r="F26" s="251">
        <v>244</v>
      </c>
      <c r="G26" s="61">
        <v>2509</v>
      </c>
      <c r="H26" s="61">
        <v>2509</v>
      </c>
    </row>
    <row r="27" spans="2:8" ht="0.75" customHeight="1" thickBot="1" x14ac:dyDescent="0.25">
      <c r="B27" s="167" t="s">
        <v>535</v>
      </c>
      <c r="C27" s="44" t="s">
        <v>76</v>
      </c>
      <c r="D27" s="44" t="s">
        <v>73</v>
      </c>
      <c r="E27" s="251" t="s">
        <v>192</v>
      </c>
      <c r="F27" s="251">
        <v>350</v>
      </c>
      <c r="G27" s="61">
        <v>0</v>
      </c>
      <c r="H27" s="61">
        <v>0</v>
      </c>
    </row>
    <row r="28" spans="2:8" ht="16.5" hidden="1" thickBot="1" x14ac:dyDescent="0.25">
      <c r="B28" s="167" t="s">
        <v>488</v>
      </c>
      <c r="C28" s="44" t="s">
        <v>76</v>
      </c>
      <c r="D28" s="44" t="s">
        <v>73</v>
      </c>
      <c r="E28" s="251" t="s">
        <v>192</v>
      </c>
      <c r="F28" s="251">
        <v>360</v>
      </c>
      <c r="G28" s="61">
        <v>0</v>
      </c>
      <c r="H28" s="61">
        <v>0</v>
      </c>
    </row>
    <row r="29" spans="2:8" ht="16.5" thickBot="1" x14ac:dyDescent="0.25">
      <c r="B29" s="38" t="s">
        <v>635</v>
      </c>
      <c r="C29" s="44" t="s">
        <v>76</v>
      </c>
      <c r="D29" s="44" t="s">
        <v>73</v>
      </c>
      <c r="E29" s="319" t="s">
        <v>192</v>
      </c>
      <c r="F29" s="319">
        <v>247</v>
      </c>
      <c r="G29" s="61">
        <v>440</v>
      </c>
      <c r="H29" s="61">
        <v>440</v>
      </c>
    </row>
    <row r="30" spans="2:8" ht="32.25" thickBot="1" x14ac:dyDescent="0.25">
      <c r="B30" s="256" t="s">
        <v>48</v>
      </c>
      <c r="C30" s="44" t="s">
        <v>76</v>
      </c>
      <c r="D30" s="44" t="s">
        <v>73</v>
      </c>
      <c r="E30" s="251" t="s">
        <v>192</v>
      </c>
      <c r="F30" s="251">
        <v>850</v>
      </c>
      <c r="G30" s="61">
        <v>1696</v>
      </c>
      <c r="H30" s="61">
        <v>1696</v>
      </c>
    </row>
    <row r="31" spans="2:8" ht="48" thickBot="1" x14ac:dyDescent="0.25">
      <c r="B31" s="158" t="s">
        <v>194</v>
      </c>
      <c r="C31" s="212" t="s">
        <v>76</v>
      </c>
      <c r="D31" s="212" t="s">
        <v>73</v>
      </c>
      <c r="E31" s="181">
        <v>99</v>
      </c>
      <c r="F31" s="214"/>
      <c r="G31" s="246">
        <f>SUM(G32+G36)</f>
        <v>774</v>
      </c>
      <c r="H31" s="246">
        <f>SUM(H32+H36)</f>
        <v>794</v>
      </c>
    </row>
    <row r="32" spans="2:8" ht="95.25" thickBot="1" x14ac:dyDescent="0.25">
      <c r="B32" s="158" t="s">
        <v>195</v>
      </c>
      <c r="C32" s="212" t="s">
        <v>76</v>
      </c>
      <c r="D32" s="212" t="s">
        <v>73</v>
      </c>
      <c r="E32" s="221" t="s">
        <v>196</v>
      </c>
      <c r="F32" s="214"/>
      <c r="G32" s="233">
        <f>SUM(G33:G35)</f>
        <v>387</v>
      </c>
      <c r="H32" s="233">
        <f>SUM(H33:H35)</f>
        <v>397</v>
      </c>
    </row>
    <row r="33" spans="2:8" ht="48" thickBot="1" x14ac:dyDescent="0.25">
      <c r="B33" s="38" t="s">
        <v>15</v>
      </c>
      <c r="C33" s="44" t="s">
        <v>76</v>
      </c>
      <c r="D33" s="44" t="s">
        <v>73</v>
      </c>
      <c r="E33" s="251" t="s">
        <v>196</v>
      </c>
      <c r="F33" s="251">
        <v>121</v>
      </c>
      <c r="G33" s="61">
        <v>297</v>
      </c>
      <c r="H33" s="61">
        <v>305</v>
      </c>
    </row>
    <row r="34" spans="2:8" ht="79.5" thickBot="1" x14ac:dyDescent="0.25">
      <c r="B34" s="38" t="s">
        <v>10</v>
      </c>
      <c r="C34" s="44" t="s">
        <v>76</v>
      </c>
      <c r="D34" s="44" t="s">
        <v>73</v>
      </c>
      <c r="E34" s="251" t="s">
        <v>196</v>
      </c>
      <c r="F34" s="251">
        <v>129</v>
      </c>
      <c r="G34" s="61">
        <v>90</v>
      </c>
      <c r="H34" s="61">
        <v>92</v>
      </c>
    </row>
    <row r="35" spans="2:8" ht="32.25" thickBot="1" x14ac:dyDescent="0.25">
      <c r="B35" s="38" t="s">
        <v>13</v>
      </c>
      <c r="C35" s="44" t="s">
        <v>76</v>
      </c>
      <c r="D35" s="44" t="s">
        <v>73</v>
      </c>
      <c r="E35" s="251" t="s">
        <v>196</v>
      </c>
      <c r="F35" s="251">
        <v>244</v>
      </c>
      <c r="G35" s="61"/>
      <c r="H35" s="61"/>
    </row>
    <row r="36" spans="2:8" ht="78.75" x14ac:dyDescent="0.2">
      <c r="B36" s="224" t="s">
        <v>262</v>
      </c>
      <c r="C36" s="361" t="s">
        <v>76</v>
      </c>
      <c r="D36" s="361" t="s">
        <v>73</v>
      </c>
      <c r="E36" s="363" t="s">
        <v>197</v>
      </c>
      <c r="F36" s="365"/>
      <c r="G36" s="367">
        <f>SUM(G38:G40)</f>
        <v>387</v>
      </c>
      <c r="H36" s="367">
        <f>SUM(H38:H40)</f>
        <v>397</v>
      </c>
    </row>
    <row r="37" spans="2:8" ht="32.25" thickBot="1" x14ac:dyDescent="0.25">
      <c r="B37" s="158" t="s">
        <v>263</v>
      </c>
      <c r="C37" s="362"/>
      <c r="D37" s="362"/>
      <c r="E37" s="364"/>
      <c r="F37" s="366"/>
      <c r="G37" s="368"/>
      <c r="H37" s="368"/>
    </row>
    <row r="38" spans="2:8" ht="48" thickBot="1" x14ac:dyDescent="0.25">
      <c r="B38" s="38" t="s">
        <v>15</v>
      </c>
      <c r="C38" s="44" t="s">
        <v>76</v>
      </c>
      <c r="D38" s="44" t="s">
        <v>73</v>
      </c>
      <c r="E38" s="251" t="s">
        <v>197</v>
      </c>
      <c r="F38" s="251">
        <v>121</v>
      </c>
      <c r="G38" s="247">
        <v>297</v>
      </c>
      <c r="H38" s="247">
        <v>305</v>
      </c>
    </row>
    <row r="39" spans="2:8" ht="79.5" thickBot="1" x14ac:dyDescent="0.25">
      <c r="B39" s="38" t="s">
        <v>10</v>
      </c>
      <c r="C39" s="44" t="s">
        <v>76</v>
      </c>
      <c r="D39" s="44" t="s">
        <v>73</v>
      </c>
      <c r="E39" s="251" t="s">
        <v>197</v>
      </c>
      <c r="F39" s="251">
        <v>129</v>
      </c>
      <c r="G39" s="247">
        <v>90</v>
      </c>
      <c r="H39" s="247">
        <v>92</v>
      </c>
    </row>
    <row r="40" spans="2:8" ht="32.25" thickBot="1" x14ac:dyDescent="0.25">
      <c r="B40" s="38" t="s">
        <v>13</v>
      </c>
      <c r="C40" s="44" t="s">
        <v>76</v>
      </c>
      <c r="D40" s="44" t="s">
        <v>73</v>
      </c>
      <c r="E40" s="251" t="s">
        <v>197</v>
      </c>
      <c r="F40" s="251">
        <v>244</v>
      </c>
      <c r="G40" s="247"/>
      <c r="H40" s="247"/>
    </row>
    <row r="41" spans="2:8" ht="16.5" thickBot="1" x14ac:dyDescent="0.3">
      <c r="B41" s="168" t="s">
        <v>388</v>
      </c>
      <c r="C41" s="212" t="s">
        <v>76</v>
      </c>
      <c r="D41" s="212" t="s">
        <v>74</v>
      </c>
      <c r="E41" s="181"/>
      <c r="F41" s="181"/>
      <c r="G41" s="248">
        <v>2.65</v>
      </c>
      <c r="H41" s="248">
        <v>2.35</v>
      </c>
    </row>
    <row r="42" spans="2:8" ht="48" thickBot="1" x14ac:dyDescent="0.3">
      <c r="B42" s="49" t="s">
        <v>194</v>
      </c>
      <c r="C42" s="44" t="s">
        <v>76</v>
      </c>
      <c r="D42" s="44" t="s">
        <v>74</v>
      </c>
      <c r="E42" s="251">
        <v>99</v>
      </c>
      <c r="F42" s="251"/>
      <c r="G42" s="247">
        <v>2.65</v>
      </c>
      <c r="H42" s="247">
        <v>2.35</v>
      </c>
    </row>
    <row r="43" spans="2:8" ht="111" thickBot="1" x14ac:dyDescent="0.3">
      <c r="B43" s="82" t="s">
        <v>389</v>
      </c>
      <c r="C43" s="44" t="s">
        <v>76</v>
      </c>
      <c r="D43" s="44" t="s">
        <v>74</v>
      </c>
      <c r="E43" s="251" t="s">
        <v>390</v>
      </c>
      <c r="F43" s="251"/>
      <c r="G43" s="247">
        <v>2.65</v>
      </c>
      <c r="H43" s="247">
        <v>2.35</v>
      </c>
    </row>
    <row r="44" spans="2:8" ht="32.25" thickBot="1" x14ac:dyDescent="0.3">
      <c r="B44" s="49" t="s">
        <v>13</v>
      </c>
      <c r="C44" s="44" t="s">
        <v>76</v>
      </c>
      <c r="D44" s="44" t="s">
        <v>74</v>
      </c>
      <c r="E44" s="251" t="s">
        <v>390</v>
      </c>
      <c r="F44" s="251">
        <v>244</v>
      </c>
      <c r="G44" s="247">
        <v>2.65</v>
      </c>
      <c r="H44" s="247">
        <v>2.35</v>
      </c>
    </row>
    <row r="45" spans="2:8" ht="48" thickBot="1" x14ac:dyDescent="0.25">
      <c r="B45" s="158" t="s">
        <v>198</v>
      </c>
      <c r="C45" s="212" t="s">
        <v>76</v>
      </c>
      <c r="D45" s="212" t="s">
        <v>114</v>
      </c>
      <c r="E45" s="214"/>
      <c r="F45" s="214"/>
      <c r="G45" s="171">
        <f>SUM(G46+G53)</f>
        <v>5412</v>
      </c>
      <c r="H45" s="171">
        <f>SUM(H46+H53)</f>
        <v>5412</v>
      </c>
    </row>
    <row r="46" spans="2:8" ht="32.25" thickBot="1" x14ac:dyDescent="0.25">
      <c r="B46" s="158" t="s">
        <v>18</v>
      </c>
      <c r="C46" s="212" t="s">
        <v>76</v>
      </c>
      <c r="D46" s="212" t="s">
        <v>114</v>
      </c>
      <c r="E46" s="221">
        <v>93</v>
      </c>
      <c r="F46" s="222"/>
      <c r="G46" s="160">
        <f>SUM(G49:G52)</f>
        <v>707</v>
      </c>
      <c r="H46" s="160">
        <f>SUM(H49:H52)</f>
        <v>707</v>
      </c>
    </row>
    <row r="47" spans="2:8" ht="32.25" thickBot="1" x14ac:dyDescent="0.25">
      <c r="B47" s="256" t="s">
        <v>199</v>
      </c>
      <c r="C47" s="44" t="s">
        <v>76</v>
      </c>
      <c r="D47" s="44" t="s">
        <v>114</v>
      </c>
      <c r="E47" s="251" t="s">
        <v>200</v>
      </c>
      <c r="F47" s="46"/>
      <c r="G47" s="3">
        <v>707</v>
      </c>
      <c r="H47" s="3">
        <v>707</v>
      </c>
    </row>
    <row r="48" spans="2:8" ht="48" thickBot="1" x14ac:dyDescent="0.25">
      <c r="B48" s="38" t="s">
        <v>188</v>
      </c>
      <c r="C48" s="44" t="s">
        <v>76</v>
      </c>
      <c r="D48" s="44" t="s">
        <v>114</v>
      </c>
      <c r="E48" s="251" t="s">
        <v>201</v>
      </c>
      <c r="F48" s="46"/>
      <c r="G48" s="3">
        <v>707</v>
      </c>
      <c r="H48" s="3">
        <v>707</v>
      </c>
    </row>
    <row r="49" spans="2:8" ht="63.75" thickBot="1" x14ac:dyDescent="0.25">
      <c r="B49" s="38" t="s">
        <v>9</v>
      </c>
      <c r="C49" s="44" t="s">
        <v>76</v>
      </c>
      <c r="D49" s="44" t="s">
        <v>114</v>
      </c>
      <c r="E49" s="251" t="s">
        <v>201</v>
      </c>
      <c r="F49" s="251">
        <v>121</v>
      </c>
      <c r="G49" s="3">
        <v>482</v>
      </c>
      <c r="H49" s="3">
        <v>482</v>
      </c>
    </row>
    <row r="50" spans="2:8" ht="30.75" thickBot="1" x14ac:dyDescent="0.25">
      <c r="B50" s="165" t="s">
        <v>206</v>
      </c>
      <c r="C50" s="44" t="s">
        <v>76</v>
      </c>
      <c r="D50" s="44" t="s">
        <v>114</v>
      </c>
      <c r="E50" s="319" t="s">
        <v>201</v>
      </c>
      <c r="F50" s="319">
        <v>122</v>
      </c>
      <c r="G50" s="3">
        <v>29</v>
      </c>
      <c r="H50" s="3">
        <v>29</v>
      </c>
    </row>
    <row r="51" spans="2:8" ht="79.5" thickBot="1" x14ac:dyDescent="0.25">
      <c r="B51" s="38" t="s">
        <v>10</v>
      </c>
      <c r="C51" s="44" t="s">
        <v>76</v>
      </c>
      <c r="D51" s="44" t="s">
        <v>114</v>
      </c>
      <c r="E51" s="251" t="s">
        <v>201</v>
      </c>
      <c r="F51" s="251">
        <v>129</v>
      </c>
      <c r="G51" s="3">
        <v>146</v>
      </c>
      <c r="H51" s="3">
        <v>146</v>
      </c>
    </row>
    <row r="52" spans="2:8" ht="32.25" thickBot="1" x14ac:dyDescent="0.3">
      <c r="B52" s="49" t="s">
        <v>13</v>
      </c>
      <c r="C52" s="44" t="s">
        <v>76</v>
      </c>
      <c r="D52" s="44" t="s">
        <v>114</v>
      </c>
      <c r="E52" s="251" t="s">
        <v>201</v>
      </c>
      <c r="F52" s="251">
        <v>244</v>
      </c>
      <c r="G52" s="3">
        <v>50</v>
      </c>
      <c r="H52" s="3">
        <v>50</v>
      </c>
    </row>
    <row r="53" spans="2:8" ht="32.25" thickBot="1" x14ac:dyDescent="0.25">
      <c r="B53" s="158" t="s">
        <v>202</v>
      </c>
      <c r="C53" s="212" t="s">
        <v>76</v>
      </c>
      <c r="D53" s="212" t="s">
        <v>114</v>
      </c>
      <c r="E53" s="221">
        <v>99</v>
      </c>
      <c r="F53" s="214"/>
      <c r="G53" s="160">
        <f>SUM(G55:G60)</f>
        <v>4705</v>
      </c>
      <c r="H53" s="160">
        <f>SUM(H55:H60)</f>
        <v>4705</v>
      </c>
    </row>
    <row r="54" spans="2:8" ht="32.25" thickBot="1" x14ac:dyDescent="0.25">
      <c r="B54" s="38" t="s">
        <v>203</v>
      </c>
      <c r="C54" s="44" t="s">
        <v>76</v>
      </c>
      <c r="D54" s="44" t="s">
        <v>114</v>
      </c>
      <c r="E54" s="251" t="s">
        <v>204</v>
      </c>
      <c r="F54" s="46"/>
      <c r="G54" s="3">
        <v>4705</v>
      </c>
      <c r="H54" s="3">
        <v>4705</v>
      </c>
    </row>
    <row r="55" spans="2:8" ht="63.75" thickBot="1" x14ac:dyDescent="0.25">
      <c r="B55" s="38" t="s">
        <v>9</v>
      </c>
      <c r="C55" s="44" t="s">
        <v>76</v>
      </c>
      <c r="D55" s="44" t="s">
        <v>114</v>
      </c>
      <c r="E55" s="251" t="s">
        <v>205</v>
      </c>
      <c r="F55" s="251">
        <v>121</v>
      </c>
      <c r="G55" s="3">
        <v>3200</v>
      </c>
      <c r="H55" s="3">
        <v>3200</v>
      </c>
    </row>
    <row r="56" spans="2:8" ht="32.25" thickBot="1" x14ac:dyDescent="0.25">
      <c r="B56" s="5" t="s">
        <v>206</v>
      </c>
      <c r="C56" s="44" t="s">
        <v>76</v>
      </c>
      <c r="D56" s="44" t="s">
        <v>114</v>
      </c>
      <c r="E56" s="251" t="s">
        <v>205</v>
      </c>
      <c r="F56" s="251">
        <v>122</v>
      </c>
      <c r="G56" s="3">
        <v>30</v>
      </c>
      <c r="H56" s="3">
        <v>30</v>
      </c>
    </row>
    <row r="57" spans="2:8" ht="79.5" thickBot="1" x14ac:dyDescent="0.25">
      <c r="B57" s="38" t="s">
        <v>10</v>
      </c>
      <c r="C57" s="44" t="s">
        <v>76</v>
      </c>
      <c r="D57" s="44" t="s">
        <v>114</v>
      </c>
      <c r="E57" s="251" t="s">
        <v>205</v>
      </c>
      <c r="F57" s="251">
        <v>129</v>
      </c>
      <c r="G57" s="3">
        <v>966</v>
      </c>
      <c r="H57" s="3">
        <v>966</v>
      </c>
    </row>
    <row r="58" spans="2:8" ht="32.25" thickBot="1" x14ac:dyDescent="0.25">
      <c r="B58" s="38" t="s">
        <v>207</v>
      </c>
      <c r="C58" s="44" t="s">
        <v>76</v>
      </c>
      <c r="D58" s="44" t="s">
        <v>114</v>
      </c>
      <c r="E58" s="251" t="s">
        <v>205</v>
      </c>
      <c r="F58" s="251">
        <v>244</v>
      </c>
      <c r="G58" s="3">
        <v>377</v>
      </c>
      <c r="H58" s="3">
        <v>377</v>
      </c>
    </row>
    <row r="59" spans="2:8" ht="16.5" thickBot="1" x14ac:dyDescent="0.25">
      <c r="B59" s="38" t="s">
        <v>635</v>
      </c>
      <c r="C59" s="44" t="s">
        <v>76</v>
      </c>
      <c r="D59" s="44" t="s">
        <v>114</v>
      </c>
      <c r="E59" s="319" t="s">
        <v>205</v>
      </c>
      <c r="F59" s="319">
        <v>247</v>
      </c>
      <c r="G59" s="3">
        <v>114</v>
      </c>
      <c r="H59" s="3">
        <v>114</v>
      </c>
    </row>
    <row r="60" spans="2:8" ht="32.25" thickBot="1" x14ac:dyDescent="0.25">
      <c r="B60" s="256" t="s">
        <v>48</v>
      </c>
      <c r="C60" s="44" t="s">
        <v>76</v>
      </c>
      <c r="D60" s="44" t="s">
        <v>114</v>
      </c>
      <c r="E60" s="251" t="s">
        <v>205</v>
      </c>
      <c r="F60" s="251">
        <v>850</v>
      </c>
      <c r="G60" s="3">
        <v>18</v>
      </c>
      <c r="H60" s="3">
        <v>18</v>
      </c>
    </row>
    <row r="61" spans="2:8" ht="16.5" thickBot="1" x14ac:dyDescent="0.25">
      <c r="B61" s="256" t="s">
        <v>365</v>
      </c>
      <c r="C61" s="48" t="s">
        <v>76</v>
      </c>
      <c r="D61" s="48" t="s">
        <v>461</v>
      </c>
      <c r="E61" s="251"/>
      <c r="F61" s="251"/>
      <c r="G61" s="3">
        <v>1000</v>
      </c>
      <c r="H61" s="3">
        <v>1000</v>
      </c>
    </row>
    <row r="62" spans="2:8" ht="16.5" thickBot="1" x14ac:dyDescent="0.25">
      <c r="B62" s="256" t="s">
        <v>463</v>
      </c>
      <c r="C62" s="48" t="s">
        <v>76</v>
      </c>
      <c r="D62" s="48" t="s">
        <v>461</v>
      </c>
      <c r="E62" s="251" t="s">
        <v>462</v>
      </c>
      <c r="F62" s="251">
        <v>870</v>
      </c>
      <c r="G62" s="3">
        <v>1000</v>
      </c>
      <c r="H62" s="3">
        <v>1000</v>
      </c>
    </row>
    <row r="63" spans="2:8" ht="32.25" thickBot="1" x14ac:dyDescent="0.25">
      <c r="B63" s="158" t="s">
        <v>19</v>
      </c>
      <c r="C63" s="212" t="s">
        <v>76</v>
      </c>
      <c r="D63" s="212">
        <v>13</v>
      </c>
      <c r="E63" s="214"/>
      <c r="F63" s="214"/>
      <c r="G63" s="171">
        <f>SUM(G66+G72+G70+G64)</f>
        <v>1434.3</v>
      </c>
      <c r="H63" s="171">
        <f>SUM(H66+H72+H70+H64)</f>
        <v>1434.3</v>
      </c>
    </row>
    <row r="64" spans="2:8" ht="16.5" thickBot="1" x14ac:dyDescent="0.25">
      <c r="B64" s="14" t="s">
        <v>571</v>
      </c>
      <c r="C64" s="279" t="s">
        <v>76</v>
      </c>
      <c r="D64" s="279" t="s">
        <v>467</v>
      </c>
      <c r="E64" s="286" t="s">
        <v>570</v>
      </c>
      <c r="F64" s="280"/>
      <c r="G64" s="32">
        <v>1000</v>
      </c>
      <c r="H64" s="32">
        <v>1000</v>
      </c>
    </row>
    <row r="65" spans="2:8" ht="32.25" thickBot="1" x14ac:dyDescent="0.25">
      <c r="B65" s="18" t="s">
        <v>43</v>
      </c>
      <c r="C65" s="279" t="s">
        <v>76</v>
      </c>
      <c r="D65" s="279" t="s">
        <v>467</v>
      </c>
      <c r="E65" s="286" t="s">
        <v>570</v>
      </c>
      <c r="F65" s="280">
        <v>611</v>
      </c>
      <c r="G65" s="32">
        <v>1000</v>
      </c>
      <c r="H65" s="32">
        <v>1000</v>
      </c>
    </row>
    <row r="66" spans="2:8" ht="79.5" thickBot="1" x14ac:dyDescent="0.25">
      <c r="B66" s="158" t="s">
        <v>552</v>
      </c>
      <c r="C66" s="212" t="s">
        <v>76</v>
      </c>
      <c r="D66" s="212">
        <v>13</v>
      </c>
      <c r="E66" s="169">
        <v>42</v>
      </c>
      <c r="F66" s="214"/>
      <c r="G66" s="171">
        <v>100</v>
      </c>
      <c r="H66" s="171">
        <v>100</v>
      </c>
    </row>
    <row r="67" spans="2:8" ht="48" thickBot="1" x14ac:dyDescent="0.25">
      <c r="B67" s="51" t="s">
        <v>465</v>
      </c>
      <c r="C67" s="44" t="s">
        <v>76</v>
      </c>
      <c r="D67" s="44">
        <v>13</v>
      </c>
      <c r="E67" s="3" t="s">
        <v>469</v>
      </c>
      <c r="F67" s="46"/>
      <c r="G67" s="3">
        <v>100</v>
      </c>
      <c r="H67" s="3">
        <v>100</v>
      </c>
    </row>
    <row r="68" spans="2:8" ht="63.75" thickBot="1" x14ac:dyDescent="0.25">
      <c r="B68" s="51" t="s">
        <v>466</v>
      </c>
      <c r="C68" s="44" t="s">
        <v>76</v>
      </c>
      <c r="D68" s="44">
        <v>13</v>
      </c>
      <c r="E68" s="3" t="s">
        <v>468</v>
      </c>
      <c r="F68" s="46"/>
      <c r="G68" s="3">
        <v>100</v>
      </c>
      <c r="H68" s="3">
        <v>100</v>
      </c>
    </row>
    <row r="69" spans="2:8" ht="32.25" thickBot="1" x14ac:dyDescent="0.25">
      <c r="B69" s="51" t="s">
        <v>13</v>
      </c>
      <c r="C69" s="44" t="s">
        <v>76</v>
      </c>
      <c r="D69" s="44">
        <v>13</v>
      </c>
      <c r="E69" s="3" t="s">
        <v>468</v>
      </c>
      <c r="F69" s="3">
        <v>244</v>
      </c>
      <c r="G69" s="3">
        <v>100</v>
      </c>
      <c r="H69" s="3">
        <v>100</v>
      </c>
    </row>
    <row r="70" spans="2:8" ht="32.25" thickBot="1" x14ac:dyDescent="0.25">
      <c r="B70" s="22" t="s">
        <v>536</v>
      </c>
      <c r="C70" s="11" t="s">
        <v>76</v>
      </c>
      <c r="D70" s="11" t="s">
        <v>467</v>
      </c>
      <c r="E70" s="1" t="s">
        <v>192</v>
      </c>
      <c r="F70" s="1"/>
      <c r="G70" s="1">
        <v>100</v>
      </c>
      <c r="H70" s="1">
        <v>100</v>
      </c>
    </row>
    <row r="71" spans="2:8" ht="32.25" thickBot="1" x14ac:dyDescent="0.25">
      <c r="B71" s="38" t="s">
        <v>207</v>
      </c>
      <c r="C71" s="44" t="s">
        <v>76</v>
      </c>
      <c r="D71" s="44" t="s">
        <v>467</v>
      </c>
      <c r="E71" s="3" t="s">
        <v>192</v>
      </c>
      <c r="F71" s="3">
        <v>244</v>
      </c>
      <c r="G71" s="3">
        <v>100</v>
      </c>
      <c r="H71" s="3">
        <v>100</v>
      </c>
    </row>
    <row r="72" spans="2:8" ht="16.5" thickBot="1" x14ac:dyDescent="0.25">
      <c r="B72" s="254" t="s">
        <v>20</v>
      </c>
      <c r="C72" s="212" t="s">
        <v>76</v>
      </c>
      <c r="D72" s="225">
        <v>13</v>
      </c>
      <c r="E72" s="181">
        <v>99</v>
      </c>
      <c r="F72" s="214"/>
      <c r="G72" s="171">
        <v>234.3</v>
      </c>
      <c r="H72" s="171">
        <v>234.3</v>
      </c>
    </row>
    <row r="73" spans="2:8" ht="158.25" thickBot="1" x14ac:dyDescent="0.25">
      <c r="B73" s="152" t="s">
        <v>21</v>
      </c>
      <c r="C73" s="44" t="s">
        <v>76</v>
      </c>
      <c r="D73" s="44">
        <v>13</v>
      </c>
      <c r="E73" s="251" t="s">
        <v>208</v>
      </c>
      <c r="F73" s="46"/>
      <c r="G73" s="3">
        <v>234.3</v>
      </c>
      <c r="H73" s="3">
        <v>234.3</v>
      </c>
    </row>
    <row r="74" spans="2:8" ht="32.25" thickBot="1" x14ac:dyDescent="0.25">
      <c r="B74" s="38" t="s">
        <v>207</v>
      </c>
      <c r="C74" s="44" t="s">
        <v>76</v>
      </c>
      <c r="D74" s="44">
        <v>13</v>
      </c>
      <c r="E74" s="251" t="s">
        <v>208</v>
      </c>
      <c r="F74" s="251">
        <v>244</v>
      </c>
      <c r="G74" s="3">
        <v>234.3</v>
      </c>
      <c r="H74" s="3">
        <v>234.3</v>
      </c>
    </row>
    <row r="75" spans="2:8" ht="16.5" thickBot="1" x14ac:dyDescent="0.25">
      <c r="B75" s="158" t="s">
        <v>382</v>
      </c>
      <c r="C75" s="212" t="s">
        <v>117</v>
      </c>
      <c r="D75" s="225"/>
      <c r="E75" s="181"/>
      <c r="F75" s="181"/>
      <c r="G75" s="171">
        <v>1738</v>
      </c>
      <c r="H75" s="171">
        <v>1792</v>
      </c>
    </row>
    <row r="76" spans="2:8" ht="32.25" thickBot="1" x14ac:dyDescent="0.25">
      <c r="B76" s="38" t="s">
        <v>383</v>
      </c>
      <c r="C76" s="44" t="s">
        <v>117</v>
      </c>
      <c r="D76" s="44" t="s">
        <v>111</v>
      </c>
      <c r="E76" s="251"/>
      <c r="F76" s="251"/>
      <c r="G76" s="3">
        <v>1738</v>
      </c>
      <c r="H76" s="3">
        <v>1792</v>
      </c>
    </row>
    <row r="77" spans="2:8" ht="63.75" thickBot="1" x14ac:dyDescent="0.25">
      <c r="B77" s="38" t="s">
        <v>69</v>
      </c>
      <c r="C77" s="44" t="s">
        <v>117</v>
      </c>
      <c r="D77" s="44" t="s">
        <v>111</v>
      </c>
      <c r="E77" s="251" t="s">
        <v>258</v>
      </c>
      <c r="F77" s="251"/>
      <c r="G77" s="3">
        <v>1738</v>
      </c>
      <c r="H77" s="3">
        <v>1792</v>
      </c>
    </row>
    <row r="78" spans="2:8" ht="16.5" thickBot="1" x14ac:dyDescent="0.25">
      <c r="B78" s="38" t="s">
        <v>380</v>
      </c>
      <c r="C78" s="44" t="s">
        <v>117</v>
      </c>
      <c r="D78" s="44" t="s">
        <v>111</v>
      </c>
      <c r="E78" s="251" t="s">
        <v>258</v>
      </c>
      <c r="F78" s="251">
        <v>530</v>
      </c>
      <c r="G78" s="3">
        <v>1738</v>
      </c>
      <c r="H78" s="3">
        <v>1792</v>
      </c>
    </row>
    <row r="79" spans="2:8" ht="63.75" thickBot="1" x14ac:dyDescent="0.25">
      <c r="B79" s="158" t="s">
        <v>22</v>
      </c>
      <c r="C79" s="172" t="s">
        <v>111</v>
      </c>
      <c r="D79" s="213"/>
      <c r="E79" s="214"/>
      <c r="F79" s="214"/>
      <c r="G79" s="171">
        <f>SUM(G81:G85)</f>
        <v>4327</v>
      </c>
      <c r="H79" s="171">
        <f>SUM(H81:H85)</f>
        <v>4327</v>
      </c>
    </row>
    <row r="80" spans="2:8" ht="63.75" thickBot="1" x14ac:dyDescent="0.25">
      <c r="B80" s="158" t="s">
        <v>49</v>
      </c>
      <c r="C80" s="212" t="s">
        <v>111</v>
      </c>
      <c r="D80" s="212" t="s">
        <v>259</v>
      </c>
      <c r="E80" s="214"/>
      <c r="F80" s="214"/>
      <c r="G80" s="171">
        <f>SUM(G81:G85)</f>
        <v>4327</v>
      </c>
      <c r="H80" s="171">
        <f>SUM(H81:H85)</f>
        <v>4327</v>
      </c>
    </row>
    <row r="81" spans="2:8" ht="48" thickBot="1" x14ac:dyDescent="0.25">
      <c r="B81" s="38" t="s">
        <v>30</v>
      </c>
      <c r="C81" s="121" t="s">
        <v>111</v>
      </c>
      <c r="D81" s="121" t="s">
        <v>259</v>
      </c>
      <c r="E81" s="251" t="s">
        <v>209</v>
      </c>
      <c r="F81" s="251">
        <v>111</v>
      </c>
      <c r="G81" s="3">
        <v>3100</v>
      </c>
      <c r="H81" s="3">
        <v>3100</v>
      </c>
    </row>
    <row r="82" spans="2:8" ht="16.5" thickBot="1" x14ac:dyDescent="0.25">
      <c r="B82" s="38" t="s">
        <v>387</v>
      </c>
      <c r="C82" s="121" t="s">
        <v>111</v>
      </c>
      <c r="D82" s="121" t="s">
        <v>259</v>
      </c>
      <c r="E82" s="251" t="s">
        <v>209</v>
      </c>
      <c r="F82" s="251">
        <v>112</v>
      </c>
      <c r="G82" s="3">
        <v>30</v>
      </c>
      <c r="H82" s="3">
        <v>30</v>
      </c>
    </row>
    <row r="83" spans="2:8" ht="79.5" thickBot="1" x14ac:dyDescent="0.25">
      <c r="B83" s="38" t="s">
        <v>10</v>
      </c>
      <c r="C83" s="121" t="s">
        <v>111</v>
      </c>
      <c r="D83" s="121" t="s">
        <v>259</v>
      </c>
      <c r="E83" s="251" t="s">
        <v>209</v>
      </c>
      <c r="F83" s="251">
        <v>119</v>
      </c>
      <c r="G83" s="3">
        <v>936</v>
      </c>
      <c r="H83" s="3">
        <v>936</v>
      </c>
    </row>
    <row r="84" spans="2:8" ht="32.25" thickBot="1" x14ac:dyDescent="0.25">
      <c r="B84" s="38" t="s">
        <v>207</v>
      </c>
      <c r="C84" s="121" t="s">
        <v>111</v>
      </c>
      <c r="D84" s="121" t="s">
        <v>259</v>
      </c>
      <c r="E84" s="251" t="s">
        <v>209</v>
      </c>
      <c r="F84" s="251">
        <v>244</v>
      </c>
      <c r="G84" s="3">
        <v>251</v>
      </c>
      <c r="H84" s="3">
        <v>251</v>
      </c>
    </row>
    <row r="85" spans="2:8" ht="16.5" thickBot="1" x14ac:dyDescent="0.25">
      <c r="B85" s="38"/>
      <c r="C85" s="121" t="s">
        <v>111</v>
      </c>
      <c r="D85" s="121" t="s">
        <v>259</v>
      </c>
      <c r="E85" s="319" t="s">
        <v>209</v>
      </c>
      <c r="F85" s="319">
        <v>850</v>
      </c>
      <c r="G85" s="3">
        <v>10</v>
      </c>
      <c r="H85" s="3">
        <v>10</v>
      </c>
    </row>
    <row r="86" spans="2:8" ht="16.5" thickBot="1" x14ac:dyDescent="0.25">
      <c r="B86" s="158" t="s">
        <v>23</v>
      </c>
      <c r="C86" s="212" t="s">
        <v>73</v>
      </c>
      <c r="D86" s="213"/>
      <c r="E86" s="214"/>
      <c r="F86" s="214"/>
      <c r="G86" s="171">
        <f>SUM(G87+G93+G97)</f>
        <v>8880.2099999999991</v>
      </c>
      <c r="H86" s="171">
        <f>SUM(H87+H93+H97)</f>
        <v>8869.58</v>
      </c>
    </row>
    <row r="87" spans="2:8" ht="32.25" thickBot="1" x14ac:dyDescent="0.25">
      <c r="B87" s="154" t="s">
        <v>50</v>
      </c>
      <c r="C87" s="217" t="s">
        <v>73</v>
      </c>
      <c r="D87" s="217" t="s">
        <v>74</v>
      </c>
      <c r="E87" s="214"/>
      <c r="F87" s="214"/>
      <c r="G87" s="160">
        <f>SUM(G89:G92)</f>
        <v>1953</v>
      </c>
      <c r="H87" s="160">
        <f>SUM(H89:H92)</f>
        <v>1953</v>
      </c>
    </row>
    <row r="88" spans="2:8" ht="63.75" thickBot="1" x14ac:dyDescent="0.25">
      <c r="B88" s="38" t="s">
        <v>210</v>
      </c>
      <c r="C88" s="44" t="s">
        <v>73</v>
      </c>
      <c r="D88" s="44" t="s">
        <v>74</v>
      </c>
      <c r="E88" s="251" t="s">
        <v>211</v>
      </c>
      <c r="F88" s="46"/>
      <c r="G88" s="3">
        <f>SUM(G89:G92)</f>
        <v>1953</v>
      </c>
      <c r="H88" s="3">
        <f>SUM(H89:H92)</f>
        <v>1953</v>
      </c>
    </row>
    <row r="89" spans="2:8" ht="63.75" thickBot="1" x14ac:dyDescent="0.25">
      <c r="B89" s="38" t="s">
        <v>193</v>
      </c>
      <c r="C89" s="44" t="s">
        <v>73</v>
      </c>
      <c r="D89" s="44" t="s">
        <v>74</v>
      </c>
      <c r="E89" s="251" t="s">
        <v>211</v>
      </c>
      <c r="F89" s="251">
        <v>121</v>
      </c>
      <c r="G89" s="3">
        <v>1200</v>
      </c>
      <c r="H89" s="3">
        <v>1200</v>
      </c>
    </row>
    <row r="90" spans="2:8" ht="79.5" thickBot="1" x14ac:dyDescent="0.25">
      <c r="B90" s="38" t="s">
        <v>10</v>
      </c>
      <c r="C90" s="44" t="s">
        <v>73</v>
      </c>
      <c r="D90" s="44" t="s">
        <v>74</v>
      </c>
      <c r="E90" s="251" t="s">
        <v>211</v>
      </c>
      <c r="F90" s="251">
        <v>129</v>
      </c>
      <c r="G90" s="3">
        <v>363</v>
      </c>
      <c r="H90" s="3">
        <v>363</v>
      </c>
    </row>
    <row r="91" spans="2:8" ht="32.25" thickBot="1" x14ac:dyDescent="0.25">
      <c r="B91" s="37" t="s">
        <v>207</v>
      </c>
      <c r="C91" s="259" t="s">
        <v>73</v>
      </c>
      <c r="D91" s="259" t="s">
        <v>74</v>
      </c>
      <c r="E91" s="257" t="s">
        <v>211</v>
      </c>
      <c r="F91" s="257">
        <v>244</v>
      </c>
      <c r="G91" s="255">
        <v>387</v>
      </c>
      <c r="H91" s="255">
        <v>387</v>
      </c>
    </row>
    <row r="92" spans="2:8" ht="32.25" thickBot="1" x14ac:dyDescent="0.25">
      <c r="B92" s="41" t="s">
        <v>48</v>
      </c>
      <c r="C92" s="42" t="s">
        <v>73</v>
      </c>
      <c r="D92" s="42" t="s">
        <v>74</v>
      </c>
      <c r="E92" s="39" t="s">
        <v>211</v>
      </c>
      <c r="F92" s="39">
        <v>850</v>
      </c>
      <c r="G92" s="41">
        <v>3</v>
      </c>
      <c r="H92" s="41">
        <v>3</v>
      </c>
    </row>
    <row r="93" spans="2:8" ht="16.5" thickBot="1" x14ac:dyDescent="0.25">
      <c r="B93" s="158" t="s">
        <v>379</v>
      </c>
      <c r="C93" s="212" t="s">
        <v>73</v>
      </c>
      <c r="D93" s="212" t="s">
        <v>112</v>
      </c>
      <c r="E93" s="226"/>
      <c r="F93" s="226"/>
      <c r="G93" s="171">
        <f>SUM(G94+G95)</f>
        <v>6727.21</v>
      </c>
      <c r="H93" s="171">
        <f>SUM(H94+H95)</f>
        <v>6716.58</v>
      </c>
    </row>
    <row r="94" spans="2:8" ht="1.5" customHeight="1" thickBot="1" x14ac:dyDescent="0.25">
      <c r="B94" s="158" t="s">
        <v>537</v>
      </c>
      <c r="C94" s="217" t="s">
        <v>73</v>
      </c>
      <c r="D94" s="217" t="s">
        <v>112</v>
      </c>
      <c r="E94" s="221" t="s">
        <v>558</v>
      </c>
      <c r="F94" s="226"/>
      <c r="G94" s="171">
        <v>0</v>
      </c>
      <c r="H94" s="171">
        <v>0</v>
      </c>
    </row>
    <row r="95" spans="2:8" ht="16.5" thickBot="1" x14ac:dyDescent="0.25">
      <c r="B95" s="154" t="s">
        <v>380</v>
      </c>
      <c r="C95" s="217" t="s">
        <v>73</v>
      </c>
      <c r="D95" s="217" t="s">
        <v>112</v>
      </c>
      <c r="E95" s="221" t="s">
        <v>385</v>
      </c>
      <c r="F95" s="221"/>
      <c r="G95" s="160">
        <v>6727.21</v>
      </c>
      <c r="H95" s="160">
        <v>6716.58</v>
      </c>
    </row>
    <row r="96" spans="2:8" ht="16.5" thickBot="1" x14ac:dyDescent="0.25">
      <c r="B96" s="256" t="s">
        <v>381</v>
      </c>
      <c r="C96" s="44" t="s">
        <v>73</v>
      </c>
      <c r="D96" s="44" t="s">
        <v>112</v>
      </c>
      <c r="E96" s="251" t="s">
        <v>385</v>
      </c>
      <c r="F96" s="251">
        <v>540</v>
      </c>
      <c r="G96" s="3">
        <v>6727.21</v>
      </c>
      <c r="H96" s="3">
        <v>6716.58</v>
      </c>
    </row>
    <row r="97" spans="2:8" ht="32.25" thickBot="1" x14ac:dyDescent="0.25">
      <c r="B97" s="154" t="s">
        <v>538</v>
      </c>
      <c r="C97" s="225" t="s">
        <v>73</v>
      </c>
      <c r="D97" s="225" t="s">
        <v>539</v>
      </c>
      <c r="E97" s="181"/>
      <c r="F97" s="181"/>
      <c r="G97" s="160">
        <v>200</v>
      </c>
      <c r="H97" s="160">
        <v>200</v>
      </c>
    </row>
    <row r="98" spans="2:8" ht="79.5" thickBot="1" x14ac:dyDescent="0.25">
      <c r="B98" s="256" t="s">
        <v>540</v>
      </c>
      <c r="C98" s="44" t="s">
        <v>73</v>
      </c>
      <c r="D98" s="44" t="s">
        <v>539</v>
      </c>
      <c r="E98" s="251" t="s">
        <v>559</v>
      </c>
      <c r="F98" s="251">
        <v>245</v>
      </c>
      <c r="G98" s="3">
        <v>200</v>
      </c>
      <c r="H98" s="3">
        <v>200</v>
      </c>
    </row>
    <row r="99" spans="2:8" ht="32.25" thickBot="1" x14ac:dyDescent="0.25">
      <c r="B99" s="158" t="s">
        <v>24</v>
      </c>
      <c r="C99" s="212" t="s">
        <v>74</v>
      </c>
      <c r="D99" s="213"/>
      <c r="E99" s="214"/>
      <c r="F99" s="214"/>
      <c r="G99" s="171">
        <f>SUM(G103+G105+G100)</f>
        <v>6735.9480000000003</v>
      </c>
      <c r="H99" s="171">
        <f>SUM(H103+H105+H100)</f>
        <v>11217.436</v>
      </c>
    </row>
    <row r="100" spans="2:8" ht="17.25" customHeight="1" thickBot="1" x14ac:dyDescent="0.25">
      <c r="B100" s="227" t="s">
        <v>636</v>
      </c>
      <c r="C100" s="212" t="s">
        <v>74</v>
      </c>
      <c r="D100" s="170" t="s">
        <v>117</v>
      </c>
      <c r="E100" s="214"/>
      <c r="F100" s="214"/>
      <c r="G100" s="171"/>
      <c r="H100" s="171"/>
    </row>
    <row r="101" spans="2:8" ht="23.25" customHeight="1" thickBot="1" x14ac:dyDescent="0.25">
      <c r="B101" s="256" t="s">
        <v>380</v>
      </c>
      <c r="C101" s="212" t="s">
        <v>74</v>
      </c>
      <c r="D101" s="170" t="s">
        <v>117</v>
      </c>
      <c r="E101" s="169" t="s">
        <v>212</v>
      </c>
      <c r="F101" s="214"/>
      <c r="G101" s="171"/>
      <c r="H101" s="171"/>
    </row>
    <row r="102" spans="2:8" ht="25.5" customHeight="1" thickBot="1" x14ac:dyDescent="0.25">
      <c r="B102" s="256" t="s">
        <v>489</v>
      </c>
      <c r="C102" s="212" t="s">
        <v>74</v>
      </c>
      <c r="D102" s="170" t="s">
        <v>117</v>
      </c>
      <c r="E102" s="169" t="s">
        <v>212</v>
      </c>
      <c r="F102" s="169">
        <v>540</v>
      </c>
      <c r="G102" s="171"/>
      <c r="H102" s="171"/>
    </row>
    <row r="103" spans="2:8" ht="32.25" thickBot="1" x14ac:dyDescent="0.25">
      <c r="B103" s="178" t="s">
        <v>541</v>
      </c>
      <c r="C103" s="228" t="s">
        <v>74</v>
      </c>
      <c r="D103" s="174" t="s">
        <v>111</v>
      </c>
      <c r="E103" s="176" t="s">
        <v>560</v>
      </c>
      <c r="F103" s="229"/>
      <c r="G103" s="176">
        <v>1725.9480000000001</v>
      </c>
      <c r="H103" s="176">
        <v>6207.4359999999997</v>
      </c>
    </row>
    <row r="104" spans="2:8" ht="63" customHeight="1" thickBot="1" x14ac:dyDescent="0.25">
      <c r="B104" s="256" t="s">
        <v>490</v>
      </c>
      <c r="C104" s="230" t="s">
        <v>74</v>
      </c>
      <c r="D104" s="231" t="s">
        <v>111</v>
      </c>
      <c r="E104" s="20" t="s">
        <v>560</v>
      </c>
      <c r="F104" s="20">
        <v>244</v>
      </c>
      <c r="G104" s="20">
        <v>1725.9480000000001</v>
      </c>
      <c r="H104" s="20">
        <v>6207.4359999999997</v>
      </c>
    </row>
    <row r="105" spans="2:8" ht="26.25" customHeight="1" thickBot="1" x14ac:dyDescent="0.25">
      <c r="B105" s="254" t="s">
        <v>384</v>
      </c>
      <c r="C105" s="217" t="s">
        <v>74</v>
      </c>
      <c r="D105" s="217" t="s">
        <v>111</v>
      </c>
      <c r="E105" s="160"/>
      <c r="F105" s="160"/>
      <c r="G105" s="171">
        <v>5010</v>
      </c>
      <c r="H105" s="171">
        <v>5010</v>
      </c>
    </row>
    <row r="106" spans="2:8" ht="28.5" customHeight="1" thickBot="1" x14ac:dyDescent="0.25">
      <c r="B106" s="256" t="s">
        <v>380</v>
      </c>
      <c r="C106" s="44" t="s">
        <v>74</v>
      </c>
      <c r="D106" s="44" t="s">
        <v>111</v>
      </c>
      <c r="E106" s="3" t="s">
        <v>212</v>
      </c>
      <c r="F106" s="3"/>
      <c r="G106" s="171">
        <v>5010</v>
      </c>
      <c r="H106" s="171">
        <v>5010</v>
      </c>
    </row>
    <row r="107" spans="2:8" ht="19.5" customHeight="1" thickBot="1" x14ac:dyDescent="0.25">
      <c r="B107" s="256" t="s">
        <v>489</v>
      </c>
      <c r="C107" s="44" t="s">
        <v>74</v>
      </c>
      <c r="D107" s="44" t="s">
        <v>111</v>
      </c>
      <c r="E107" s="3" t="s">
        <v>212</v>
      </c>
      <c r="F107" s="3">
        <v>540</v>
      </c>
      <c r="G107" s="171">
        <v>5010</v>
      </c>
      <c r="H107" s="171">
        <v>5010</v>
      </c>
    </row>
    <row r="108" spans="2:8" ht="16.5" thickBot="1" x14ac:dyDescent="0.25">
      <c r="B108" s="158" t="s">
        <v>25</v>
      </c>
      <c r="C108" s="212" t="s">
        <v>75</v>
      </c>
      <c r="D108" s="213"/>
      <c r="E108" s="214"/>
      <c r="F108" s="214"/>
      <c r="G108" s="289">
        <f>SUM(G109+G128+G166+G169+G153)</f>
        <v>585690.39800000004</v>
      </c>
      <c r="H108" s="289">
        <f>SUM(H109+H128+H166+H169+H153)</f>
        <v>585471.13300000003</v>
      </c>
    </row>
    <row r="109" spans="2:8" ht="16.5" thickBot="1" x14ac:dyDescent="0.25">
      <c r="B109" s="254" t="s">
        <v>52</v>
      </c>
      <c r="C109" s="212" t="s">
        <v>75</v>
      </c>
      <c r="D109" s="212" t="s">
        <v>76</v>
      </c>
      <c r="E109" s="214"/>
      <c r="F109" s="214"/>
      <c r="G109" s="160">
        <f>SUM(G112+G117+G125)</f>
        <v>133412</v>
      </c>
      <c r="H109" s="160">
        <f>SUM(H112+H117+H125)</f>
        <v>133412</v>
      </c>
    </row>
    <row r="110" spans="2:8" ht="63.75" thickBot="1" x14ac:dyDescent="0.25">
      <c r="B110" s="232" t="s">
        <v>213</v>
      </c>
      <c r="C110" s="217" t="s">
        <v>75</v>
      </c>
      <c r="D110" s="217" t="s">
        <v>76</v>
      </c>
      <c r="E110" s="221">
        <v>19</v>
      </c>
      <c r="F110" s="214"/>
      <c r="G110" s="160">
        <f>SUM(G113:G116)</f>
        <v>78505</v>
      </c>
      <c r="H110" s="160">
        <f>SUM(H113:H116)</f>
        <v>78505</v>
      </c>
    </row>
    <row r="111" spans="2:8" ht="32.25" thickBot="1" x14ac:dyDescent="0.25">
      <c r="B111" s="258" t="s">
        <v>214</v>
      </c>
      <c r="C111" s="44" t="s">
        <v>75</v>
      </c>
      <c r="D111" s="44" t="s">
        <v>76</v>
      </c>
      <c r="E111" s="251" t="s">
        <v>215</v>
      </c>
      <c r="F111" s="46"/>
      <c r="G111" s="3">
        <f>SUM(G113:G116)</f>
        <v>78505</v>
      </c>
      <c r="H111" s="3">
        <f>SUM(H113:H116)</f>
        <v>78505</v>
      </c>
    </row>
    <row r="112" spans="2:8" ht="205.5" thickBot="1" x14ac:dyDescent="0.25">
      <c r="B112" s="258" t="s">
        <v>216</v>
      </c>
      <c r="C112" s="44" t="s">
        <v>75</v>
      </c>
      <c r="D112" s="44" t="s">
        <v>76</v>
      </c>
      <c r="E112" s="251" t="s">
        <v>217</v>
      </c>
      <c r="F112" s="46"/>
      <c r="G112" s="3">
        <f>SUM(G113:G116)</f>
        <v>78505</v>
      </c>
      <c r="H112" s="3">
        <f>SUM(H113:H116)</f>
        <v>78505</v>
      </c>
    </row>
    <row r="113" spans="2:8" ht="46.5" customHeight="1" thickBot="1" x14ac:dyDescent="0.25">
      <c r="B113" s="38" t="s">
        <v>30</v>
      </c>
      <c r="C113" s="44" t="s">
        <v>75</v>
      </c>
      <c r="D113" s="44" t="s">
        <v>76</v>
      </c>
      <c r="E113" s="251" t="s">
        <v>217</v>
      </c>
      <c r="F113" s="251">
        <v>111</v>
      </c>
      <c r="G113" s="3">
        <v>58610.3</v>
      </c>
      <c r="H113" s="3">
        <v>58610.3</v>
      </c>
    </row>
    <row r="114" spans="2:8" ht="16.5" hidden="1" thickBot="1" x14ac:dyDescent="0.25">
      <c r="B114" s="5" t="s">
        <v>386</v>
      </c>
      <c r="C114" s="44" t="s">
        <v>75</v>
      </c>
      <c r="D114" s="44" t="s">
        <v>76</v>
      </c>
      <c r="E114" s="251" t="s">
        <v>217</v>
      </c>
      <c r="F114" s="251">
        <v>112</v>
      </c>
      <c r="G114" s="3"/>
      <c r="H114" s="3"/>
    </row>
    <row r="115" spans="2:8" ht="79.5" thickBot="1" x14ac:dyDescent="0.25">
      <c r="B115" s="38" t="s">
        <v>10</v>
      </c>
      <c r="C115" s="44" t="s">
        <v>75</v>
      </c>
      <c r="D115" s="44" t="s">
        <v>76</v>
      </c>
      <c r="E115" s="251" t="s">
        <v>217</v>
      </c>
      <c r="F115" s="251">
        <v>119</v>
      </c>
      <c r="G115" s="3">
        <v>17700</v>
      </c>
      <c r="H115" s="3">
        <v>17700</v>
      </c>
    </row>
    <row r="116" spans="2:8" ht="32.25" thickBot="1" x14ac:dyDescent="0.25">
      <c r="B116" s="38" t="s">
        <v>13</v>
      </c>
      <c r="C116" s="44" t="s">
        <v>75</v>
      </c>
      <c r="D116" s="44" t="s">
        <v>76</v>
      </c>
      <c r="E116" s="251" t="s">
        <v>217</v>
      </c>
      <c r="F116" s="251">
        <v>244</v>
      </c>
      <c r="G116" s="3">
        <v>2194.6999999999998</v>
      </c>
      <c r="H116" s="3">
        <v>2194.6999999999998</v>
      </c>
    </row>
    <row r="117" spans="2:8" ht="63.75" thickBot="1" x14ac:dyDescent="0.25">
      <c r="B117" s="158" t="s">
        <v>218</v>
      </c>
      <c r="C117" s="217" t="s">
        <v>75</v>
      </c>
      <c r="D117" s="217" t="s">
        <v>76</v>
      </c>
      <c r="E117" s="221" t="s">
        <v>219</v>
      </c>
      <c r="F117" s="214"/>
      <c r="G117" s="160">
        <f>SUM(G118:G124)</f>
        <v>54907</v>
      </c>
      <c r="H117" s="160">
        <f>SUM(H118:H124)</f>
        <v>54907</v>
      </c>
    </row>
    <row r="118" spans="2:8" ht="48" thickBot="1" x14ac:dyDescent="0.25">
      <c r="B118" s="38" t="s">
        <v>30</v>
      </c>
      <c r="C118" s="44" t="s">
        <v>75</v>
      </c>
      <c r="D118" s="44" t="s">
        <v>76</v>
      </c>
      <c r="E118" s="251" t="s">
        <v>219</v>
      </c>
      <c r="F118" s="251">
        <v>111</v>
      </c>
      <c r="G118" s="3">
        <v>19899</v>
      </c>
      <c r="H118" s="3">
        <v>19899</v>
      </c>
    </row>
    <row r="119" spans="2:8" ht="16.5" thickBot="1" x14ac:dyDescent="0.25">
      <c r="B119" s="5" t="s">
        <v>386</v>
      </c>
      <c r="C119" s="44" t="s">
        <v>75</v>
      </c>
      <c r="D119" s="44" t="s">
        <v>76</v>
      </c>
      <c r="E119" s="251" t="s">
        <v>219</v>
      </c>
      <c r="F119" s="251">
        <v>112</v>
      </c>
      <c r="G119" s="3"/>
      <c r="H119" s="3"/>
    </row>
    <row r="120" spans="2:8" ht="78.75" customHeight="1" thickBot="1" x14ac:dyDescent="0.25">
      <c r="B120" s="38" t="s">
        <v>10</v>
      </c>
      <c r="C120" s="44" t="s">
        <v>75</v>
      </c>
      <c r="D120" s="44" t="s">
        <v>76</v>
      </c>
      <c r="E120" s="251" t="s">
        <v>219</v>
      </c>
      <c r="F120" s="251">
        <v>119</v>
      </c>
      <c r="G120" s="3">
        <v>6009.8</v>
      </c>
      <c r="H120" s="3">
        <v>6009.8</v>
      </c>
    </row>
    <row r="121" spans="2:8" ht="63.75" hidden="1" thickBot="1" x14ac:dyDescent="0.25">
      <c r="B121" s="256" t="s">
        <v>490</v>
      </c>
      <c r="C121" s="44" t="s">
        <v>75</v>
      </c>
      <c r="D121" s="44" t="s">
        <v>76</v>
      </c>
      <c r="E121" s="251" t="s">
        <v>219</v>
      </c>
      <c r="F121" s="251">
        <v>243</v>
      </c>
      <c r="G121" s="3">
        <v>0</v>
      </c>
      <c r="H121" s="3">
        <v>0</v>
      </c>
    </row>
    <row r="122" spans="2:8" ht="32.25" thickBot="1" x14ac:dyDescent="0.25">
      <c r="B122" s="38" t="s">
        <v>13</v>
      </c>
      <c r="C122" s="44" t="s">
        <v>75</v>
      </c>
      <c r="D122" s="44" t="s">
        <v>76</v>
      </c>
      <c r="E122" s="251" t="s">
        <v>219</v>
      </c>
      <c r="F122" s="251">
        <v>244</v>
      </c>
      <c r="G122" s="3">
        <v>21798</v>
      </c>
      <c r="H122" s="3">
        <v>21798</v>
      </c>
    </row>
    <row r="123" spans="2:8" ht="16.5" thickBot="1" x14ac:dyDescent="0.25">
      <c r="B123" s="38" t="s">
        <v>635</v>
      </c>
      <c r="C123" s="44" t="s">
        <v>75</v>
      </c>
      <c r="D123" s="44" t="s">
        <v>76</v>
      </c>
      <c r="E123" s="319" t="s">
        <v>219</v>
      </c>
      <c r="F123" s="319">
        <v>247</v>
      </c>
      <c r="G123" s="3">
        <v>5172</v>
      </c>
      <c r="H123" s="3">
        <v>5172</v>
      </c>
    </row>
    <row r="124" spans="2:8" ht="31.5" customHeight="1" thickBot="1" x14ac:dyDescent="0.25">
      <c r="B124" s="55" t="s">
        <v>48</v>
      </c>
      <c r="C124" s="44" t="s">
        <v>75</v>
      </c>
      <c r="D124" s="44" t="s">
        <v>76</v>
      </c>
      <c r="E124" s="251" t="s">
        <v>219</v>
      </c>
      <c r="F124" s="251">
        <v>850</v>
      </c>
      <c r="G124" s="3">
        <v>2028.2</v>
      </c>
      <c r="H124" s="3">
        <v>2028.2</v>
      </c>
    </row>
    <row r="125" spans="2:8" ht="95.25" hidden="1" thickBot="1" x14ac:dyDescent="0.25">
      <c r="B125" s="253" t="s">
        <v>545</v>
      </c>
      <c r="C125" s="11" t="s">
        <v>75</v>
      </c>
      <c r="D125" s="11" t="s">
        <v>76</v>
      </c>
      <c r="E125" s="47" t="s">
        <v>561</v>
      </c>
      <c r="F125" s="47"/>
      <c r="G125" s="1">
        <v>0</v>
      </c>
      <c r="H125" s="1">
        <v>0</v>
      </c>
    </row>
    <row r="126" spans="2:8" ht="63.75" hidden="1" thickBot="1" x14ac:dyDescent="0.25">
      <c r="B126" s="256" t="s">
        <v>490</v>
      </c>
      <c r="C126" s="44" t="s">
        <v>75</v>
      </c>
      <c r="D126" s="44" t="s">
        <v>76</v>
      </c>
      <c r="E126" s="251" t="s">
        <v>561</v>
      </c>
      <c r="F126" s="251">
        <v>243</v>
      </c>
      <c r="G126" s="3">
        <v>0</v>
      </c>
      <c r="H126" s="3">
        <v>0</v>
      </c>
    </row>
    <row r="127" spans="2:8" ht="32.25" hidden="1" thickBot="1" x14ac:dyDescent="0.25">
      <c r="B127" s="166" t="s">
        <v>546</v>
      </c>
      <c r="C127" s="44" t="s">
        <v>75</v>
      </c>
      <c r="D127" s="44" t="s">
        <v>76</v>
      </c>
      <c r="E127" s="251" t="s">
        <v>561</v>
      </c>
      <c r="F127" s="251">
        <v>244</v>
      </c>
      <c r="G127" s="3">
        <v>0</v>
      </c>
      <c r="H127" s="3">
        <v>0</v>
      </c>
    </row>
    <row r="128" spans="2:8" ht="16.5" thickBot="1" x14ac:dyDescent="0.25">
      <c r="B128" s="154" t="s">
        <v>63</v>
      </c>
      <c r="C128" s="217" t="s">
        <v>75</v>
      </c>
      <c r="D128" s="217" t="s">
        <v>117</v>
      </c>
      <c r="E128" s="214"/>
      <c r="F128" s="214"/>
      <c r="G128" s="157">
        <f>SUM(G130+G136+G145+G146+G149)</f>
        <v>430185.39799999999</v>
      </c>
      <c r="H128" s="157">
        <f>SUM(H130+H136+H145+H146+H149)</f>
        <v>429956.13300000003</v>
      </c>
    </row>
    <row r="129" spans="2:11" ht="63.75" thickBot="1" x14ac:dyDescent="0.25">
      <c r="B129" s="254" t="s">
        <v>213</v>
      </c>
      <c r="C129" s="217" t="s">
        <v>75</v>
      </c>
      <c r="D129" s="217" t="s">
        <v>117</v>
      </c>
      <c r="E129" s="160">
        <v>19</v>
      </c>
      <c r="F129" s="222"/>
      <c r="G129" s="160">
        <f>SUM(G133:G135)</f>
        <v>358388</v>
      </c>
      <c r="H129" s="160">
        <f>SUM(H133:H135)</f>
        <v>358388</v>
      </c>
      <c r="K129" s="120"/>
    </row>
    <row r="130" spans="2:11" ht="32.25" thickBot="1" x14ac:dyDescent="0.25">
      <c r="B130" s="258" t="s">
        <v>220</v>
      </c>
      <c r="C130" s="44" t="s">
        <v>75</v>
      </c>
      <c r="D130" s="44" t="s">
        <v>117</v>
      </c>
      <c r="E130" s="3" t="s">
        <v>221</v>
      </c>
      <c r="F130" s="46"/>
      <c r="G130" s="16">
        <f>SUM(G133:G135)</f>
        <v>358388</v>
      </c>
      <c r="H130" s="16">
        <f>SUM(H133:H135)</f>
        <v>358388</v>
      </c>
    </row>
    <row r="131" spans="2:11" ht="48" thickBot="1" x14ac:dyDescent="0.25">
      <c r="B131" s="258" t="s">
        <v>222</v>
      </c>
      <c r="C131" s="44" t="s">
        <v>75</v>
      </c>
      <c r="D131" s="44" t="s">
        <v>117</v>
      </c>
      <c r="E131" s="3" t="s">
        <v>223</v>
      </c>
      <c r="F131" s="46"/>
      <c r="G131" s="16">
        <f>SUM(G133:G135)</f>
        <v>358388</v>
      </c>
      <c r="H131" s="16">
        <f>SUM(H133:H135)</f>
        <v>358388</v>
      </c>
    </row>
    <row r="132" spans="2:11" ht="331.5" thickBot="1" x14ac:dyDescent="0.25">
      <c r="B132" s="258" t="s">
        <v>224</v>
      </c>
      <c r="C132" s="44" t="s">
        <v>75</v>
      </c>
      <c r="D132" s="44" t="s">
        <v>117</v>
      </c>
      <c r="E132" s="251" t="s">
        <v>225</v>
      </c>
      <c r="F132" s="46"/>
      <c r="G132" s="251">
        <f>SUM(G133:G135)</f>
        <v>358388</v>
      </c>
      <c r="H132" s="251">
        <f>SUM(H133:H135)</f>
        <v>358388</v>
      </c>
    </row>
    <row r="133" spans="2:11" ht="48" thickBot="1" x14ac:dyDescent="0.25">
      <c r="B133" s="54" t="s">
        <v>30</v>
      </c>
      <c r="C133" s="44" t="s">
        <v>75</v>
      </c>
      <c r="D133" s="44" t="s">
        <v>117</v>
      </c>
      <c r="E133" s="251" t="s">
        <v>225</v>
      </c>
      <c r="F133" s="251">
        <v>111</v>
      </c>
      <c r="G133" s="251">
        <v>271164</v>
      </c>
      <c r="H133" s="345">
        <v>271164</v>
      </c>
    </row>
    <row r="134" spans="2:11" ht="79.5" thickBot="1" x14ac:dyDescent="0.25">
      <c r="B134" s="38" t="s">
        <v>10</v>
      </c>
      <c r="C134" s="44" t="s">
        <v>75</v>
      </c>
      <c r="D134" s="44" t="s">
        <v>117</v>
      </c>
      <c r="E134" s="251" t="s">
        <v>225</v>
      </c>
      <c r="F134" s="251">
        <v>119</v>
      </c>
      <c r="G134" s="251">
        <v>81897.2</v>
      </c>
      <c r="H134" s="345">
        <v>81897.2</v>
      </c>
    </row>
    <row r="135" spans="2:11" ht="32.25" thickBot="1" x14ac:dyDescent="0.25">
      <c r="B135" s="38" t="s">
        <v>13</v>
      </c>
      <c r="C135" s="44" t="s">
        <v>75</v>
      </c>
      <c r="D135" s="44" t="s">
        <v>117</v>
      </c>
      <c r="E135" s="251" t="s">
        <v>225</v>
      </c>
      <c r="F135" s="251">
        <v>244</v>
      </c>
      <c r="G135" s="251">
        <v>5326.8</v>
      </c>
      <c r="H135" s="319">
        <v>5326.8</v>
      </c>
    </row>
    <row r="136" spans="2:11" ht="48" thickBot="1" x14ac:dyDescent="0.25">
      <c r="B136" s="158" t="s">
        <v>65</v>
      </c>
      <c r="C136" s="217" t="s">
        <v>75</v>
      </c>
      <c r="D136" s="217" t="s">
        <v>117</v>
      </c>
      <c r="E136" s="221" t="s">
        <v>226</v>
      </c>
      <c r="F136" s="214"/>
      <c r="G136" s="157">
        <f>SUM(G137:G142)</f>
        <v>28770.59</v>
      </c>
      <c r="H136" s="157">
        <f>SUM(H137:H142)</f>
        <v>28770.59</v>
      </c>
    </row>
    <row r="137" spans="2:11" ht="48" thickBot="1" x14ac:dyDescent="0.25">
      <c r="B137" s="54" t="s">
        <v>30</v>
      </c>
      <c r="C137" s="44" t="s">
        <v>75</v>
      </c>
      <c r="D137" s="44" t="s">
        <v>117</v>
      </c>
      <c r="E137" s="286" t="s">
        <v>226</v>
      </c>
      <c r="F137" s="20">
        <v>111</v>
      </c>
      <c r="G137" s="276">
        <v>9220</v>
      </c>
      <c r="H137" s="276">
        <v>9220</v>
      </c>
    </row>
    <row r="138" spans="2:11" ht="79.5" thickBot="1" x14ac:dyDescent="0.25">
      <c r="B138" s="38" t="s">
        <v>10</v>
      </c>
      <c r="C138" s="44" t="s">
        <v>75</v>
      </c>
      <c r="D138" s="44" t="s">
        <v>117</v>
      </c>
      <c r="E138" s="286" t="s">
        <v>226</v>
      </c>
      <c r="F138" s="3">
        <v>119</v>
      </c>
      <c r="G138" s="3">
        <v>2773</v>
      </c>
      <c r="H138" s="3">
        <v>2773</v>
      </c>
    </row>
    <row r="139" spans="2:11" ht="48" thickBot="1" x14ac:dyDescent="0.25">
      <c r="B139" s="38" t="s">
        <v>227</v>
      </c>
      <c r="C139" s="44" t="s">
        <v>75</v>
      </c>
      <c r="D139" s="44" t="s">
        <v>117</v>
      </c>
      <c r="E139" s="251" t="s">
        <v>226</v>
      </c>
      <c r="F139" s="251">
        <v>244</v>
      </c>
      <c r="G139" s="3">
        <v>4901</v>
      </c>
      <c r="H139" s="3">
        <v>4901</v>
      </c>
    </row>
    <row r="140" spans="2:11" ht="16.5" thickBot="1" x14ac:dyDescent="0.25">
      <c r="B140" s="38" t="s">
        <v>635</v>
      </c>
      <c r="C140" s="44" t="s">
        <v>75</v>
      </c>
      <c r="D140" s="44" t="s">
        <v>117</v>
      </c>
      <c r="E140" s="319" t="s">
        <v>226</v>
      </c>
      <c r="F140" s="319">
        <v>247</v>
      </c>
      <c r="G140" s="3">
        <v>8184</v>
      </c>
      <c r="H140" s="3">
        <v>8184</v>
      </c>
    </row>
    <row r="141" spans="2:11" ht="16.5" thickBot="1" x14ac:dyDescent="0.25">
      <c r="B141" s="38" t="s">
        <v>547</v>
      </c>
      <c r="C141" s="44" t="s">
        <v>75</v>
      </c>
      <c r="D141" s="44" t="s">
        <v>117</v>
      </c>
      <c r="E141" s="251" t="s">
        <v>226</v>
      </c>
      <c r="F141" s="251">
        <v>414</v>
      </c>
      <c r="G141" s="3">
        <v>0</v>
      </c>
      <c r="H141" s="3">
        <v>0</v>
      </c>
    </row>
    <row r="142" spans="2:11" ht="32.25" thickBot="1" x14ac:dyDescent="0.25">
      <c r="B142" s="55" t="s">
        <v>48</v>
      </c>
      <c r="C142" s="44" t="s">
        <v>75</v>
      </c>
      <c r="D142" s="44" t="s">
        <v>117</v>
      </c>
      <c r="E142" s="251" t="s">
        <v>226</v>
      </c>
      <c r="F142" s="251">
        <v>850</v>
      </c>
      <c r="G142" s="3">
        <v>3692.59</v>
      </c>
      <c r="H142" s="3">
        <v>3692.59</v>
      </c>
    </row>
    <row r="143" spans="2:11" ht="48" hidden="1" thickBot="1" x14ac:dyDescent="0.25">
      <c r="B143" s="184" t="s">
        <v>543</v>
      </c>
      <c r="C143" s="228" t="s">
        <v>75</v>
      </c>
      <c r="D143" s="228" t="s">
        <v>117</v>
      </c>
      <c r="E143" s="179" t="s">
        <v>562</v>
      </c>
      <c r="F143" s="179"/>
      <c r="G143" s="176">
        <v>0</v>
      </c>
      <c r="H143" s="3">
        <v>3878</v>
      </c>
    </row>
    <row r="144" spans="2:11" ht="63.75" hidden="1" thickBot="1" x14ac:dyDescent="0.25">
      <c r="B144" s="38" t="s">
        <v>544</v>
      </c>
      <c r="C144" s="44" t="s">
        <v>75</v>
      </c>
      <c r="D144" s="44" t="s">
        <v>117</v>
      </c>
      <c r="E144" s="251" t="s">
        <v>562</v>
      </c>
      <c r="F144" s="251">
        <v>414</v>
      </c>
      <c r="G144" s="3">
        <v>0</v>
      </c>
      <c r="H144" s="3">
        <v>0</v>
      </c>
    </row>
    <row r="145" spans="2:8" ht="48" thickBot="1" x14ac:dyDescent="0.25">
      <c r="B145" s="154" t="s">
        <v>592</v>
      </c>
      <c r="C145" s="217" t="s">
        <v>75</v>
      </c>
      <c r="D145" s="217" t="s">
        <v>117</v>
      </c>
      <c r="E145" s="221" t="s">
        <v>226</v>
      </c>
      <c r="F145" s="221">
        <v>321</v>
      </c>
      <c r="G145" s="160">
        <v>1931.9739999999999</v>
      </c>
      <c r="H145" s="160"/>
    </row>
    <row r="146" spans="2:8" ht="95.25" thickBot="1" x14ac:dyDescent="0.25">
      <c r="B146" s="341" t="s">
        <v>659</v>
      </c>
      <c r="C146" s="225" t="s">
        <v>75</v>
      </c>
      <c r="D146" s="225" t="s">
        <v>117</v>
      </c>
      <c r="E146" s="181" t="s">
        <v>660</v>
      </c>
      <c r="F146" s="181"/>
      <c r="G146" s="169">
        <f>SUM(G147:G148)</f>
        <v>22554.524000000001</v>
      </c>
      <c r="H146" s="169">
        <f>SUM(H147:H148)</f>
        <v>24257.233</v>
      </c>
    </row>
    <row r="147" spans="2:8" ht="48" thickBot="1" x14ac:dyDescent="0.25">
      <c r="B147" s="38" t="s">
        <v>230</v>
      </c>
      <c r="C147" s="44" t="s">
        <v>75</v>
      </c>
      <c r="D147" s="44" t="s">
        <v>117</v>
      </c>
      <c r="E147" s="340" t="s">
        <v>660</v>
      </c>
      <c r="F147" s="340">
        <v>111</v>
      </c>
      <c r="G147" s="3">
        <v>17323</v>
      </c>
      <c r="H147" s="3">
        <v>18631</v>
      </c>
    </row>
    <row r="148" spans="2:8" ht="79.5" thickBot="1" x14ac:dyDescent="0.25">
      <c r="B148" s="38" t="s">
        <v>10</v>
      </c>
      <c r="C148" s="44" t="s">
        <v>75</v>
      </c>
      <c r="D148" s="44" t="s">
        <v>117</v>
      </c>
      <c r="E148" s="340" t="s">
        <v>660</v>
      </c>
      <c r="F148" s="340">
        <v>119</v>
      </c>
      <c r="G148" s="3">
        <v>5231.5240000000003</v>
      </c>
      <c r="H148" s="3">
        <v>5626.2330000000002</v>
      </c>
    </row>
    <row r="149" spans="2:8" ht="79.5" thickBot="1" x14ac:dyDescent="0.25">
      <c r="B149" s="158" t="s">
        <v>661</v>
      </c>
      <c r="C149" s="225" t="s">
        <v>75</v>
      </c>
      <c r="D149" s="225" t="s">
        <v>117</v>
      </c>
      <c r="E149" s="181" t="s">
        <v>662</v>
      </c>
      <c r="F149" s="181"/>
      <c r="G149" s="169">
        <v>18540.310000000001</v>
      </c>
      <c r="H149" s="169">
        <v>18540.310000000001</v>
      </c>
    </row>
    <row r="150" spans="2:8" ht="32.25" thickBot="1" x14ac:dyDescent="0.25">
      <c r="B150" s="38" t="s">
        <v>13</v>
      </c>
      <c r="C150" s="44" t="s">
        <v>75</v>
      </c>
      <c r="D150" s="44" t="s">
        <v>117</v>
      </c>
      <c r="E150" s="340" t="s">
        <v>662</v>
      </c>
      <c r="F150" s="340">
        <v>244</v>
      </c>
      <c r="G150" s="3">
        <v>18540.310000000001</v>
      </c>
      <c r="H150" s="3">
        <v>18540.310000000001</v>
      </c>
    </row>
    <row r="151" spans="2:8" ht="18" hidden="1" thickBot="1" x14ac:dyDescent="0.25">
      <c r="B151" s="197" t="s">
        <v>585</v>
      </c>
      <c r="C151" s="217" t="s">
        <v>75</v>
      </c>
      <c r="D151" s="217" t="s">
        <v>117</v>
      </c>
      <c r="E151" s="221">
        <v>9990041120</v>
      </c>
      <c r="F151" s="221"/>
      <c r="G151" s="160">
        <v>0</v>
      </c>
      <c r="H151" s="160">
        <v>0</v>
      </c>
    </row>
    <row r="152" spans="2:8" ht="63.75" hidden="1" thickBot="1" x14ac:dyDescent="0.25">
      <c r="B152" s="256" t="s">
        <v>490</v>
      </c>
      <c r="C152" s="44" t="s">
        <v>75</v>
      </c>
      <c r="D152" s="44" t="s">
        <v>117</v>
      </c>
      <c r="E152" s="251">
        <v>9990041120</v>
      </c>
      <c r="F152" s="251">
        <v>243</v>
      </c>
      <c r="G152" s="3">
        <v>0</v>
      </c>
      <c r="H152" s="3">
        <v>0</v>
      </c>
    </row>
    <row r="153" spans="2:8" ht="32.25" thickBot="1" x14ac:dyDescent="0.25">
      <c r="B153" s="158" t="s">
        <v>66</v>
      </c>
      <c r="C153" s="217" t="s">
        <v>75</v>
      </c>
      <c r="D153" s="217" t="s">
        <v>111</v>
      </c>
      <c r="E153" s="221" t="s">
        <v>228</v>
      </c>
      <c r="F153" s="214"/>
      <c r="G153" s="188">
        <f>SUM(G155:G165)</f>
        <v>15593</v>
      </c>
      <c r="H153" s="188">
        <f>SUM(H155:H165)</f>
        <v>15593</v>
      </c>
    </row>
    <row r="154" spans="2:8" ht="32.25" thickBot="1" x14ac:dyDescent="0.25">
      <c r="B154" s="258" t="s">
        <v>229</v>
      </c>
      <c r="C154" s="44" t="s">
        <v>75</v>
      </c>
      <c r="D154" s="44" t="s">
        <v>111</v>
      </c>
      <c r="E154" s="251" t="s">
        <v>228</v>
      </c>
      <c r="F154" s="46"/>
      <c r="G154" s="3">
        <f>SUM(G155:G165)</f>
        <v>15593</v>
      </c>
      <c r="H154" s="3">
        <f>SUM(H155:H165)</f>
        <v>15593</v>
      </c>
    </row>
    <row r="155" spans="2:8" ht="48" thickBot="1" x14ac:dyDescent="0.25">
      <c r="B155" s="38" t="s">
        <v>230</v>
      </c>
      <c r="C155" s="44" t="s">
        <v>75</v>
      </c>
      <c r="D155" s="44" t="s">
        <v>111</v>
      </c>
      <c r="E155" s="251" t="s">
        <v>228</v>
      </c>
      <c r="F155" s="251">
        <v>111</v>
      </c>
      <c r="G155" s="3">
        <v>7180</v>
      </c>
      <c r="H155" s="3">
        <v>7180</v>
      </c>
    </row>
    <row r="156" spans="2:8" ht="79.5" thickBot="1" x14ac:dyDescent="0.25">
      <c r="B156" s="38" t="s">
        <v>10</v>
      </c>
      <c r="C156" s="44" t="s">
        <v>75</v>
      </c>
      <c r="D156" s="44" t="s">
        <v>111</v>
      </c>
      <c r="E156" s="251" t="s">
        <v>228</v>
      </c>
      <c r="F156" s="251">
        <v>119</v>
      </c>
      <c r="G156" s="3">
        <v>2170</v>
      </c>
      <c r="H156" s="3">
        <v>2170</v>
      </c>
    </row>
    <row r="157" spans="2:8" ht="32.25" thickBot="1" x14ac:dyDescent="0.25">
      <c r="B157" s="38" t="s">
        <v>13</v>
      </c>
      <c r="C157" s="44" t="s">
        <v>75</v>
      </c>
      <c r="D157" s="44" t="s">
        <v>111</v>
      </c>
      <c r="E157" s="251" t="s">
        <v>228</v>
      </c>
      <c r="F157" s="251">
        <v>244</v>
      </c>
      <c r="G157" s="3">
        <v>225</v>
      </c>
      <c r="H157" s="3">
        <v>225</v>
      </c>
    </row>
    <row r="158" spans="2:8" ht="16.5" thickBot="1" x14ac:dyDescent="0.25">
      <c r="B158" s="38" t="s">
        <v>635</v>
      </c>
      <c r="C158" s="44" t="s">
        <v>75</v>
      </c>
      <c r="D158" s="44" t="s">
        <v>111</v>
      </c>
      <c r="E158" s="319" t="s">
        <v>228</v>
      </c>
      <c r="F158" s="319">
        <v>247</v>
      </c>
      <c r="G158" s="3">
        <v>383</v>
      </c>
      <c r="H158" s="3">
        <v>383</v>
      </c>
    </row>
    <row r="159" spans="2:8" ht="16.5" thickBot="1" x14ac:dyDescent="0.25">
      <c r="B159" s="51" t="s">
        <v>588</v>
      </c>
      <c r="C159" s="44" t="s">
        <v>75</v>
      </c>
      <c r="D159" s="44" t="s">
        <v>111</v>
      </c>
      <c r="E159" s="286" t="s">
        <v>228</v>
      </c>
      <c r="F159" s="286">
        <v>611</v>
      </c>
      <c r="G159" s="3">
        <v>2400</v>
      </c>
      <c r="H159" s="3">
        <v>2400</v>
      </c>
    </row>
    <row r="160" spans="2:8" ht="32.25" thickBot="1" x14ac:dyDescent="0.25">
      <c r="B160" s="51" t="s">
        <v>589</v>
      </c>
      <c r="C160" s="44" t="s">
        <v>75</v>
      </c>
      <c r="D160" s="44" t="s">
        <v>111</v>
      </c>
      <c r="E160" s="286" t="s">
        <v>587</v>
      </c>
      <c r="F160" s="286">
        <v>611</v>
      </c>
      <c r="G160" s="3">
        <v>2843.694</v>
      </c>
      <c r="H160" s="3">
        <v>2843.694</v>
      </c>
    </row>
    <row r="161" spans="2:8" ht="32.25" thickBot="1" x14ac:dyDescent="0.25">
      <c r="B161" s="51" t="s">
        <v>589</v>
      </c>
      <c r="C161" s="44" t="s">
        <v>75</v>
      </c>
      <c r="D161" s="44" t="s">
        <v>111</v>
      </c>
      <c r="E161" s="286" t="s">
        <v>587</v>
      </c>
      <c r="F161" s="286">
        <v>613</v>
      </c>
      <c r="G161" s="3">
        <v>18.68</v>
      </c>
      <c r="H161" s="3">
        <v>18.68</v>
      </c>
    </row>
    <row r="162" spans="2:8" ht="32.25" thickBot="1" x14ac:dyDescent="0.25">
      <c r="B162" s="51" t="s">
        <v>589</v>
      </c>
      <c r="C162" s="44" t="s">
        <v>75</v>
      </c>
      <c r="D162" s="44" t="s">
        <v>111</v>
      </c>
      <c r="E162" s="286" t="s">
        <v>587</v>
      </c>
      <c r="F162" s="286">
        <v>623</v>
      </c>
      <c r="G162" s="3">
        <v>18.68</v>
      </c>
      <c r="H162" s="3">
        <v>18.68</v>
      </c>
    </row>
    <row r="163" spans="2:8" ht="32.25" thickBot="1" x14ac:dyDescent="0.25">
      <c r="B163" s="51" t="s">
        <v>589</v>
      </c>
      <c r="C163" s="44" t="s">
        <v>75</v>
      </c>
      <c r="D163" s="44" t="s">
        <v>111</v>
      </c>
      <c r="E163" s="286" t="s">
        <v>587</v>
      </c>
      <c r="F163" s="286">
        <v>633</v>
      </c>
      <c r="G163" s="3">
        <v>9.34</v>
      </c>
      <c r="H163" s="3">
        <v>9.34</v>
      </c>
    </row>
    <row r="164" spans="2:8" ht="32.25" thickBot="1" x14ac:dyDescent="0.25">
      <c r="B164" s="51" t="s">
        <v>589</v>
      </c>
      <c r="C164" s="44" t="s">
        <v>75</v>
      </c>
      <c r="D164" s="44" t="s">
        <v>111</v>
      </c>
      <c r="E164" s="286" t="s">
        <v>587</v>
      </c>
      <c r="F164" s="286">
        <v>813</v>
      </c>
      <c r="G164" s="3">
        <v>9.6059999999999999</v>
      </c>
      <c r="H164" s="3">
        <v>9.6059999999999999</v>
      </c>
    </row>
    <row r="165" spans="2:8" ht="32.25" thickBot="1" x14ac:dyDescent="0.25">
      <c r="B165" s="41" t="s">
        <v>48</v>
      </c>
      <c r="C165" s="44" t="s">
        <v>75</v>
      </c>
      <c r="D165" s="44" t="s">
        <v>111</v>
      </c>
      <c r="E165" s="251" t="s">
        <v>228</v>
      </c>
      <c r="F165" s="251">
        <v>850</v>
      </c>
      <c r="G165" s="3">
        <v>335</v>
      </c>
      <c r="H165" s="3">
        <v>335</v>
      </c>
    </row>
    <row r="166" spans="2:8" ht="32.25" thickBot="1" x14ac:dyDescent="0.25">
      <c r="B166" s="158" t="s">
        <v>26</v>
      </c>
      <c r="C166" s="212" t="s">
        <v>75</v>
      </c>
      <c r="D166" s="212" t="s">
        <v>75</v>
      </c>
      <c r="E166" s="214"/>
      <c r="F166" s="214"/>
      <c r="G166" s="171">
        <v>50</v>
      </c>
      <c r="H166" s="171">
        <v>50</v>
      </c>
    </row>
    <row r="167" spans="2:8" ht="32.25" thickBot="1" x14ac:dyDescent="0.25">
      <c r="B167" s="38" t="s">
        <v>231</v>
      </c>
      <c r="C167" s="44" t="s">
        <v>75</v>
      </c>
      <c r="D167" s="44" t="s">
        <v>75</v>
      </c>
      <c r="E167" s="251" t="s">
        <v>232</v>
      </c>
      <c r="F167" s="46"/>
      <c r="G167" s="3">
        <v>50</v>
      </c>
      <c r="H167" s="3">
        <v>50</v>
      </c>
    </row>
    <row r="168" spans="2:8" ht="32.25" thickBot="1" x14ac:dyDescent="0.25">
      <c r="B168" s="38" t="s">
        <v>13</v>
      </c>
      <c r="C168" s="44" t="s">
        <v>75</v>
      </c>
      <c r="D168" s="44" t="s">
        <v>75</v>
      </c>
      <c r="E168" s="251" t="s">
        <v>232</v>
      </c>
      <c r="F168" s="251">
        <v>244</v>
      </c>
      <c r="G168" s="3">
        <v>50</v>
      </c>
      <c r="H168" s="3">
        <v>50</v>
      </c>
    </row>
    <row r="169" spans="2:8" ht="32.25" thickBot="1" x14ac:dyDescent="0.25">
      <c r="B169" s="158" t="s">
        <v>28</v>
      </c>
      <c r="C169" s="212" t="s">
        <v>75</v>
      </c>
      <c r="D169" s="212" t="s">
        <v>112</v>
      </c>
      <c r="E169" s="214"/>
      <c r="F169" s="214"/>
      <c r="G169" s="171">
        <f>SUM(G170+G174+G181)</f>
        <v>6450</v>
      </c>
      <c r="H169" s="171">
        <f>SUM(H170+H174+H181)</f>
        <v>6460</v>
      </c>
    </row>
    <row r="170" spans="2:8" ht="95.25" thickBot="1" x14ac:dyDescent="0.25">
      <c r="B170" s="158" t="s">
        <v>233</v>
      </c>
      <c r="C170" s="217" t="s">
        <v>75</v>
      </c>
      <c r="D170" s="217" t="s">
        <v>112</v>
      </c>
      <c r="E170" s="221" t="s">
        <v>234</v>
      </c>
      <c r="F170" s="214"/>
      <c r="G170" s="171">
        <f>SUM(G171:G173)</f>
        <v>387</v>
      </c>
      <c r="H170" s="171">
        <f>SUM(H171:H173)</f>
        <v>397</v>
      </c>
    </row>
    <row r="171" spans="2:8" ht="63.75" thickBot="1" x14ac:dyDescent="0.25">
      <c r="B171" s="38" t="s">
        <v>193</v>
      </c>
      <c r="C171" s="44" t="s">
        <v>75</v>
      </c>
      <c r="D171" s="44" t="s">
        <v>112</v>
      </c>
      <c r="E171" s="251" t="s">
        <v>234</v>
      </c>
      <c r="F171" s="251">
        <v>121</v>
      </c>
      <c r="G171" s="3">
        <v>297</v>
      </c>
      <c r="H171" s="3">
        <v>305</v>
      </c>
    </row>
    <row r="172" spans="2:8" ht="79.5" thickBot="1" x14ac:dyDescent="0.25">
      <c r="B172" s="38" t="s">
        <v>10</v>
      </c>
      <c r="C172" s="44" t="s">
        <v>75</v>
      </c>
      <c r="D172" s="44" t="s">
        <v>112</v>
      </c>
      <c r="E172" s="251" t="s">
        <v>234</v>
      </c>
      <c r="F172" s="251">
        <v>129</v>
      </c>
      <c r="G172" s="3">
        <v>90</v>
      </c>
      <c r="H172" s="3">
        <v>92</v>
      </c>
    </row>
    <row r="173" spans="2:8" ht="32.25" hidden="1" thickBot="1" x14ac:dyDescent="0.25">
      <c r="B173" s="38" t="s">
        <v>13</v>
      </c>
      <c r="C173" s="44" t="s">
        <v>75</v>
      </c>
      <c r="D173" s="44" t="s">
        <v>112</v>
      </c>
      <c r="E173" s="251" t="s">
        <v>234</v>
      </c>
      <c r="F173" s="251">
        <v>244</v>
      </c>
      <c r="G173" s="1"/>
      <c r="H173" s="1"/>
    </row>
    <row r="174" spans="2:8" ht="16.5" thickBot="1" x14ac:dyDescent="0.25">
      <c r="B174" s="158" t="s">
        <v>235</v>
      </c>
      <c r="C174" s="225" t="s">
        <v>75</v>
      </c>
      <c r="D174" s="225" t="s">
        <v>112</v>
      </c>
      <c r="E174" s="160" t="s">
        <v>236</v>
      </c>
      <c r="F174" s="214"/>
      <c r="G174" s="171">
        <f>SUM(G176:G180)</f>
        <v>6063</v>
      </c>
      <c r="H174" s="171">
        <f>SUM(H176:H180)</f>
        <v>6063</v>
      </c>
    </row>
    <row r="175" spans="2:8" ht="32.25" thickBot="1" x14ac:dyDescent="0.25">
      <c r="B175" s="258" t="s">
        <v>237</v>
      </c>
      <c r="C175" s="44" t="s">
        <v>75</v>
      </c>
      <c r="D175" s="44" t="s">
        <v>112</v>
      </c>
      <c r="E175" s="251" t="s">
        <v>236</v>
      </c>
      <c r="F175" s="46"/>
      <c r="G175" s="3">
        <f>SUM(G176:G180)</f>
        <v>6063</v>
      </c>
      <c r="H175" s="3">
        <f>SUM(H176:H180)</f>
        <v>6063</v>
      </c>
    </row>
    <row r="176" spans="2:8" ht="48" thickBot="1" x14ac:dyDescent="0.25">
      <c r="B176" s="38" t="s">
        <v>230</v>
      </c>
      <c r="C176" s="44" t="s">
        <v>75</v>
      </c>
      <c r="D176" s="44" t="s">
        <v>112</v>
      </c>
      <c r="E176" s="251" t="s">
        <v>236</v>
      </c>
      <c r="F176" s="251">
        <v>111</v>
      </c>
      <c r="G176" s="3">
        <v>4100</v>
      </c>
      <c r="H176" s="3">
        <v>4100</v>
      </c>
    </row>
    <row r="177" spans="2:8" ht="79.5" thickBot="1" x14ac:dyDescent="0.25">
      <c r="B177" s="38" t="s">
        <v>10</v>
      </c>
      <c r="C177" s="44" t="s">
        <v>75</v>
      </c>
      <c r="D177" s="44" t="s">
        <v>112</v>
      </c>
      <c r="E177" s="251" t="s">
        <v>236</v>
      </c>
      <c r="F177" s="251">
        <v>119</v>
      </c>
      <c r="G177" s="3">
        <v>1238</v>
      </c>
      <c r="H177" s="3">
        <v>1238</v>
      </c>
    </row>
    <row r="178" spans="2:8" ht="32.25" thickBot="1" x14ac:dyDescent="0.25">
      <c r="B178" s="38" t="s">
        <v>13</v>
      </c>
      <c r="C178" s="44" t="s">
        <v>75</v>
      </c>
      <c r="D178" s="44" t="s">
        <v>112</v>
      </c>
      <c r="E178" s="251" t="s">
        <v>236</v>
      </c>
      <c r="F178" s="251">
        <v>244</v>
      </c>
      <c r="G178" s="3">
        <v>185</v>
      </c>
      <c r="H178" s="3">
        <v>185</v>
      </c>
    </row>
    <row r="179" spans="2:8" ht="16.5" thickBot="1" x14ac:dyDescent="0.25">
      <c r="B179" s="38" t="s">
        <v>635</v>
      </c>
      <c r="C179" s="44" t="s">
        <v>75</v>
      </c>
      <c r="D179" s="44" t="s">
        <v>112</v>
      </c>
      <c r="E179" s="319" t="s">
        <v>236</v>
      </c>
      <c r="F179" s="319">
        <v>247</v>
      </c>
      <c r="G179" s="3">
        <v>530</v>
      </c>
      <c r="H179" s="3">
        <v>530</v>
      </c>
    </row>
    <row r="180" spans="2:8" ht="32.25" thickBot="1" x14ac:dyDescent="0.25">
      <c r="B180" s="256" t="s">
        <v>48</v>
      </c>
      <c r="C180" s="44" t="s">
        <v>75</v>
      </c>
      <c r="D180" s="44" t="s">
        <v>112</v>
      </c>
      <c r="E180" s="251" t="s">
        <v>236</v>
      </c>
      <c r="F180" s="251">
        <v>850</v>
      </c>
      <c r="G180" s="3">
        <v>10</v>
      </c>
      <c r="H180" s="3">
        <v>10</v>
      </c>
    </row>
    <row r="181" spans="2:8" ht="48" hidden="1" thickBot="1" x14ac:dyDescent="0.25">
      <c r="B181" s="184" t="s">
        <v>543</v>
      </c>
      <c r="C181" s="234" t="s">
        <v>75</v>
      </c>
      <c r="D181" s="234" t="s">
        <v>112</v>
      </c>
      <c r="E181" s="235" t="s">
        <v>563</v>
      </c>
      <c r="F181" s="235"/>
      <c r="G181" s="182">
        <v>0</v>
      </c>
      <c r="H181" s="182">
        <v>0</v>
      </c>
    </row>
    <row r="182" spans="2:8" ht="63.75" hidden="1" thickBot="1" x14ac:dyDescent="0.25">
      <c r="B182" s="38" t="s">
        <v>544</v>
      </c>
      <c r="C182" s="44" t="s">
        <v>75</v>
      </c>
      <c r="D182" s="44" t="s">
        <v>112</v>
      </c>
      <c r="E182" s="251" t="s">
        <v>563</v>
      </c>
      <c r="F182" s="251">
        <v>414</v>
      </c>
      <c r="G182" s="3">
        <v>0</v>
      </c>
      <c r="H182" s="3">
        <v>0</v>
      </c>
    </row>
    <row r="183" spans="2:8" ht="32.25" thickBot="1" x14ac:dyDescent="0.25">
      <c r="B183" s="158" t="s">
        <v>238</v>
      </c>
      <c r="C183" s="212" t="s">
        <v>172</v>
      </c>
      <c r="D183" s="213"/>
      <c r="E183" s="214"/>
      <c r="F183" s="214"/>
      <c r="G183" s="171">
        <f>SUM(G184+G202)</f>
        <v>33988</v>
      </c>
      <c r="H183" s="171">
        <f>SUM(H184+H202)</f>
        <v>33988</v>
      </c>
    </row>
    <row r="184" spans="2:8" ht="16.5" thickBot="1" x14ac:dyDescent="0.25">
      <c r="B184" s="158" t="s">
        <v>61</v>
      </c>
      <c r="C184" s="172" t="s">
        <v>172</v>
      </c>
      <c r="D184" s="172" t="s">
        <v>76</v>
      </c>
      <c r="E184" s="214"/>
      <c r="F184" s="214"/>
      <c r="G184" s="171">
        <f>SUM(G185+G195+G191+G193)</f>
        <v>29254</v>
      </c>
      <c r="H184" s="171">
        <f>SUM(H185+H195+H191+H193)</f>
        <v>29254</v>
      </c>
    </row>
    <row r="185" spans="2:8" ht="32.25" thickBot="1" x14ac:dyDescent="0.25">
      <c r="B185" s="158" t="s">
        <v>62</v>
      </c>
      <c r="C185" s="172" t="s">
        <v>172</v>
      </c>
      <c r="D185" s="172" t="s">
        <v>76</v>
      </c>
      <c r="E185" s="171" t="s">
        <v>239</v>
      </c>
      <c r="F185" s="214"/>
      <c r="G185" s="171">
        <f>SUM(G186:G190)</f>
        <v>18127</v>
      </c>
      <c r="H185" s="171">
        <f>SUM(H186:H190)</f>
        <v>18127</v>
      </c>
    </row>
    <row r="186" spans="2:8" ht="48" thickBot="1" x14ac:dyDescent="0.25">
      <c r="B186" s="38" t="s">
        <v>230</v>
      </c>
      <c r="C186" s="44" t="s">
        <v>172</v>
      </c>
      <c r="D186" s="44" t="s">
        <v>76</v>
      </c>
      <c r="E186" s="251" t="s">
        <v>239</v>
      </c>
      <c r="F186" s="251">
        <v>111</v>
      </c>
      <c r="G186" s="3">
        <v>13200</v>
      </c>
      <c r="H186" s="3">
        <v>13200</v>
      </c>
    </row>
    <row r="187" spans="2:8" ht="79.5" thickBot="1" x14ac:dyDescent="0.25">
      <c r="B187" s="38" t="s">
        <v>10</v>
      </c>
      <c r="C187" s="44" t="s">
        <v>172</v>
      </c>
      <c r="D187" s="44" t="s">
        <v>76</v>
      </c>
      <c r="E187" s="251" t="s">
        <v>239</v>
      </c>
      <c r="F187" s="251">
        <v>119</v>
      </c>
      <c r="G187" s="3">
        <v>3986</v>
      </c>
      <c r="H187" s="3">
        <v>3986</v>
      </c>
    </row>
    <row r="188" spans="2:8" ht="32.25" thickBot="1" x14ac:dyDescent="0.25">
      <c r="B188" s="38" t="s">
        <v>13</v>
      </c>
      <c r="C188" s="44" t="s">
        <v>172</v>
      </c>
      <c r="D188" s="44" t="s">
        <v>76</v>
      </c>
      <c r="E188" s="251" t="s">
        <v>239</v>
      </c>
      <c r="F188" s="251">
        <v>244</v>
      </c>
      <c r="G188" s="3">
        <v>535</v>
      </c>
      <c r="H188" s="3">
        <v>535</v>
      </c>
    </row>
    <row r="189" spans="2:8" ht="16.5" thickBot="1" x14ac:dyDescent="0.25">
      <c r="B189" s="38" t="s">
        <v>635</v>
      </c>
      <c r="C189" s="44" t="s">
        <v>172</v>
      </c>
      <c r="D189" s="44" t="s">
        <v>76</v>
      </c>
      <c r="E189" s="319" t="s">
        <v>239</v>
      </c>
      <c r="F189" s="319">
        <v>247</v>
      </c>
      <c r="G189" s="3">
        <v>140</v>
      </c>
      <c r="H189" s="3">
        <v>140</v>
      </c>
    </row>
    <row r="190" spans="2:8" ht="32.25" thickBot="1" x14ac:dyDescent="0.25">
      <c r="B190" s="256" t="s">
        <v>48</v>
      </c>
      <c r="C190" s="44" t="s">
        <v>172</v>
      </c>
      <c r="D190" s="44" t="s">
        <v>76</v>
      </c>
      <c r="E190" s="251" t="s">
        <v>239</v>
      </c>
      <c r="F190" s="251">
        <v>850</v>
      </c>
      <c r="G190" s="3">
        <v>266</v>
      </c>
      <c r="H190" s="3">
        <v>266</v>
      </c>
    </row>
    <row r="191" spans="2:8" ht="95.25" hidden="1" thickBot="1" x14ac:dyDescent="0.25">
      <c r="B191" s="204" t="s">
        <v>548</v>
      </c>
      <c r="C191" s="236" t="s">
        <v>172</v>
      </c>
      <c r="D191" s="236" t="s">
        <v>76</v>
      </c>
      <c r="E191" s="207" t="s">
        <v>549</v>
      </c>
      <c r="F191" s="237"/>
      <c r="G191" s="207"/>
      <c r="H191" s="207"/>
    </row>
    <row r="192" spans="2:8" ht="32.25" hidden="1" thickBot="1" x14ac:dyDescent="0.25">
      <c r="B192" s="38" t="s">
        <v>13</v>
      </c>
      <c r="C192" s="230" t="s">
        <v>172</v>
      </c>
      <c r="D192" s="230" t="s">
        <v>76</v>
      </c>
      <c r="E192" s="238" t="s">
        <v>564</v>
      </c>
      <c r="F192" s="20">
        <v>244</v>
      </c>
      <c r="G192" s="20"/>
      <c r="H192" s="20"/>
    </row>
    <row r="193" spans="2:8" ht="29.25" hidden="1" customHeight="1" thickBot="1" x14ac:dyDescent="0.25">
      <c r="B193" s="208" t="s">
        <v>550</v>
      </c>
      <c r="C193" s="236" t="s">
        <v>172</v>
      </c>
      <c r="D193" s="236" t="s">
        <v>76</v>
      </c>
      <c r="E193" s="207" t="s">
        <v>551</v>
      </c>
      <c r="F193" s="239"/>
      <c r="G193" s="207"/>
      <c r="H193" s="207"/>
    </row>
    <row r="194" spans="2:8" ht="32.25" hidden="1" thickBot="1" x14ac:dyDescent="0.25">
      <c r="B194" s="38" t="s">
        <v>13</v>
      </c>
      <c r="C194" s="230" t="s">
        <v>172</v>
      </c>
      <c r="D194" s="230" t="s">
        <v>76</v>
      </c>
      <c r="E194" s="20" t="s">
        <v>551</v>
      </c>
      <c r="F194" s="20">
        <v>244</v>
      </c>
      <c r="G194" s="20"/>
      <c r="H194" s="20"/>
    </row>
    <row r="195" spans="2:8" ht="16.5" thickBot="1" x14ac:dyDescent="0.25">
      <c r="B195" s="158" t="s">
        <v>240</v>
      </c>
      <c r="C195" s="225" t="s">
        <v>172</v>
      </c>
      <c r="D195" s="225" t="s">
        <v>76</v>
      </c>
      <c r="E195" s="171" t="s">
        <v>241</v>
      </c>
      <c r="F195" s="214"/>
      <c r="G195" s="171">
        <f>SUM(G197:G201)</f>
        <v>11127</v>
      </c>
      <c r="H195" s="171">
        <f>SUM(H197:H201)</f>
        <v>11127</v>
      </c>
    </row>
    <row r="196" spans="2:8" ht="32.25" thickBot="1" x14ac:dyDescent="0.25">
      <c r="B196" s="258" t="s">
        <v>237</v>
      </c>
      <c r="C196" s="44" t="s">
        <v>172</v>
      </c>
      <c r="D196" s="44" t="s">
        <v>76</v>
      </c>
      <c r="E196" s="251" t="s">
        <v>241</v>
      </c>
      <c r="F196" s="46"/>
      <c r="G196" s="3">
        <f>SUM(G197:G201)</f>
        <v>11127</v>
      </c>
      <c r="H196" s="3">
        <f>SUM(H197:H201)</f>
        <v>11127</v>
      </c>
    </row>
    <row r="197" spans="2:8" ht="48" thickBot="1" x14ac:dyDescent="0.25">
      <c r="B197" s="38" t="s">
        <v>230</v>
      </c>
      <c r="C197" s="44" t="s">
        <v>172</v>
      </c>
      <c r="D197" s="44" t="s">
        <v>76</v>
      </c>
      <c r="E197" s="251" t="s">
        <v>241</v>
      </c>
      <c r="F197" s="251">
        <v>111</v>
      </c>
      <c r="G197" s="3">
        <v>8200</v>
      </c>
      <c r="H197" s="3">
        <v>8200</v>
      </c>
    </row>
    <row r="198" spans="2:8" ht="79.5" thickBot="1" x14ac:dyDescent="0.25">
      <c r="B198" s="38" t="s">
        <v>10</v>
      </c>
      <c r="C198" s="44" t="s">
        <v>172</v>
      </c>
      <c r="D198" s="44" t="s">
        <v>76</v>
      </c>
      <c r="E198" s="251" t="s">
        <v>241</v>
      </c>
      <c r="F198" s="251">
        <v>119</v>
      </c>
      <c r="G198" s="3">
        <v>2476</v>
      </c>
      <c r="H198" s="3">
        <v>2476</v>
      </c>
    </row>
    <row r="199" spans="2:8" ht="32.25" thickBot="1" x14ac:dyDescent="0.25">
      <c r="B199" s="38" t="s">
        <v>13</v>
      </c>
      <c r="C199" s="44" t="s">
        <v>172</v>
      </c>
      <c r="D199" s="44" t="s">
        <v>76</v>
      </c>
      <c r="E199" s="251" t="s">
        <v>241</v>
      </c>
      <c r="F199" s="251">
        <v>244</v>
      </c>
      <c r="G199" s="3">
        <v>218</v>
      </c>
      <c r="H199" s="3">
        <v>218</v>
      </c>
    </row>
    <row r="200" spans="2:8" ht="16.5" thickBot="1" x14ac:dyDescent="0.25">
      <c r="B200" s="38" t="s">
        <v>635</v>
      </c>
      <c r="C200" s="44" t="s">
        <v>172</v>
      </c>
      <c r="D200" s="44" t="s">
        <v>76</v>
      </c>
      <c r="E200" s="319" t="s">
        <v>241</v>
      </c>
      <c r="F200" s="319">
        <v>247</v>
      </c>
      <c r="G200" s="3">
        <v>206</v>
      </c>
      <c r="H200" s="3">
        <v>206</v>
      </c>
    </row>
    <row r="201" spans="2:8" ht="32.25" thickBot="1" x14ac:dyDescent="0.25">
      <c r="B201" s="256" t="s">
        <v>48</v>
      </c>
      <c r="C201" s="44" t="s">
        <v>172</v>
      </c>
      <c r="D201" s="44" t="s">
        <v>76</v>
      </c>
      <c r="E201" s="251" t="s">
        <v>241</v>
      </c>
      <c r="F201" s="251">
        <v>850</v>
      </c>
      <c r="G201" s="3">
        <v>27</v>
      </c>
      <c r="H201" s="3">
        <v>27</v>
      </c>
    </row>
    <row r="202" spans="2:8" ht="32.25" thickBot="1" x14ac:dyDescent="0.25">
      <c r="B202" s="158" t="s">
        <v>242</v>
      </c>
      <c r="C202" s="172" t="s">
        <v>172</v>
      </c>
      <c r="D202" s="172" t="s">
        <v>73</v>
      </c>
      <c r="E202" s="214"/>
      <c r="F202" s="214"/>
      <c r="G202" s="171">
        <f>SUM(G205:G209)</f>
        <v>4734</v>
      </c>
      <c r="H202" s="171">
        <f>SUM(H205:H209)</f>
        <v>4734</v>
      </c>
    </row>
    <row r="203" spans="2:8" ht="16.5" thickBot="1" x14ac:dyDescent="0.25">
      <c r="B203" s="152" t="s">
        <v>243</v>
      </c>
      <c r="C203" s="53" t="s">
        <v>172</v>
      </c>
      <c r="D203" s="53" t="s">
        <v>73</v>
      </c>
      <c r="E203" s="4" t="s">
        <v>244</v>
      </c>
      <c r="F203" s="46"/>
      <c r="G203" s="4">
        <f>SUM(G205:G209)</f>
        <v>4734</v>
      </c>
      <c r="H203" s="4">
        <f>SUM(H205:H209)</f>
        <v>4734</v>
      </c>
    </row>
    <row r="204" spans="2:8" ht="16.5" thickBot="1" x14ac:dyDescent="0.25">
      <c r="B204" s="152" t="s">
        <v>245</v>
      </c>
      <c r="C204" s="44" t="s">
        <v>172</v>
      </c>
      <c r="D204" s="44" t="s">
        <v>73</v>
      </c>
      <c r="E204" s="251" t="s">
        <v>244</v>
      </c>
      <c r="F204" s="46"/>
      <c r="G204" s="3">
        <f>SUM(G205:G209)</f>
        <v>4734</v>
      </c>
      <c r="H204" s="3">
        <f>SUM(H205:H209)</f>
        <v>4734</v>
      </c>
    </row>
    <row r="205" spans="2:8" ht="48" thickBot="1" x14ac:dyDescent="0.25">
      <c r="B205" s="38" t="s">
        <v>230</v>
      </c>
      <c r="C205" s="44" t="s">
        <v>172</v>
      </c>
      <c r="D205" s="44" t="s">
        <v>73</v>
      </c>
      <c r="E205" s="251" t="s">
        <v>244</v>
      </c>
      <c r="F205" s="251">
        <v>111</v>
      </c>
      <c r="G205" s="3">
        <v>3500</v>
      </c>
      <c r="H205" s="3">
        <v>3500</v>
      </c>
    </row>
    <row r="206" spans="2:8" ht="16.5" thickBot="1" x14ac:dyDescent="0.25">
      <c r="B206" s="38" t="s">
        <v>387</v>
      </c>
      <c r="C206" s="44" t="s">
        <v>172</v>
      </c>
      <c r="D206" s="44" t="s">
        <v>73</v>
      </c>
      <c r="E206" s="251" t="s">
        <v>244</v>
      </c>
      <c r="F206" s="251">
        <v>112</v>
      </c>
      <c r="G206" s="3">
        <v>29</v>
      </c>
      <c r="H206" s="3">
        <v>29</v>
      </c>
    </row>
    <row r="207" spans="2:8" ht="79.5" thickBot="1" x14ac:dyDescent="0.25">
      <c r="B207" s="38" t="s">
        <v>10</v>
      </c>
      <c r="C207" s="44" t="s">
        <v>172</v>
      </c>
      <c r="D207" s="44" t="s">
        <v>73</v>
      </c>
      <c r="E207" s="251" t="s">
        <v>244</v>
      </c>
      <c r="F207" s="251">
        <v>119</v>
      </c>
      <c r="G207" s="3">
        <v>1057</v>
      </c>
      <c r="H207" s="3">
        <v>1057</v>
      </c>
    </row>
    <row r="208" spans="2:8" ht="32.25" thickBot="1" x14ac:dyDescent="0.25">
      <c r="B208" s="38" t="s">
        <v>13</v>
      </c>
      <c r="C208" s="44" t="s">
        <v>172</v>
      </c>
      <c r="D208" s="44" t="s">
        <v>73</v>
      </c>
      <c r="E208" s="251" t="s">
        <v>244</v>
      </c>
      <c r="F208" s="251">
        <v>244</v>
      </c>
      <c r="G208" s="3">
        <v>143</v>
      </c>
      <c r="H208" s="3">
        <v>143</v>
      </c>
    </row>
    <row r="209" spans="2:8" ht="32.25" thickBot="1" x14ac:dyDescent="0.25">
      <c r="B209" s="256" t="s">
        <v>48</v>
      </c>
      <c r="C209" s="44" t="s">
        <v>172</v>
      </c>
      <c r="D209" s="44" t="s">
        <v>73</v>
      </c>
      <c r="E209" s="251" t="s">
        <v>244</v>
      </c>
      <c r="F209" s="251">
        <v>850</v>
      </c>
      <c r="G209" s="3">
        <v>5</v>
      </c>
      <c r="H209" s="3">
        <v>5</v>
      </c>
    </row>
    <row r="210" spans="2:8" ht="16.5" thickBot="1" x14ac:dyDescent="0.25">
      <c r="B210" s="158" t="s">
        <v>31</v>
      </c>
      <c r="C210" s="212">
        <v>10</v>
      </c>
      <c r="D210" s="213"/>
      <c r="E210" s="214"/>
      <c r="F210" s="214"/>
      <c r="G210" s="171">
        <f>SUM(G211+G214)</f>
        <v>11839.980000000001</v>
      </c>
      <c r="H210" s="171">
        <f>SUM(H211+H214)</f>
        <v>12093.980000000001</v>
      </c>
    </row>
    <row r="211" spans="2:8" ht="16.5" thickBot="1" x14ac:dyDescent="0.25">
      <c r="B211" s="158" t="s">
        <v>32</v>
      </c>
      <c r="C211" s="217">
        <v>10</v>
      </c>
      <c r="D211" s="217" t="s">
        <v>76</v>
      </c>
      <c r="E211" s="214"/>
      <c r="F211" s="214"/>
      <c r="G211" s="160">
        <v>500</v>
      </c>
      <c r="H211" s="160">
        <v>503</v>
      </c>
    </row>
    <row r="212" spans="2:8" ht="48" thickBot="1" x14ac:dyDescent="0.25">
      <c r="B212" s="258" t="s">
        <v>246</v>
      </c>
      <c r="C212" s="44">
        <v>10</v>
      </c>
      <c r="D212" s="44" t="s">
        <v>76</v>
      </c>
      <c r="E212" s="251" t="s">
        <v>247</v>
      </c>
      <c r="F212" s="46"/>
      <c r="G212" s="3">
        <v>500</v>
      </c>
      <c r="H212" s="3">
        <v>503</v>
      </c>
    </row>
    <row r="213" spans="2:8" ht="32.25" thickBot="1" x14ac:dyDescent="0.25">
      <c r="B213" s="258" t="s">
        <v>34</v>
      </c>
      <c r="C213" s="44">
        <v>10</v>
      </c>
      <c r="D213" s="44" t="s">
        <v>76</v>
      </c>
      <c r="E213" s="251" t="s">
        <v>247</v>
      </c>
      <c r="F213" s="251">
        <v>312</v>
      </c>
      <c r="G213" s="3">
        <v>500</v>
      </c>
      <c r="H213" s="3">
        <v>503</v>
      </c>
    </row>
    <row r="214" spans="2:8" ht="16.5" thickBot="1" x14ac:dyDescent="0.25">
      <c r="B214" s="158" t="s">
        <v>35</v>
      </c>
      <c r="C214" s="212">
        <v>10</v>
      </c>
      <c r="D214" s="212" t="s">
        <v>73</v>
      </c>
      <c r="E214" s="214"/>
      <c r="F214" s="214"/>
      <c r="G214" s="157">
        <f>SUM(G216+G218+G220)</f>
        <v>11339.980000000001</v>
      </c>
      <c r="H214" s="157">
        <f>SUM(+H216+H218+H220)</f>
        <v>11590.980000000001</v>
      </c>
    </row>
    <row r="215" spans="2:8" ht="63.75" thickBot="1" x14ac:dyDescent="0.25">
      <c r="B215" s="240" t="s">
        <v>264</v>
      </c>
      <c r="C215" s="217">
        <v>10</v>
      </c>
      <c r="D215" s="217" t="s">
        <v>73</v>
      </c>
      <c r="E215" s="214"/>
      <c r="F215" s="214"/>
      <c r="G215" s="160">
        <v>6294</v>
      </c>
      <c r="H215" s="160">
        <v>6545</v>
      </c>
    </row>
    <row r="216" spans="2:8" ht="32.25" thickBot="1" x14ac:dyDescent="0.25">
      <c r="B216" s="258" t="s">
        <v>34</v>
      </c>
      <c r="C216" s="44">
        <v>10</v>
      </c>
      <c r="D216" s="44" t="s">
        <v>73</v>
      </c>
      <c r="E216" s="3" t="s">
        <v>500</v>
      </c>
      <c r="F216" s="251">
        <v>313</v>
      </c>
      <c r="G216" s="3">
        <v>6294</v>
      </c>
      <c r="H216" s="3">
        <v>6545</v>
      </c>
    </row>
    <row r="217" spans="2:8" ht="111" thickBot="1" x14ac:dyDescent="0.25">
      <c r="B217" s="158" t="s">
        <v>37</v>
      </c>
      <c r="C217" s="217">
        <v>10</v>
      </c>
      <c r="D217" s="217" t="s">
        <v>73</v>
      </c>
      <c r="E217" s="221" t="s">
        <v>378</v>
      </c>
      <c r="F217" s="214"/>
      <c r="G217" s="157">
        <v>2660.88</v>
      </c>
      <c r="H217" s="157">
        <v>2660.88</v>
      </c>
    </row>
    <row r="218" spans="2:8" ht="32.25" thickBot="1" x14ac:dyDescent="0.25">
      <c r="B218" s="258" t="s">
        <v>34</v>
      </c>
      <c r="C218" s="44">
        <v>10</v>
      </c>
      <c r="D218" s="44" t="s">
        <v>73</v>
      </c>
      <c r="E218" s="251" t="s">
        <v>378</v>
      </c>
      <c r="F218" s="251">
        <v>412</v>
      </c>
      <c r="G218" s="78">
        <v>2660.88</v>
      </c>
      <c r="H218" s="78">
        <v>2660.88</v>
      </c>
    </row>
    <row r="219" spans="2:8" ht="142.5" thickBot="1" x14ac:dyDescent="0.25">
      <c r="B219" s="158" t="s">
        <v>248</v>
      </c>
      <c r="C219" s="217">
        <v>10</v>
      </c>
      <c r="D219" s="217" t="s">
        <v>73</v>
      </c>
      <c r="E219" s="221" t="s">
        <v>249</v>
      </c>
      <c r="F219" s="214"/>
      <c r="G219" s="160">
        <v>2385.1</v>
      </c>
      <c r="H219" s="160">
        <v>2385.1</v>
      </c>
    </row>
    <row r="220" spans="2:8" ht="32.25" thickBot="1" x14ac:dyDescent="0.25">
      <c r="B220" s="38" t="s">
        <v>34</v>
      </c>
      <c r="C220" s="44">
        <v>10</v>
      </c>
      <c r="D220" s="44" t="s">
        <v>73</v>
      </c>
      <c r="E220" s="251" t="s">
        <v>249</v>
      </c>
      <c r="F220" s="251">
        <v>313</v>
      </c>
      <c r="G220" s="3">
        <v>2385.1</v>
      </c>
      <c r="H220" s="3">
        <v>2385.1</v>
      </c>
    </row>
    <row r="221" spans="2:8" ht="32.25" thickBot="1" x14ac:dyDescent="0.25">
      <c r="B221" s="158" t="s">
        <v>38</v>
      </c>
      <c r="C221" s="212">
        <v>11</v>
      </c>
      <c r="D221" s="213"/>
      <c r="E221" s="214"/>
      <c r="F221" s="214"/>
      <c r="G221" s="171">
        <f>SUM(G222+G228)</f>
        <v>11505</v>
      </c>
      <c r="H221" s="171">
        <f>SUM(H222+H228)</f>
        <v>11505</v>
      </c>
    </row>
    <row r="222" spans="2:8" ht="32.25" thickBot="1" x14ac:dyDescent="0.25">
      <c r="B222" s="336" t="s">
        <v>229</v>
      </c>
      <c r="C222" s="44" t="s">
        <v>461</v>
      </c>
      <c r="D222" s="44" t="s">
        <v>76</v>
      </c>
      <c r="E222" s="334" t="s">
        <v>228</v>
      </c>
      <c r="F222" s="46"/>
      <c r="G222" s="3">
        <f>SUM(G223:G227)</f>
        <v>11005</v>
      </c>
      <c r="H222" s="3">
        <f>SUM(H223:H227)</f>
        <v>11005</v>
      </c>
    </row>
    <row r="223" spans="2:8" ht="48" thickBot="1" x14ac:dyDescent="0.25">
      <c r="B223" s="38" t="s">
        <v>230</v>
      </c>
      <c r="C223" s="44" t="s">
        <v>461</v>
      </c>
      <c r="D223" s="44" t="s">
        <v>76</v>
      </c>
      <c r="E223" s="334" t="s">
        <v>228</v>
      </c>
      <c r="F223" s="334">
        <v>111</v>
      </c>
      <c r="G223" s="3">
        <v>8000</v>
      </c>
      <c r="H223" s="3">
        <v>8000</v>
      </c>
    </row>
    <row r="224" spans="2:8" ht="79.5" thickBot="1" x14ac:dyDescent="0.25">
      <c r="B224" s="38" t="s">
        <v>10</v>
      </c>
      <c r="C224" s="44" t="s">
        <v>461</v>
      </c>
      <c r="D224" s="44" t="s">
        <v>76</v>
      </c>
      <c r="E224" s="334" t="s">
        <v>228</v>
      </c>
      <c r="F224" s="334">
        <v>119</v>
      </c>
      <c r="G224" s="3">
        <v>2416</v>
      </c>
      <c r="H224" s="3">
        <v>2416</v>
      </c>
    </row>
    <row r="225" spans="2:8" ht="32.25" thickBot="1" x14ac:dyDescent="0.25">
      <c r="B225" s="38" t="s">
        <v>13</v>
      </c>
      <c r="C225" s="44" t="s">
        <v>461</v>
      </c>
      <c r="D225" s="44" t="s">
        <v>76</v>
      </c>
      <c r="E225" s="334" t="s">
        <v>228</v>
      </c>
      <c r="F225" s="334">
        <v>244</v>
      </c>
      <c r="G225" s="3">
        <v>171</v>
      </c>
      <c r="H225" s="3">
        <v>171</v>
      </c>
    </row>
    <row r="226" spans="2:8" ht="16.5" thickBot="1" x14ac:dyDescent="0.25">
      <c r="B226" s="38" t="s">
        <v>635</v>
      </c>
      <c r="C226" s="44" t="s">
        <v>461</v>
      </c>
      <c r="D226" s="44" t="s">
        <v>76</v>
      </c>
      <c r="E226" s="334" t="s">
        <v>228</v>
      </c>
      <c r="F226" s="334">
        <v>247</v>
      </c>
      <c r="G226" s="3">
        <v>323</v>
      </c>
      <c r="H226" s="3">
        <v>323</v>
      </c>
    </row>
    <row r="227" spans="2:8" ht="32.25" thickBot="1" x14ac:dyDescent="0.25">
      <c r="B227" s="41" t="s">
        <v>48</v>
      </c>
      <c r="C227" s="44" t="s">
        <v>461</v>
      </c>
      <c r="D227" s="44" t="s">
        <v>76</v>
      </c>
      <c r="E227" s="334" t="s">
        <v>228</v>
      </c>
      <c r="F227" s="334">
        <v>850</v>
      </c>
      <c r="G227" s="3">
        <v>95</v>
      </c>
      <c r="H227" s="3">
        <v>95</v>
      </c>
    </row>
    <row r="228" spans="2:8" ht="16.5" thickBot="1" x14ac:dyDescent="0.25">
      <c r="B228" s="152" t="s">
        <v>39</v>
      </c>
      <c r="C228" s="44">
        <v>11</v>
      </c>
      <c r="D228" s="44" t="s">
        <v>74</v>
      </c>
      <c r="E228" s="46"/>
      <c r="F228" s="46"/>
      <c r="G228" s="36">
        <v>500</v>
      </c>
      <c r="H228" s="36">
        <v>500</v>
      </c>
    </row>
    <row r="229" spans="2:8" ht="32.25" thickBot="1" x14ac:dyDescent="0.25">
      <c r="B229" s="256" t="s">
        <v>40</v>
      </c>
      <c r="C229" s="44">
        <v>11</v>
      </c>
      <c r="D229" s="44" t="s">
        <v>74</v>
      </c>
      <c r="E229" s="251" t="s">
        <v>250</v>
      </c>
      <c r="F229" s="46"/>
      <c r="G229" s="36">
        <v>500</v>
      </c>
      <c r="H229" s="36">
        <v>500</v>
      </c>
    </row>
    <row r="230" spans="2:8" ht="0.75" customHeight="1" thickBot="1" x14ac:dyDescent="0.25">
      <c r="B230" s="5" t="s">
        <v>534</v>
      </c>
      <c r="C230" s="44">
        <v>11</v>
      </c>
      <c r="D230" s="44" t="s">
        <v>74</v>
      </c>
      <c r="E230" s="251" t="s">
        <v>250</v>
      </c>
      <c r="F230" s="251">
        <v>123</v>
      </c>
      <c r="G230" s="36">
        <v>0</v>
      </c>
      <c r="H230" s="36">
        <v>0</v>
      </c>
    </row>
    <row r="231" spans="2:8" ht="32.25" thickBot="1" x14ac:dyDescent="0.25">
      <c r="B231" s="38" t="s">
        <v>13</v>
      </c>
      <c r="C231" s="44">
        <v>11</v>
      </c>
      <c r="D231" s="44" t="s">
        <v>74</v>
      </c>
      <c r="E231" s="251" t="s">
        <v>250</v>
      </c>
      <c r="F231" s="251">
        <v>244</v>
      </c>
      <c r="G231" s="36">
        <v>500</v>
      </c>
      <c r="H231" s="36">
        <v>500</v>
      </c>
    </row>
    <row r="232" spans="2:8" ht="16.5" thickBot="1" x14ac:dyDescent="0.25">
      <c r="B232" s="38" t="s">
        <v>535</v>
      </c>
      <c r="C232" s="44">
        <v>11</v>
      </c>
      <c r="D232" s="44" t="s">
        <v>74</v>
      </c>
      <c r="E232" s="251" t="s">
        <v>250</v>
      </c>
      <c r="F232" s="251">
        <v>350</v>
      </c>
      <c r="G232" s="36"/>
      <c r="H232" s="36"/>
    </row>
    <row r="233" spans="2:8" ht="32.25" thickBot="1" x14ac:dyDescent="0.25">
      <c r="B233" s="158" t="s">
        <v>41</v>
      </c>
      <c r="C233" s="212">
        <v>12</v>
      </c>
      <c r="D233" s="213"/>
      <c r="E233" s="214"/>
      <c r="F233" s="214"/>
      <c r="G233" s="171">
        <v>3498</v>
      </c>
      <c r="H233" s="171">
        <v>3498</v>
      </c>
    </row>
    <row r="234" spans="2:8" ht="32.25" thickBot="1" x14ac:dyDescent="0.25">
      <c r="B234" s="152" t="s">
        <v>42</v>
      </c>
      <c r="C234" s="44">
        <v>12</v>
      </c>
      <c r="D234" s="44" t="s">
        <v>117</v>
      </c>
      <c r="E234" s="251" t="s">
        <v>251</v>
      </c>
      <c r="F234" s="46"/>
      <c r="G234" s="3">
        <v>3498</v>
      </c>
      <c r="H234" s="3">
        <v>3498</v>
      </c>
    </row>
    <row r="235" spans="2:8" ht="12.75" customHeight="1" x14ac:dyDescent="0.2">
      <c r="B235" s="372" t="s">
        <v>252</v>
      </c>
      <c r="C235" s="374">
        <v>12</v>
      </c>
      <c r="D235" s="374" t="s">
        <v>117</v>
      </c>
      <c r="E235" s="372" t="s">
        <v>251</v>
      </c>
      <c r="F235" s="372">
        <v>611</v>
      </c>
      <c r="G235" s="370">
        <v>3498</v>
      </c>
      <c r="H235" s="370">
        <v>3498</v>
      </c>
    </row>
    <row r="236" spans="2:8" ht="18.75" customHeight="1" thickBot="1" x14ac:dyDescent="0.25">
      <c r="B236" s="373"/>
      <c r="C236" s="375"/>
      <c r="D236" s="375"/>
      <c r="E236" s="373"/>
      <c r="F236" s="373"/>
      <c r="G236" s="371"/>
      <c r="H236" s="371"/>
    </row>
    <row r="237" spans="2:8" ht="48" thickBot="1" x14ac:dyDescent="0.25">
      <c r="B237" s="158" t="s">
        <v>44</v>
      </c>
      <c r="C237" s="212">
        <v>13</v>
      </c>
      <c r="D237" s="172" t="s">
        <v>76</v>
      </c>
      <c r="E237" s="214"/>
      <c r="F237" s="214"/>
      <c r="G237" s="171">
        <v>50</v>
      </c>
      <c r="H237" s="171">
        <v>47</v>
      </c>
    </row>
    <row r="238" spans="2:8" ht="48" thickBot="1" x14ac:dyDescent="0.25">
      <c r="B238" s="38" t="s">
        <v>253</v>
      </c>
      <c r="C238" s="44">
        <v>13</v>
      </c>
      <c r="D238" s="44" t="s">
        <v>76</v>
      </c>
      <c r="E238" s="46"/>
      <c r="F238" s="46"/>
      <c r="G238" s="20">
        <v>50</v>
      </c>
      <c r="H238" s="20">
        <v>47</v>
      </c>
    </row>
    <row r="239" spans="2:8" ht="48" thickBot="1" x14ac:dyDescent="0.25">
      <c r="B239" s="38" t="s">
        <v>254</v>
      </c>
      <c r="C239" s="44">
        <v>13</v>
      </c>
      <c r="D239" s="44" t="s">
        <v>76</v>
      </c>
      <c r="E239" s="251" t="s">
        <v>255</v>
      </c>
      <c r="F239" s="46"/>
      <c r="G239" s="20">
        <v>50</v>
      </c>
      <c r="H239" s="20">
        <v>47</v>
      </c>
    </row>
    <row r="240" spans="2:8" ht="32.25" thickBot="1" x14ac:dyDescent="0.25">
      <c r="B240" s="38" t="s">
        <v>46</v>
      </c>
      <c r="C240" s="44">
        <v>13</v>
      </c>
      <c r="D240" s="44" t="s">
        <v>76</v>
      </c>
      <c r="E240" s="251" t="s">
        <v>256</v>
      </c>
      <c r="F240" s="46"/>
      <c r="G240" s="20">
        <v>50</v>
      </c>
      <c r="H240" s="20">
        <v>47</v>
      </c>
    </row>
    <row r="241" spans="2:8" ht="32.25" thickBot="1" x14ac:dyDescent="0.25">
      <c r="B241" s="38" t="s">
        <v>257</v>
      </c>
      <c r="C241" s="44">
        <v>13</v>
      </c>
      <c r="D241" s="44" t="s">
        <v>76</v>
      </c>
      <c r="E241" s="251" t="s">
        <v>256</v>
      </c>
      <c r="F241" s="251">
        <v>730</v>
      </c>
      <c r="G241" s="20">
        <v>50</v>
      </c>
      <c r="H241" s="20">
        <v>47</v>
      </c>
    </row>
    <row r="242" spans="2:8" ht="16.5" thickBot="1" x14ac:dyDescent="0.25">
      <c r="B242" s="241" t="s">
        <v>67</v>
      </c>
      <c r="C242" s="242"/>
      <c r="D242" s="242"/>
      <c r="E242" s="243"/>
      <c r="F242" s="243"/>
      <c r="G242" s="244">
        <f>SUM(G11+G75+G79+G86+G99+G108+G183+G210+G221+G233+G237)</f>
        <v>695312.48600000003</v>
      </c>
      <c r="H242" s="244">
        <f>SUM(H11+H75+H79+H86+H99+H108+H183+H210+H221+H233+H237)</f>
        <v>699888.77899999998</v>
      </c>
    </row>
    <row r="243" spans="2:8" ht="16.5" thickBot="1" x14ac:dyDescent="0.25">
      <c r="B243" s="158" t="s">
        <v>68</v>
      </c>
      <c r="C243" s="217">
        <v>14</v>
      </c>
      <c r="D243" s="217" t="s">
        <v>76</v>
      </c>
      <c r="E243" s="221" t="s">
        <v>496</v>
      </c>
      <c r="F243" s="160">
        <v>511</v>
      </c>
      <c r="G243" s="160">
        <v>37850</v>
      </c>
      <c r="H243" s="160">
        <v>37850</v>
      </c>
    </row>
    <row r="244" spans="2:8" ht="16.5" thickBot="1" x14ac:dyDescent="0.25">
      <c r="B244" s="241" t="s">
        <v>70</v>
      </c>
      <c r="C244" s="242"/>
      <c r="D244" s="242"/>
      <c r="E244" s="243"/>
      <c r="F244" s="243"/>
      <c r="G244" s="245">
        <f>SUM(G242+G243)</f>
        <v>733162.48600000003</v>
      </c>
      <c r="H244" s="245">
        <f>SUM(H242+H243)</f>
        <v>737738.77899999998</v>
      </c>
    </row>
  </sheetData>
  <mergeCells count="26">
    <mergeCell ref="H8:H9"/>
    <mergeCell ref="C8:C9"/>
    <mergeCell ref="D8:D9"/>
    <mergeCell ref="B7:G7"/>
    <mergeCell ref="B1:H1"/>
    <mergeCell ref="B2:H2"/>
    <mergeCell ref="B5:G5"/>
    <mergeCell ref="B6:G6"/>
    <mergeCell ref="B3:H3"/>
    <mergeCell ref="B4:H4"/>
    <mergeCell ref="E8:E9"/>
    <mergeCell ref="F8:F9"/>
    <mergeCell ref="G8:G9"/>
    <mergeCell ref="G235:G236"/>
    <mergeCell ref="H36:H37"/>
    <mergeCell ref="H235:H236"/>
    <mergeCell ref="B235:B236"/>
    <mergeCell ref="C235:C236"/>
    <mergeCell ref="D235:D236"/>
    <mergeCell ref="E235:E236"/>
    <mergeCell ref="F235:F236"/>
    <mergeCell ref="C36:C37"/>
    <mergeCell ref="D36:D37"/>
    <mergeCell ref="E36:E37"/>
    <mergeCell ref="F36:F37"/>
    <mergeCell ref="G36:G37"/>
  </mergeCells>
  <printOptions horizontalCentered="1"/>
  <pageMargins left="0.39370078740157483" right="0" top="0.35433070866141736" bottom="0" header="0.31496062992125984" footer="0.31496062992125984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workbookViewId="0">
      <selection activeCell="D12" sqref="D12"/>
    </sheetView>
  </sheetViews>
  <sheetFormatPr defaultRowHeight="12.75" x14ac:dyDescent="0.2"/>
  <cols>
    <col min="1" max="1" width="7.5703125" customWidth="1"/>
    <col min="2" max="2" width="9.140625" hidden="1" customWidth="1"/>
    <col min="3" max="3" width="8.42578125" customWidth="1"/>
    <col min="4" max="4" width="35.140625" customWidth="1"/>
    <col min="5" max="5" width="29.42578125" customWidth="1"/>
  </cols>
  <sheetData>
    <row r="1" spans="2:6" ht="15.75" x14ac:dyDescent="0.2">
      <c r="B1" s="350" t="s">
        <v>368</v>
      </c>
      <c r="C1" s="350"/>
      <c r="D1" s="350"/>
      <c r="E1" s="350"/>
      <c r="F1" s="350"/>
    </row>
    <row r="2" spans="2:6" ht="15.75" x14ac:dyDescent="0.2">
      <c r="B2" s="350" t="s">
        <v>265</v>
      </c>
      <c r="C2" s="350"/>
      <c r="D2" s="350"/>
      <c r="E2" s="350"/>
      <c r="F2" s="350"/>
    </row>
    <row r="3" spans="2:6" ht="15.75" x14ac:dyDescent="0.2">
      <c r="B3" s="350" t="s">
        <v>180</v>
      </c>
      <c r="C3" s="350"/>
      <c r="D3" s="350"/>
      <c r="E3" s="350"/>
      <c r="F3" s="350"/>
    </row>
    <row r="4" spans="2:6" ht="15.75" x14ac:dyDescent="0.2">
      <c r="B4" s="350" t="s">
        <v>688</v>
      </c>
      <c r="C4" s="350"/>
      <c r="D4" s="350"/>
      <c r="E4" s="350"/>
      <c r="F4" s="350"/>
    </row>
    <row r="5" spans="2:6" ht="74.25" customHeight="1" x14ac:dyDescent="0.2">
      <c r="B5" s="357" t="s">
        <v>601</v>
      </c>
      <c r="C5" s="357"/>
      <c r="D5" s="357"/>
      <c r="E5" s="357"/>
      <c r="F5" s="357"/>
    </row>
    <row r="6" spans="2:6" ht="13.5" thickBot="1" x14ac:dyDescent="0.25">
      <c r="B6" s="63"/>
      <c r="C6" s="63"/>
      <c r="D6" s="63"/>
      <c r="E6" s="73" t="s">
        <v>307</v>
      </c>
    </row>
    <row r="7" spans="2:6" ht="38.25" thickBot="1" x14ac:dyDescent="0.25">
      <c r="B7" s="63"/>
      <c r="C7" s="64" t="s">
        <v>289</v>
      </c>
      <c r="D7" s="65" t="s">
        <v>290</v>
      </c>
      <c r="E7" s="65" t="s">
        <v>286</v>
      </c>
    </row>
    <row r="8" spans="2:6" ht="21" customHeight="1" thickBot="1" x14ac:dyDescent="0.3">
      <c r="B8" s="63"/>
      <c r="C8" s="346">
        <v>1</v>
      </c>
      <c r="D8" s="6" t="s">
        <v>291</v>
      </c>
      <c r="E8" s="45">
        <v>0</v>
      </c>
    </row>
    <row r="9" spans="2:6" ht="21" customHeight="1" thickBot="1" x14ac:dyDescent="0.3">
      <c r="B9" s="63"/>
      <c r="C9" s="346">
        <v>2</v>
      </c>
      <c r="D9" s="6" t="s">
        <v>292</v>
      </c>
      <c r="E9" s="134">
        <v>261</v>
      </c>
    </row>
    <row r="10" spans="2:6" ht="21" customHeight="1" thickBot="1" x14ac:dyDescent="0.3">
      <c r="B10" s="63"/>
      <c r="C10" s="346">
        <v>3</v>
      </c>
      <c r="D10" s="6" t="s">
        <v>293</v>
      </c>
      <c r="E10" s="134">
        <v>93</v>
      </c>
    </row>
    <row r="11" spans="2:6" ht="21" customHeight="1" thickBot="1" x14ac:dyDescent="0.3">
      <c r="B11" s="63"/>
      <c r="C11" s="346">
        <v>4</v>
      </c>
      <c r="D11" s="6" t="s">
        <v>294</v>
      </c>
      <c r="E11" s="134">
        <v>95</v>
      </c>
    </row>
    <row r="12" spans="2:6" ht="21" customHeight="1" thickBot="1" x14ac:dyDescent="0.3">
      <c r="B12" s="63"/>
      <c r="C12" s="346">
        <v>5</v>
      </c>
      <c r="D12" s="6" t="s">
        <v>295</v>
      </c>
      <c r="E12" s="134">
        <v>95</v>
      </c>
    </row>
    <row r="13" spans="2:6" ht="21" customHeight="1" thickBot="1" x14ac:dyDescent="0.3">
      <c r="B13" s="63"/>
      <c r="C13" s="346">
        <v>6</v>
      </c>
      <c r="D13" s="6" t="s">
        <v>296</v>
      </c>
      <c r="E13" s="134">
        <v>93</v>
      </c>
    </row>
    <row r="14" spans="2:6" ht="21" customHeight="1" thickBot="1" x14ac:dyDescent="0.3">
      <c r="B14" s="63"/>
      <c r="C14" s="346">
        <v>7</v>
      </c>
      <c r="D14" s="6" t="s">
        <v>297</v>
      </c>
      <c r="E14" s="134">
        <v>104</v>
      </c>
    </row>
    <row r="15" spans="2:6" ht="21" customHeight="1" thickBot="1" x14ac:dyDescent="0.3">
      <c r="B15" s="63"/>
      <c r="C15" s="346">
        <v>8</v>
      </c>
      <c r="D15" s="6" t="s">
        <v>298</v>
      </c>
      <c r="E15" s="134">
        <v>108</v>
      </c>
    </row>
    <row r="16" spans="2:6" ht="21" customHeight="1" thickBot="1" x14ac:dyDescent="0.3">
      <c r="B16" s="63"/>
      <c r="C16" s="346">
        <v>9</v>
      </c>
      <c r="D16" s="6" t="s">
        <v>299</v>
      </c>
      <c r="E16" s="134">
        <v>95</v>
      </c>
    </row>
    <row r="17" spans="2:5" ht="21" customHeight="1" thickBot="1" x14ac:dyDescent="0.3">
      <c r="B17" s="63"/>
      <c r="C17" s="346">
        <v>10</v>
      </c>
      <c r="D17" s="6" t="s">
        <v>300</v>
      </c>
      <c r="E17" s="134">
        <v>103</v>
      </c>
    </row>
    <row r="18" spans="2:5" ht="21" customHeight="1" thickBot="1" x14ac:dyDescent="0.3">
      <c r="B18" s="63"/>
      <c r="C18" s="346">
        <v>11</v>
      </c>
      <c r="D18" s="6" t="s">
        <v>301</v>
      </c>
      <c r="E18" s="134">
        <v>97</v>
      </c>
    </row>
    <row r="19" spans="2:5" ht="21" customHeight="1" thickBot="1" x14ac:dyDescent="0.3">
      <c r="B19" s="63"/>
      <c r="C19" s="346">
        <v>12</v>
      </c>
      <c r="D19" s="6" t="s">
        <v>302</v>
      </c>
      <c r="E19" s="134">
        <v>244</v>
      </c>
    </row>
    <row r="20" spans="2:5" ht="21" customHeight="1" thickBot="1" x14ac:dyDescent="0.3">
      <c r="B20" s="63"/>
      <c r="C20" s="346">
        <v>13</v>
      </c>
      <c r="D20" s="6" t="s">
        <v>303</v>
      </c>
      <c r="E20" s="134">
        <v>100</v>
      </c>
    </row>
    <row r="21" spans="2:5" ht="21" customHeight="1" thickBot="1" x14ac:dyDescent="0.3">
      <c r="B21" s="63"/>
      <c r="C21" s="346">
        <v>14</v>
      </c>
      <c r="D21" s="6" t="s">
        <v>304</v>
      </c>
      <c r="E21" s="134">
        <v>93</v>
      </c>
    </row>
    <row r="22" spans="2:5" ht="21" customHeight="1" thickBot="1" x14ac:dyDescent="0.3">
      <c r="B22" s="63"/>
      <c r="C22" s="346">
        <v>15</v>
      </c>
      <c r="D22" s="6" t="s">
        <v>305</v>
      </c>
      <c r="E22" s="134">
        <v>94</v>
      </c>
    </row>
    <row r="23" spans="2:5" ht="21" customHeight="1" thickBot="1" x14ac:dyDescent="0.25">
      <c r="B23" s="63"/>
      <c r="C23" s="40"/>
      <c r="D23" s="67" t="s">
        <v>306</v>
      </c>
      <c r="E23" s="76">
        <f>SUM(E8:E22)</f>
        <v>1675</v>
      </c>
    </row>
    <row r="24" spans="2:5" ht="15.75" x14ac:dyDescent="0.2">
      <c r="B24" s="59"/>
    </row>
  </sheetData>
  <mergeCells count="5">
    <mergeCell ref="B5:F5"/>
    <mergeCell ref="B1:F1"/>
    <mergeCell ref="B2:F2"/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D16" sqref="D16"/>
    </sheetView>
  </sheetViews>
  <sheetFormatPr defaultRowHeight="12.75" x14ac:dyDescent="0.2"/>
  <cols>
    <col min="1" max="1" width="5.140625" customWidth="1"/>
    <col min="4" max="4" width="27.28515625" customWidth="1"/>
    <col min="5" max="5" width="16.140625" customWidth="1"/>
    <col min="6" max="6" width="17.85546875" customWidth="1"/>
  </cols>
  <sheetData>
    <row r="2" spans="2:6" ht="15.75" x14ac:dyDescent="0.2">
      <c r="B2" s="350" t="s">
        <v>366</v>
      </c>
      <c r="C2" s="350"/>
      <c r="D2" s="350"/>
      <c r="E2" s="350"/>
      <c r="F2" s="350"/>
    </row>
    <row r="3" spans="2:6" ht="15.75" x14ac:dyDescent="0.2">
      <c r="B3" s="350" t="s">
        <v>265</v>
      </c>
      <c r="C3" s="350"/>
      <c r="D3" s="350"/>
      <c r="E3" s="350"/>
      <c r="F3" s="350"/>
    </row>
    <row r="4" spans="2:6" ht="15.75" x14ac:dyDescent="0.2">
      <c r="B4" s="350" t="s">
        <v>180</v>
      </c>
      <c r="C4" s="350"/>
      <c r="D4" s="350"/>
      <c r="E4" s="350"/>
      <c r="F4" s="350"/>
    </row>
    <row r="5" spans="2:6" ht="15.75" x14ac:dyDescent="0.2">
      <c r="B5" s="350" t="s">
        <v>691</v>
      </c>
      <c r="C5" s="350"/>
      <c r="D5" s="350"/>
      <c r="E5" s="350"/>
      <c r="F5" s="350"/>
    </row>
    <row r="6" spans="2:6" ht="77.25" customHeight="1" x14ac:dyDescent="0.2">
      <c r="B6" s="354" t="s">
        <v>602</v>
      </c>
      <c r="C6" s="354"/>
      <c r="D6" s="354"/>
      <c r="E6" s="354"/>
      <c r="F6" s="354"/>
    </row>
    <row r="7" spans="2:6" ht="13.5" thickBot="1" x14ac:dyDescent="0.25">
      <c r="B7" s="63"/>
      <c r="C7" s="63"/>
      <c r="D7" s="63"/>
      <c r="E7" s="73" t="s">
        <v>307</v>
      </c>
    </row>
    <row r="8" spans="2:6" ht="36" customHeight="1" thickBot="1" x14ac:dyDescent="0.25">
      <c r="B8" s="63"/>
      <c r="C8" s="64" t="s">
        <v>289</v>
      </c>
      <c r="D8" s="65" t="s">
        <v>290</v>
      </c>
      <c r="E8" s="65" t="s">
        <v>579</v>
      </c>
      <c r="F8" s="65" t="s">
        <v>603</v>
      </c>
    </row>
    <row r="9" spans="2:6" ht="21" customHeight="1" thickBot="1" x14ac:dyDescent="0.25">
      <c r="B9" s="63"/>
      <c r="C9" s="346">
        <v>1</v>
      </c>
      <c r="D9" s="6" t="s">
        <v>291</v>
      </c>
      <c r="E9" s="1">
        <v>0</v>
      </c>
      <c r="F9" s="1">
        <v>0</v>
      </c>
    </row>
    <row r="10" spans="2:6" ht="21" customHeight="1" thickBot="1" x14ac:dyDescent="0.25">
      <c r="B10" s="63"/>
      <c r="C10" s="346">
        <v>2</v>
      </c>
      <c r="D10" s="6" t="s">
        <v>292</v>
      </c>
      <c r="E10" s="135">
        <v>268</v>
      </c>
      <c r="F10" s="292">
        <v>277</v>
      </c>
    </row>
    <row r="11" spans="2:6" ht="21" customHeight="1" thickBot="1" x14ac:dyDescent="0.25">
      <c r="B11" s="63"/>
      <c r="C11" s="346">
        <v>3</v>
      </c>
      <c r="D11" s="6" t="s">
        <v>293</v>
      </c>
      <c r="E11" s="135">
        <v>97</v>
      </c>
      <c r="F11" s="292">
        <v>100</v>
      </c>
    </row>
    <row r="12" spans="2:6" ht="21" customHeight="1" thickBot="1" x14ac:dyDescent="0.25">
      <c r="B12" s="63"/>
      <c r="C12" s="346">
        <v>4</v>
      </c>
      <c r="D12" s="6" t="s">
        <v>294</v>
      </c>
      <c r="E12" s="135">
        <v>99</v>
      </c>
      <c r="F12" s="292">
        <v>102</v>
      </c>
    </row>
    <row r="13" spans="2:6" ht="21" customHeight="1" thickBot="1" x14ac:dyDescent="0.25">
      <c r="B13" s="63"/>
      <c r="C13" s="346">
        <v>5</v>
      </c>
      <c r="D13" s="6" t="s">
        <v>295</v>
      </c>
      <c r="E13" s="135">
        <v>99</v>
      </c>
      <c r="F13" s="292">
        <v>102</v>
      </c>
    </row>
    <row r="14" spans="2:6" ht="21" customHeight="1" thickBot="1" x14ac:dyDescent="0.25">
      <c r="B14" s="63"/>
      <c r="C14" s="346">
        <v>6</v>
      </c>
      <c r="D14" s="6" t="s">
        <v>296</v>
      </c>
      <c r="E14" s="135">
        <v>97</v>
      </c>
      <c r="F14" s="292">
        <v>100</v>
      </c>
    </row>
    <row r="15" spans="2:6" ht="21" customHeight="1" thickBot="1" x14ac:dyDescent="0.25">
      <c r="B15" s="63"/>
      <c r="C15" s="346">
        <v>7</v>
      </c>
      <c r="D15" s="6" t="s">
        <v>297</v>
      </c>
      <c r="E15" s="135">
        <v>108</v>
      </c>
      <c r="F15" s="292">
        <v>111</v>
      </c>
    </row>
    <row r="16" spans="2:6" ht="21" customHeight="1" thickBot="1" x14ac:dyDescent="0.25">
      <c r="B16" s="63"/>
      <c r="C16" s="346">
        <v>8</v>
      </c>
      <c r="D16" s="6" t="s">
        <v>298</v>
      </c>
      <c r="E16" s="135">
        <v>112</v>
      </c>
      <c r="F16" s="292">
        <v>115</v>
      </c>
    </row>
    <row r="17" spans="2:6" ht="21" customHeight="1" thickBot="1" x14ac:dyDescent="0.25">
      <c r="B17" s="63"/>
      <c r="C17" s="346">
        <v>9</v>
      </c>
      <c r="D17" s="6" t="s">
        <v>299</v>
      </c>
      <c r="E17" s="135">
        <v>99</v>
      </c>
      <c r="F17" s="292">
        <v>102</v>
      </c>
    </row>
    <row r="18" spans="2:6" ht="21" customHeight="1" thickBot="1" x14ac:dyDescent="0.25">
      <c r="B18" s="63"/>
      <c r="C18" s="346">
        <v>10</v>
      </c>
      <c r="D18" s="6" t="s">
        <v>300</v>
      </c>
      <c r="E18" s="135">
        <v>107</v>
      </c>
      <c r="F18" s="292">
        <v>110</v>
      </c>
    </row>
    <row r="19" spans="2:6" ht="21" customHeight="1" thickBot="1" x14ac:dyDescent="0.25">
      <c r="B19" s="63"/>
      <c r="C19" s="346">
        <v>11</v>
      </c>
      <c r="D19" s="6" t="s">
        <v>301</v>
      </c>
      <c r="E19" s="135">
        <v>101</v>
      </c>
      <c r="F19" s="292">
        <v>104</v>
      </c>
    </row>
    <row r="20" spans="2:6" ht="21" customHeight="1" thickBot="1" x14ac:dyDescent="0.25">
      <c r="B20" s="63"/>
      <c r="C20" s="346">
        <v>12</v>
      </c>
      <c r="D20" s="6" t="s">
        <v>302</v>
      </c>
      <c r="E20" s="135">
        <v>252</v>
      </c>
      <c r="F20" s="292">
        <v>261</v>
      </c>
    </row>
    <row r="21" spans="2:6" ht="21" customHeight="1" thickBot="1" x14ac:dyDescent="0.25">
      <c r="B21" s="63"/>
      <c r="C21" s="346">
        <v>13</v>
      </c>
      <c r="D21" s="6" t="s">
        <v>303</v>
      </c>
      <c r="E21" s="135">
        <v>104</v>
      </c>
      <c r="F21" s="292">
        <v>107</v>
      </c>
    </row>
    <row r="22" spans="2:6" ht="21" customHeight="1" thickBot="1" x14ac:dyDescent="0.25">
      <c r="B22" s="63"/>
      <c r="C22" s="346">
        <v>14</v>
      </c>
      <c r="D22" s="6" t="s">
        <v>304</v>
      </c>
      <c r="E22" s="135">
        <v>97</v>
      </c>
      <c r="F22" s="292">
        <v>100</v>
      </c>
    </row>
    <row r="23" spans="2:6" ht="21" customHeight="1" thickBot="1" x14ac:dyDescent="0.25">
      <c r="B23" s="63"/>
      <c r="C23" s="346">
        <v>15</v>
      </c>
      <c r="D23" s="6" t="s">
        <v>305</v>
      </c>
      <c r="E23" s="135">
        <v>98</v>
      </c>
      <c r="F23" s="292">
        <v>101</v>
      </c>
    </row>
    <row r="24" spans="2:6" ht="21" customHeight="1" thickBot="1" x14ac:dyDescent="0.25">
      <c r="B24" s="63"/>
      <c r="C24" s="40"/>
      <c r="D24" s="67" t="s">
        <v>306</v>
      </c>
      <c r="E24" s="136">
        <f>SUM(E10:E23)</f>
        <v>1738</v>
      </c>
      <c r="F24" s="136">
        <f>SUM(F10:F23)</f>
        <v>1792</v>
      </c>
    </row>
  </sheetData>
  <mergeCells count="5">
    <mergeCell ref="B6:F6"/>
    <mergeCell ref="B2:F2"/>
    <mergeCell ref="B3:F3"/>
    <mergeCell ref="B4:F4"/>
    <mergeCell ref="B5:F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M18" sqref="M18"/>
    </sheetView>
  </sheetViews>
  <sheetFormatPr defaultRowHeight="12.75" x14ac:dyDescent="0.2"/>
  <cols>
    <col min="3" max="3" width="44.140625" customWidth="1"/>
    <col min="4" max="4" width="23.140625" customWidth="1"/>
  </cols>
  <sheetData>
    <row r="1" spans="2:5" ht="15.75" x14ac:dyDescent="0.2">
      <c r="B1" s="350" t="s">
        <v>373</v>
      </c>
      <c r="C1" s="350"/>
      <c r="D1" s="350"/>
      <c r="E1" s="350"/>
    </row>
    <row r="2" spans="2:5" ht="15.75" x14ac:dyDescent="0.2">
      <c r="B2" s="350" t="s">
        <v>265</v>
      </c>
      <c r="C2" s="350"/>
      <c r="D2" s="350"/>
      <c r="E2" s="350"/>
    </row>
    <row r="3" spans="2:5" ht="15.75" x14ac:dyDescent="0.2">
      <c r="B3" s="350" t="s">
        <v>180</v>
      </c>
      <c r="C3" s="350"/>
      <c r="D3" s="350"/>
      <c r="E3" s="350"/>
    </row>
    <row r="4" spans="2:5" ht="15.75" x14ac:dyDescent="0.2">
      <c r="B4" s="350" t="s">
        <v>692</v>
      </c>
      <c r="C4" s="350"/>
      <c r="D4" s="350"/>
      <c r="E4" s="350"/>
    </row>
    <row r="5" spans="2:5" ht="54.75" customHeight="1" thickBot="1" x14ac:dyDescent="0.25">
      <c r="B5" s="357" t="s">
        <v>604</v>
      </c>
      <c r="C5" s="357"/>
      <c r="D5" s="357"/>
      <c r="E5" s="357"/>
    </row>
    <row r="6" spans="2:5" ht="13.5" hidden="1" thickBot="1" x14ac:dyDescent="0.25">
      <c r="B6" s="63"/>
      <c r="C6" s="63"/>
      <c r="D6" s="63"/>
    </row>
    <row r="7" spans="2:5" ht="50.25" customHeight="1" thickBot="1" x14ac:dyDescent="0.25">
      <c r="B7" s="64" t="s">
        <v>289</v>
      </c>
      <c r="C7" s="65" t="s">
        <v>290</v>
      </c>
      <c r="D7" s="65" t="s">
        <v>5</v>
      </c>
    </row>
    <row r="8" spans="2:5" ht="24.95" customHeight="1" thickBot="1" x14ac:dyDescent="0.25">
      <c r="B8" s="346">
        <v>1</v>
      </c>
      <c r="C8" s="6" t="s">
        <v>291</v>
      </c>
      <c r="D8" s="281">
        <v>8572</v>
      </c>
    </row>
    <row r="9" spans="2:5" ht="24.95" customHeight="1" thickBot="1" x14ac:dyDescent="0.25">
      <c r="B9" s="346">
        <v>2</v>
      </c>
      <c r="C9" s="6" t="s">
        <v>292</v>
      </c>
      <c r="D9" s="282">
        <v>5473</v>
      </c>
    </row>
    <row r="10" spans="2:5" ht="24.95" customHeight="1" thickBot="1" x14ac:dyDescent="0.25">
      <c r="B10" s="346">
        <v>3</v>
      </c>
      <c r="C10" s="6" t="s">
        <v>293</v>
      </c>
      <c r="D10" s="281">
        <v>2053</v>
      </c>
    </row>
    <row r="11" spans="2:5" ht="24.95" customHeight="1" thickBot="1" x14ac:dyDescent="0.25">
      <c r="B11" s="346">
        <v>4</v>
      </c>
      <c r="C11" s="6" t="s">
        <v>294</v>
      </c>
      <c r="D11" s="282">
        <v>2283</v>
      </c>
    </row>
    <row r="12" spans="2:5" ht="24.95" customHeight="1" thickBot="1" x14ac:dyDescent="0.25">
      <c r="B12" s="346">
        <v>5</v>
      </c>
      <c r="C12" s="6" t="s">
        <v>295</v>
      </c>
      <c r="D12" s="281">
        <v>2612</v>
      </c>
    </row>
    <row r="13" spans="2:5" ht="24.95" customHeight="1" thickBot="1" x14ac:dyDescent="0.25">
      <c r="B13" s="346">
        <v>6</v>
      </c>
      <c r="C13" s="6" t="s">
        <v>296</v>
      </c>
      <c r="D13" s="282">
        <v>1958</v>
      </c>
    </row>
    <row r="14" spans="2:5" ht="24.95" customHeight="1" thickBot="1" x14ac:dyDescent="0.25">
      <c r="B14" s="346">
        <v>7</v>
      </c>
      <c r="C14" s="6" t="s">
        <v>297</v>
      </c>
      <c r="D14" s="281">
        <v>4124</v>
      </c>
    </row>
    <row r="15" spans="2:5" ht="24.95" customHeight="1" thickBot="1" x14ac:dyDescent="0.25">
      <c r="B15" s="346">
        <v>8</v>
      </c>
      <c r="C15" s="6" t="s">
        <v>298</v>
      </c>
      <c r="D15" s="282">
        <v>2568</v>
      </c>
    </row>
    <row r="16" spans="2:5" ht="24.95" customHeight="1" thickBot="1" x14ac:dyDescent="0.25">
      <c r="B16" s="346">
        <v>9</v>
      </c>
      <c r="C16" s="6" t="s">
        <v>299</v>
      </c>
      <c r="D16" s="281">
        <v>2136</v>
      </c>
    </row>
    <row r="17" spans="2:4" ht="24.95" customHeight="1" thickBot="1" x14ac:dyDescent="0.25">
      <c r="B17" s="346">
        <v>10</v>
      </c>
      <c r="C17" s="6" t="s">
        <v>300</v>
      </c>
      <c r="D17" s="282">
        <v>2470</v>
      </c>
    </row>
    <row r="18" spans="2:4" ht="24.95" customHeight="1" thickBot="1" x14ac:dyDescent="0.25">
      <c r="B18" s="346">
        <v>11</v>
      </c>
      <c r="C18" s="6" t="s">
        <v>301</v>
      </c>
      <c r="D18" s="281">
        <v>2899</v>
      </c>
    </row>
    <row r="19" spans="2:4" ht="24.95" customHeight="1" thickBot="1" x14ac:dyDescent="0.25">
      <c r="B19" s="346">
        <v>12</v>
      </c>
      <c r="C19" s="6" t="s">
        <v>302</v>
      </c>
      <c r="D19" s="282">
        <v>3014</v>
      </c>
    </row>
    <row r="20" spans="2:4" ht="24.95" customHeight="1" thickBot="1" x14ac:dyDescent="0.25">
      <c r="B20" s="346">
        <v>13</v>
      </c>
      <c r="C20" s="6" t="s">
        <v>303</v>
      </c>
      <c r="D20" s="281">
        <v>2564</v>
      </c>
    </row>
    <row r="21" spans="2:4" ht="24.95" customHeight="1" thickBot="1" x14ac:dyDescent="0.25">
      <c r="B21" s="346">
        <v>14</v>
      </c>
      <c r="C21" s="6" t="s">
        <v>304</v>
      </c>
      <c r="D21" s="282">
        <v>2131</v>
      </c>
    </row>
    <row r="22" spans="2:4" ht="24.95" customHeight="1" thickBot="1" x14ac:dyDescent="0.25">
      <c r="B22" s="346">
        <v>15</v>
      </c>
      <c r="C22" s="6" t="s">
        <v>305</v>
      </c>
      <c r="D22" s="281">
        <v>2456</v>
      </c>
    </row>
    <row r="23" spans="2:4" ht="24.95" customHeight="1" thickBot="1" x14ac:dyDescent="0.25">
      <c r="B23" s="40"/>
      <c r="C23" s="67" t="s">
        <v>306</v>
      </c>
      <c r="D23" s="66">
        <f>SUM(D8:D22)</f>
        <v>47313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16" sqref="C16"/>
    </sheetView>
  </sheetViews>
  <sheetFormatPr defaultRowHeight="12.75" x14ac:dyDescent="0.2"/>
  <cols>
    <col min="3" max="3" width="29.5703125" customWidth="1"/>
    <col min="4" max="4" width="19" customWidth="1"/>
    <col min="5" max="5" width="16" customWidth="1"/>
  </cols>
  <sheetData>
    <row r="1" spans="2:5" ht="15.75" x14ac:dyDescent="0.2">
      <c r="B1" s="377" t="s">
        <v>369</v>
      </c>
      <c r="C1" s="377"/>
      <c r="D1" s="377"/>
      <c r="E1" s="377"/>
    </row>
    <row r="2" spans="2:5" ht="15.75" x14ac:dyDescent="0.2">
      <c r="B2" s="377" t="s">
        <v>265</v>
      </c>
      <c r="C2" s="377"/>
      <c r="D2" s="377"/>
      <c r="E2" s="377"/>
    </row>
    <row r="3" spans="2:5" ht="15.75" x14ac:dyDescent="0.2">
      <c r="B3" s="377" t="s">
        <v>180</v>
      </c>
      <c r="C3" s="377"/>
      <c r="D3" s="377"/>
      <c r="E3" s="377"/>
    </row>
    <row r="4" spans="2:5" ht="15.75" x14ac:dyDescent="0.2">
      <c r="B4" s="377" t="s">
        <v>691</v>
      </c>
      <c r="C4" s="377"/>
      <c r="D4" s="377"/>
      <c r="E4" s="377"/>
    </row>
    <row r="5" spans="2:5" ht="53.25" customHeight="1" x14ac:dyDescent="0.2">
      <c r="B5" s="357" t="s">
        <v>605</v>
      </c>
      <c r="C5" s="357"/>
      <c r="D5" s="357"/>
      <c r="E5" s="357"/>
    </row>
    <row r="6" spans="2:5" ht="13.5" thickBot="1" x14ac:dyDescent="0.25">
      <c r="B6" s="63"/>
      <c r="C6" s="63"/>
      <c r="D6" s="63"/>
    </row>
    <row r="7" spans="2:5" ht="35.25" customHeight="1" thickBot="1" x14ac:dyDescent="0.25">
      <c r="B7" s="64" t="s">
        <v>289</v>
      </c>
      <c r="C7" s="65" t="s">
        <v>290</v>
      </c>
      <c r="D7" s="65" t="s">
        <v>581</v>
      </c>
      <c r="E7" s="65" t="s">
        <v>606</v>
      </c>
    </row>
    <row r="8" spans="2:5" ht="24.95" customHeight="1" thickBot="1" x14ac:dyDescent="0.3">
      <c r="B8" s="347">
        <v>1</v>
      </c>
      <c r="C8" s="71" t="s">
        <v>291</v>
      </c>
      <c r="D8" s="72">
        <v>6959</v>
      </c>
      <c r="E8" s="72">
        <v>6959</v>
      </c>
    </row>
    <row r="9" spans="2:5" ht="24.95" customHeight="1" thickBot="1" x14ac:dyDescent="0.3">
      <c r="B9" s="347">
        <v>2</v>
      </c>
      <c r="C9" s="71" t="s">
        <v>292</v>
      </c>
      <c r="D9" s="72">
        <v>4380</v>
      </c>
      <c r="E9" s="72">
        <v>4380</v>
      </c>
    </row>
    <row r="10" spans="2:5" ht="24.95" customHeight="1" thickBot="1" x14ac:dyDescent="0.3">
      <c r="B10" s="347">
        <v>3</v>
      </c>
      <c r="C10" s="71" t="s">
        <v>293</v>
      </c>
      <c r="D10" s="72">
        <v>1642</v>
      </c>
      <c r="E10" s="72">
        <v>1642</v>
      </c>
    </row>
    <row r="11" spans="2:5" ht="24.95" customHeight="1" thickBot="1" x14ac:dyDescent="0.3">
      <c r="B11" s="347">
        <v>4</v>
      </c>
      <c r="C11" s="71" t="s">
        <v>294</v>
      </c>
      <c r="D11" s="72">
        <v>1627</v>
      </c>
      <c r="E11" s="72">
        <v>1627</v>
      </c>
    </row>
    <row r="12" spans="2:5" ht="24.95" customHeight="1" thickBot="1" x14ac:dyDescent="0.3">
      <c r="B12" s="347">
        <v>5</v>
      </c>
      <c r="C12" s="71" t="s">
        <v>295</v>
      </c>
      <c r="D12" s="72">
        <v>2089</v>
      </c>
      <c r="E12" s="72">
        <v>2089</v>
      </c>
    </row>
    <row r="13" spans="2:5" ht="24.95" customHeight="1" thickBot="1" x14ac:dyDescent="0.3">
      <c r="B13" s="347">
        <v>6</v>
      </c>
      <c r="C13" s="71" t="s">
        <v>296</v>
      </c>
      <c r="D13" s="72">
        <v>1580</v>
      </c>
      <c r="E13" s="72">
        <v>1580</v>
      </c>
    </row>
    <row r="14" spans="2:5" ht="24.95" customHeight="1" thickBot="1" x14ac:dyDescent="0.3">
      <c r="B14" s="347">
        <v>7</v>
      </c>
      <c r="C14" s="71" t="s">
        <v>297</v>
      </c>
      <c r="D14" s="72">
        <v>3299</v>
      </c>
      <c r="E14" s="72">
        <v>3299</v>
      </c>
    </row>
    <row r="15" spans="2:5" ht="24.95" customHeight="1" thickBot="1" x14ac:dyDescent="0.3">
      <c r="B15" s="347">
        <v>8</v>
      </c>
      <c r="C15" s="71" t="s">
        <v>298</v>
      </c>
      <c r="D15" s="72">
        <v>2078</v>
      </c>
      <c r="E15" s="72">
        <v>2078</v>
      </c>
    </row>
    <row r="16" spans="2:5" ht="24.95" customHeight="1" thickBot="1" x14ac:dyDescent="0.3">
      <c r="B16" s="347">
        <v>9</v>
      </c>
      <c r="C16" s="71" t="s">
        <v>299</v>
      </c>
      <c r="D16" s="72">
        <v>1722</v>
      </c>
      <c r="E16" s="72">
        <v>1722</v>
      </c>
    </row>
    <row r="17" spans="2:5" ht="24.95" customHeight="1" thickBot="1" x14ac:dyDescent="0.3">
      <c r="B17" s="347">
        <v>10</v>
      </c>
      <c r="C17" s="71" t="s">
        <v>300</v>
      </c>
      <c r="D17" s="72">
        <v>1970</v>
      </c>
      <c r="E17" s="72">
        <v>1970</v>
      </c>
    </row>
    <row r="18" spans="2:5" ht="24.95" customHeight="1" thickBot="1" x14ac:dyDescent="0.3">
      <c r="B18" s="347">
        <v>11</v>
      </c>
      <c r="C18" s="71" t="s">
        <v>301</v>
      </c>
      <c r="D18" s="72">
        <v>2320</v>
      </c>
      <c r="E18" s="72">
        <v>2320</v>
      </c>
    </row>
    <row r="19" spans="2:5" ht="24.95" customHeight="1" thickBot="1" x14ac:dyDescent="0.3">
      <c r="B19" s="347">
        <v>12</v>
      </c>
      <c r="C19" s="71" t="s">
        <v>302</v>
      </c>
      <c r="D19" s="72">
        <v>2422</v>
      </c>
      <c r="E19" s="72">
        <v>2422</v>
      </c>
    </row>
    <row r="20" spans="2:5" ht="24.95" customHeight="1" thickBot="1" x14ac:dyDescent="0.3">
      <c r="B20" s="347">
        <v>13</v>
      </c>
      <c r="C20" s="71" t="s">
        <v>303</v>
      </c>
      <c r="D20" s="72">
        <v>2058</v>
      </c>
      <c r="E20" s="72">
        <v>2058</v>
      </c>
    </row>
    <row r="21" spans="2:5" ht="24.95" customHeight="1" thickBot="1" x14ac:dyDescent="0.3">
      <c r="B21" s="347">
        <v>14</v>
      </c>
      <c r="C21" s="71" t="s">
        <v>304</v>
      </c>
      <c r="D21" s="72">
        <v>1725</v>
      </c>
      <c r="E21" s="72">
        <v>1725</v>
      </c>
    </row>
    <row r="22" spans="2:5" ht="24.95" customHeight="1" thickBot="1" x14ac:dyDescent="0.3">
      <c r="B22" s="347">
        <v>15</v>
      </c>
      <c r="C22" s="71" t="s">
        <v>305</v>
      </c>
      <c r="D22" s="72">
        <v>1979</v>
      </c>
      <c r="E22" s="72">
        <v>1979</v>
      </c>
    </row>
    <row r="23" spans="2:5" ht="24.95" customHeight="1" thickBot="1" x14ac:dyDescent="0.35">
      <c r="B23" s="70"/>
      <c r="C23" s="69" t="s">
        <v>306</v>
      </c>
      <c r="D23" s="68">
        <f>SUM(D8:D22)</f>
        <v>37850</v>
      </c>
      <c r="E23" s="68">
        <f>SUM(E8:E22)</f>
        <v>37850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13" sqref="C13"/>
    </sheetView>
  </sheetViews>
  <sheetFormatPr defaultRowHeight="12.75" x14ac:dyDescent="0.2"/>
  <cols>
    <col min="1" max="1" width="9.140625" customWidth="1"/>
    <col min="3" max="3" width="28.7109375" customWidth="1"/>
    <col min="4" max="4" width="27.5703125" customWidth="1"/>
  </cols>
  <sheetData>
    <row r="1" spans="2:5" ht="15.75" x14ac:dyDescent="0.2">
      <c r="B1" s="350" t="s">
        <v>370</v>
      </c>
      <c r="C1" s="350"/>
      <c r="D1" s="350"/>
      <c r="E1" s="350"/>
    </row>
    <row r="2" spans="2:5" ht="15.75" x14ac:dyDescent="0.2">
      <c r="B2" s="350" t="s">
        <v>693</v>
      </c>
      <c r="C2" s="350"/>
      <c r="D2" s="350"/>
      <c r="E2" s="350"/>
    </row>
    <row r="3" spans="2:5" ht="15.75" x14ac:dyDescent="0.2">
      <c r="B3" s="350" t="s">
        <v>180</v>
      </c>
      <c r="C3" s="350"/>
      <c r="D3" s="350"/>
      <c r="E3" s="350"/>
    </row>
    <row r="4" spans="2:5" ht="17.25" customHeight="1" x14ac:dyDescent="0.2">
      <c r="B4" s="350" t="s">
        <v>689</v>
      </c>
      <c r="C4" s="350"/>
      <c r="D4" s="350"/>
      <c r="E4" s="350"/>
    </row>
    <row r="5" spans="2:5" ht="93" customHeight="1" x14ac:dyDescent="0.2">
      <c r="B5" s="357" t="s">
        <v>607</v>
      </c>
      <c r="C5" s="357"/>
      <c r="D5" s="357"/>
      <c r="E5" s="357"/>
    </row>
    <row r="6" spans="2:5" ht="13.5" thickBot="1" x14ac:dyDescent="0.25">
      <c r="B6" s="63"/>
      <c r="C6" s="63"/>
      <c r="D6" s="63"/>
    </row>
    <row r="7" spans="2:5" ht="45" customHeight="1" thickBot="1" x14ac:dyDescent="0.25">
      <c r="B7" s="64" t="s">
        <v>289</v>
      </c>
      <c r="C7" s="65" t="s">
        <v>290</v>
      </c>
      <c r="D7" s="65" t="s">
        <v>565</v>
      </c>
    </row>
    <row r="8" spans="2:5" ht="21" customHeight="1" thickBot="1" x14ac:dyDescent="0.25">
      <c r="B8" s="346">
        <v>1</v>
      </c>
      <c r="C8" s="6" t="s">
        <v>291</v>
      </c>
      <c r="D8" s="284">
        <v>2117.9789999999998</v>
      </c>
    </row>
    <row r="9" spans="2:5" ht="21" customHeight="1" thickBot="1" x14ac:dyDescent="0.25">
      <c r="B9" s="346">
        <v>2</v>
      </c>
      <c r="C9" s="6" t="s">
        <v>292</v>
      </c>
      <c r="D9" s="284">
        <v>468.09500000000003</v>
      </c>
    </row>
    <row r="10" spans="2:5" ht="21" customHeight="1" thickBot="1" x14ac:dyDescent="0.25">
      <c r="B10" s="346">
        <v>3</v>
      </c>
      <c r="C10" s="6" t="s">
        <v>293</v>
      </c>
      <c r="D10" s="284">
        <v>140.36500000000001</v>
      </c>
    </row>
    <row r="11" spans="2:5" ht="21" customHeight="1" thickBot="1" x14ac:dyDescent="0.25">
      <c r="B11" s="346">
        <v>4</v>
      </c>
      <c r="C11" s="6" t="s">
        <v>294</v>
      </c>
      <c r="D11" s="284">
        <v>135.065</v>
      </c>
    </row>
    <row r="12" spans="2:5" ht="21" customHeight="1" thickBot="1" x14ac:dyDescent="0.25">
      <c r="B12" s="346">
        <v>5</v>
      </c>
      <c r="C12" s="6" t="s">
        <v>295</v>
      </c>
      <c r="D12" s="284">
        <v>206.44800000000001</v>
      </c>
    </row>
    <row r="13" spans="2:5" ht="21" customHeight="1" thickBot="1" x14ac:dyDescent="0.25">
      <c r="B13" s="346">
        <v>6</v>
      </c>
      <c r="C13" s="6" t="s">
        <v>296</v>
      </c>
      <c r="D13" s="284">
        <v>172.989</v>
      </c>
    </row>
    <row r="14" spans="2:5" ht="21" customHeight="1" thickBot="1" x14ac:dyDescent="0.25">
      <c r="B14" s="346">
        <v>7</v>
      </c>
      <c r="C14" s="6" t="s">
        <v>297</v>
      </c>
      <c r="D14" s="284">
        <v>190.6</v>
      </c>
    </row>
    <row r="15" spans="2:5" ht="21" customHeight="1" thickBot="1" x14ac:dyDescent="0.25">
      <c r="B15" s="346">
        <v>8</v>
      </c>
      <c r="C15" s="6" t="s">
        <v>298</v>
      </c>
      <c r="D15" s="284">
        <v>326.52499999999998</v>
      </c>
    </row>
    <row r="16" spans="2:5" ht="21" customHeight="1" thickBot="1" x14ac:dyDescent="0.25">
      <c r="B16" s="346">
        <v>9</v>
      </c>
      <c r="C16" s="6" t="s">
        <v>299</v>
      </c>
      <c r="D16" s="284">
        <v>168.124</v>
      </c>
    </row>
    <row r="17" spans="2:4" ht="21" customHeight="1" thickBot="1" x14ac:dyDescent="0.25">
      <c r="B17" s="346">
        <v>10</v>
      </c>
      <c r="C17" s="6" t="s">
        <v>300</v>
      </c>
      <c r="D17" s="284">
        <v>184.70699999999999</v>
      </c>
    </row>
    <row r="18" spans="2:4" ht="21" customHeight="1" thickBot="1" x14ac:dyDescent="0.25">
      <c r="B18" s="346">
        <v>11</v>
      </c>
      <c r="C18" s="6" t="s">
        <v>301</v>
      </c>
      <c r="D18" s="284">
        <v>199.46</v>
      </c>
    </row>
    <row r="19" spans="2:4" ht="21" customHeight="1" thickBot="1" x14ac:dyDescent="0.25">
      <c r="B19" s="346">
        <v>12</v>
      </c>
      <c r="C19" s="6" t="s">
        <v>302</v>
      </c>
      <c r="D19" s="284">
        <v>265.536</v>
      </c>
    </row>
    <row r="20" spans="2:4" ht="21" customHeight="1" thickBot="1" x14ac:dyDescent="0.25">
      <c r="B20" s="346">
        <v>13</v>
      </c>
      <c r="C20" s="6" t="s">
        <v>303</v>
      </c>
      <c r="D20" s="284">
        <v>239.648</v>
      </c>
    </row>
    <row r="21" spans="2:4" ht="21" customHeight="1" thickBot="1" x14ac:dyDescent="0.25">
      <c r="B21" s="346">
        <v>14</v>
      </c>
      <c r="C21" s="6" t="s">
        <v>304</v>
      </c>
      <c r="D21" s="284">
        <v>95.447000000000003</v>
      </c>
    </row>
    <row r="22" spans="2:4" ht="21" customHeight="1" thickBot="1" x14ac:dyDescent="0.25">
      <c r="B22" s="346">
        <v>15</v>
      </c>
      <c r="C22" s="6" t="s">
        <v>305</v>
      </c>
      <c r="D22" s="284">
        <v>99.012</v>
      </c>
    </row>
    <row r="23" spans="2:4" ht="21" customHeight="1" thickBot="1" x14ac:dyDescent="0.25">
      <c r="B23" s="40"/>
      <c r="C23" s="67" t="s">
        <v>306</v>
      </c>
      <c r="D23" s="66">
        <f>SUM(D8:D22)</f>
        <v>5009.9999999999991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C17" sqref="C17"/>
    </sheetView>
  </sheetViews>
  <sheetFormatPr defaultRowHeight="12.75" x14ac:dyDescent="0.2"/>
  <cols>
    <col min="1" max="1" width="9.140625" customWidth="1"/>
    <col min="3" max="3" width="29.5703125" customWidth="1"/>
    <col min="4" max="4" width="24.5703125" customWidth="1"/>
    <col min="5" max="5" width="17.42578125" customWidth="1"/>
  </cols>
  <sheetData>
    <row r="2" spans="2:5" ht="15.75" x14ac:dyDescent="0.2">
      <c r="B2" s="350" t="s">
        <v>458</v>
      </c>
      <c r="C2" s="350"/>
      <c r="D2" s="350"/>
      <c r="E2" s="350"/>
    </row>
    <row r="3" spans="2:5" ht="15.75" x14ac:dyDescent="0.2">
      <c r="B3" s="350" t="s">
        <v>265</v>
      </c>
      <c r="C3" s="350"/>
      <c r="D3" s="350"/>
      <c r="E3" s="350"/>
    </row>
    <row r="4" spans="2:5" ht="15.75" x14ac:dyDescent="0.2">
      <c r="B4" s="350" t="s">
        <v>180</v>
      </c>
      <c r="C4" s="350"/>
      <c r="D4" s="350"/>
      <c r="E4" s="350"/>
    </row>
    <row r="5" spans="2:5" ht="15.75" x14ac:dyDescent="0.2">
      <c r="B5" s="350" t="s">
        <v>689</v>
      </c>
      <c r="C5" s="350"/>
      <c r="D5" s="350"/>
      <c r="E5" s="350"/>
    </row>
    <row r="6" spans="2:5" ht="80.25" customHeight="1" x14ac:dyDescent="0.2">
      <c r="B6" s="357" t="s">
        <v>637</v>
      </c>
      <c r="C6" s="357"/>
      <c r="D6" s="357"/>
      <c r="E6" s="357"/>
    </row>
    <row r="7" spans="2:5" ht="27.75" customHeight="1" thickBot="1" x14ac:dyDescent="0.25">
      <c r="B7" s="63"/>
      <c r="C7" s="63"/>
      <c r="D7" s="63"/>
    </row>
    <row r="8" spans="2:5" ht="38.25" thickBot="1" x14ac:dyDescent="0.25">
      <c r="B8" s="64" t="s">
        <v>289</v>
      </c>
      <c r="C8" s="324" t="s">
        <v>290</v>
      </c>
      <c r="D8" s="324" t="s">
        <v>579</v>
      </c>
      <c r="E8" s="324" t="s">
        <v>603</v>
      </c>
    </row>
    <row r="9" spans="2:5" ht="21" customHeight="1" x14ac:dyDescent="0.2">
      <c r="B9" s="441">
        <v>1</v>
      </c>
      <c r="C9" s="328" t="s">
        <v>291</v>
      </c>
      <c r="D9" s="329">
        <v>2117.9789999999998</v>
      </c>
      <c r="E9" s="329">
        <v>2117.9789999999998</v>
      </c>
    </row>
    <row r="10" spans="2:5" ht="21" customHeight="1" x14ac:dyDescent="0.2">
      <c r="B10" s="442">
        <v>2</v>
      </c>
      <c r="C10" s="330" t="s">
        <v>292</v>
      </c>
      <c r="D10" s="331">
        <v>468.09500000000003</v>
      </c>
      <c r="E10" s="331">
        <v>468.09500000000003</v>
      </c>
    </row>
    <row r="11" spans="2:5" ht="21" customHeight="1" x14ac:dyDescent="0.2">
      <c r="B11" s="442">
        <v>3</v>
      </c>
      <c r="C11" s="330" t="s">
        <v>293</v>
      </c>
      <c r="D11" s="331">
        <v>140.36500000000001</v>
      </c>
      <c r="E11" s="331">
        <v>140.36500000000001</v>
      </c>
    </row>
    <row r="12" spans="2:5" ht="21" customHeight="1" x14ac:dyDescent="0.2">
      <c r="B12" s="442">
        <v>4</v>
      </c>
      <c r="C12" s="330" t="s">
        <v>294</v>
      </c>
      <c r="D12" s="331">
        <v>135.065</v>
      </c>
      <c r="E12" s="331">
        <v>135.065</v>
      </c>
    </row>
    <row r="13" spans="2:5" ht="21" customHeight="1" x14ac:dyDescent="0.2">
      <c r="B13" s="442">
        <v>5</v>
      </c>
      <c r="C13" s="330" t="s">
        <v>295</v>
      </c>
      <c r="D13" s="331">
        <v>206.44800000000001</v>
      </c>
      <c r="E13" s="331">
        <v>206.44800000000001</v>
      </c>
    </row>
    <row r="14" spans="2:5" ht="21" customHeight="1" x14ac:dyDescent="0.2">
      <c r="B14" s="442">
        <v>6</v>
      </c>
      <c r="C14" s="330" t="s">
        <v>296</v>
      </c>
      <c r="D14" s="331">
        <v>172.989</v>
      </c>
      <c r="E14" s="331">
        <v>172.989</v>
      </c>
    </row>
    <row r="15" spans="2:5" ht="21" customHeight="1" x14ac:dyDescent="0.2">
      <c r="B15" s="442">
        <v>7</v>
      </c>
      <c r="C15" s="330" t="s">
        <v>297</v>
      </c>
      <c r="D15" s="331">
        <v>190.6</v>
      </c>
      <c r="E15" s="331">
        <v>190.6</v>
      </c>
    </row>
    <row r="16" spans="2:5" ht="21" customHeight="1" x14ac:dyDescent="0.2">
      <c r="B16" s="442">
        <v>8</v>
      </c>
      <c r="C16" s="330" t="s">
        <v>298</v>
      </c>
      <c r="D16" s="331">
        <v>326.52499999999998</v>
      </c>
      <c r="E16" s="331">
        <v>326.52499999999998</v>
      </c>
    </row>
    <row r="17" spans="2:5" ht="21" customHeight="1" x14ac:dyDescent="0.2">
      <c r="B17" s="442">
        <v>9</v>
      </c>
      <c r="C17" s="330" t="s">
        <v>299</v>
      </c>
      <c r="D17" s="331">
        <v>168.124</v>
      </c>
      <c r="E17" s="331">
        <v>168.124</v>
      </c>
    </row>
    <row r="18" spans="2:5" ht="21" customHeight="1" x14ac:dyDescent="0.2">
      <c r="B18" s="442">
        <v>10</v>
      </c>
      <c r="C18" s="330" t="s">
        <v>300</v>
      </c>
      <c r="D18" s="331">
        <v>184.70699999999999</v>
      </c>
      <c r="E18" s="331">
        <v>184.70699999999999</v>
      </c>
    </row>
    <row r="19" spans="2:5" ht="21" customHeight="1" x14ac:dyDescent="0.2">
      <c r="B19" s="442">
        <v>11</v>
      </c>
      <c r="C19" s="330" t="s">
        <v>301</v>
      </c>
      <c r="D19" s="331">
        <v>199.46</v>
      </c>
      <c r="E19" s="331">
        <v>199.46</v>
      </c>
    </row>
    <row r="20" spans="2:5" ht="21" customHeight="1" x14ac:dyDescent="0.2">
      <c r="B20" s="442">
        <v>12</v>
      </c>
      <c r="C20" s="330" t="s">
        <v>302</v>
      </c>
      <c r="D20" s="331">
        <v>265.536</v>
      </c>
      <c r="E20" s="331">
        <v>265.536</v>
      </c>
    </row>
    <row r="21" spans="2:5" ht="21" customHeight="1" x14ac:dyDescent="0.2">
      <c r="B21" s="442">
        <v>13</v>
      </c>
      <c r="C21" s="330" t="s">
        <v>303</v>
      </c>
      <c r="D21" s="331">
        <v>239.648</v>
      </c>
      <c r="E21" s="331">
        <v>239.648</v>
      </c>
    </row>
    <row r="22" spans="2:5" ht="21" customHeight="1" x14ac:dyDescent="0.2">
      <c r="B22" s="442">
        <v>14</v>
      </c>
      <c r="C22" s="330" t="s">
        <v>304</v>
      </c>
      <c r="D22" s="331">
        <v>95.447000000000003</v>
      </c>
      <c r="E22" s="331">
        <v>95.447000000000003</v>
      </c>
    </row>
    <row r="23" spans="2:5" ht="21" customHeight="1" thickBot="1" x14ac:dyDescent="0.25">
      <c r="B23" s="443">
        <v>15</v>
      </c>
      <c r="C23" s="332" t="s">
        <v>305</v>
      </c>
      <c r="D23" s="333">
        <v>99.012</v>
      </c>
      <c r="E23" s="333">
        <v>99.012</v>
      </c>
    </row>
    <row r="24" spans="2:5" ht="21" customHeight="1" thickBot="1" x14ac:dyDescent="0.25">
      <c r="B24" s="325"/>
      <c r="C24" s="326" t="s">
        <v>306</v>
      </c>
      <c r="D24" s="327">
        <f>SUM(D9:D23)</f>
        <v>5009.9999999999991</v>
      </c>
      <c r="E24" s="327">
        <f>SUM(E9:E23)</f>
        <v>5009.9999999999991</v>
      </c>
    </row>
  </sheetData>
  <mergeCells count="5">
    <mergeCell ref="B6:E6"/>
    <mergeCell ref="B2:E2"/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C13" sqref="C13"/>
    </sheetView>
  </sheetViews>
  <sheetFormatPr defaultRowHeight="12.75" x14ac:dyDescent="0.2"/>
  <cols>
    <col min="3" max="3" width="30.42578125" customWidth="1"/>
    <col min="4" max="4" width="26" customWidth="1"/>
  </cols>
  <sheetData>
    <row r="1" spans="2:5" ht="15.75" x14ac:dyDescent="0.2">
      <c r="B1" s="350" t="s">
        <v>474</v>
      </c>
      <c r="C1" s="350"/>
      <c r="D1" s="350"/>
      <c r="E1" s="350"/>
    </row>
    <row r="2" spans="2:5" ht="15.75" x14ac:dyDescent="0.2">
      <c r="B2" s="350" t="s">
        <v>265</v>
      </c>
      <c r="C2" s="350"/>
      <c r="D2" s="350"/>
      <c r="E2" s="350"/>
    </row>
    <row r="3" spans="2:5" ht="15.75" x14ac:dyDescent="0.2">
      <c r="B3" s="350" t="s">
        <v>180</v>
      </c>
      <c r="C3" s="350"/>
      <c r="D3" s="350"/>
      <c r="E3" s="350"/>
    </row>
    <row r="4" spans="2:5" ht="15.75" x14ac:dyDescent="0.2">
      <c r="B4" s="350" t="s">
        <v>689</v>
      </c>
      <c r="C4" s="350"/>
      <c r="D4" s="350"/>
      <c r="E4" s="350"/>
    </row>
    <row r="5" spans="2:5" ht="18" x14ac:dyDescent="0.25">
      <c r="B5" s="351"/>
      <c r="C5" s="351"/>
      <c r="D5" s="351"/>
      <c r="E5" s="75"/>
    </row>
    <row r="6" spans="2:5" ht="94.5" customHeight="1" x14ac:dyDescent="0.2">
      <c r="B6" s="357" t="s">
        <v>492</v>
      </c>
      <c r="C6" s="357"/>
      <c r="D6" s="357"/>
      <c r="E6" s="357"/>
    </row>
    <row r="7" spans="2:5" ht="13.5" thickBot="1" x14ac:dyDescent="0.25">
      <c r="B7" s="63"/>
      <c r="C7" s="63"/>
      <c r="D7" s="63"/>
    </row>
    <row r="8" spans="2:5" ht="35.25" customHeight="1" thickBot="1" x14ac:dyDescent="0.25">
      <c r="B8" s="64" t="s">
        <v>289</v>
      </c>
      <c r="C8" s="65" t="s">
        <v>290</v>
      </c>
      <c r="D8" s="65" t="s">
        <v>565</v>
      </c>
    </row>
    <row r="9" spans="2:5" ht="31.5" customHeight="1" thickBot="1" x14ac:dyDescent="0.25">
      <c r="B9" s="346">
        <v>2</v>
      </c>
      <c r="C9" s="6" t="s">
        <v>291</v>
      </c>
      <c r="D9" s="66">
        <v>6230.79</v>
      </c>
    </row>
    <row r="10" spans="2:5" ht="21" customHeight="1" thickBot="1" x14ac:dyDescent="0.25">
      <c r="B10" s="40"/>
      <c r="C10" s="67" t="s">
        <v>306</v>
      </c>
      <c r="D10" s="66">
        <f>SUM(D9:D9)</f>
        <v>6230.79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2"/>
  <sheetViews>
    <sheetView topLeftCell="A3" workbookViewId="0">
      <selection activeCell="B5" sqref="B5:E5"/>
    </sheetView>
  </sheetViews>
  <sheetFormatPr defaultRowHeight="12.75" x14ac:dyDescent="0.2"/>
  <cols>
    <col min="3" max="3" width="28.7109375" customWidth="1"/>
    <col min="4" max="4" width="16" customWidth="1"/>
    <col min="5" max="5" width="16.140625" customWidth="1"/>
  </cols>
  <sheetData>
    <row r="4" spans="2:5" ht="15.75" x14ac:dyDescent="0.2">
      <c r="B4" s="377" t="s">
        <v>480</v>
      </c>
      <c r="C4" s="377"/>
      <c r="D4" s="377"/>
      <c r="E4" s="377"/>
    </row>
    <row r="5" spans="2:5" ht="15.75" x14ac:dyDescent="0.2">
      <c r="B5" s="377" t="s">
        <v>265</v>
      </c>
      <c r="C5" s="377"/>
      <c r="D5" s="377"/>
      <c r="E5" s="377"/>
    </row>
    <row r="6" spans="2:5" ht="15.75" x14ac:dyDescent="0.2">
      <c r="B6" s="377" t="s">
        <v>180</v>
      </c>
      <c r="C6" s="377"/>
      <c r="D6" s="377"/>
      <c r="E6" s="377"/>
    </row>
    <row r="7" spans="2:5" ht="15.75" x14ac:dyDescent="0.2">
      <c r="B7" s="377" t="s">
        <v>691</v>
      </c>
      <c r="C7" s="377"/>
      <c r="D7" s="377"/>
      <c r="E7" s="377"/>
    </row>
    <row r="8" spans="2:5" ht="111.75" customHeight="1" x14ac:dyDescent="0.2">
      <c r="B8" s="357" t="s">
        <v>608</v>
      </c>
      <c r="C8" s="357"/>
      <c r="D8" s="357"/>
      <c r="E8" s="357"/>
    </row>
    <row r="9" spans="2:5" ht="13.5" thickBot="1" x14ac:dyDescent="0.25">
      <c r="B9" s="63"/>
      <c r="C9" s="63"/>
      <c r="D9" s="63"/>
    </row>
    <row r="10" spans="2:5" ht="45" customHeight="1" thickBot="1" x14ac:dyDescent="0.25">
      <c r="B10" s="64" t="s">
        <v>289</v>
      </c>
      <c r="C10" s="65" t="s">
        <v>290</v>
      </c>
      <c r="D10" s="65" t="s">
        <v>581</v>
      </c>
      <c r="E10" s="65" t="s">
        <v>606</v>
      </c>
    </row>
    <row r="11" spans="2:5" ht="32.25" customHeight="1" thickBot="1" x14ac:dyDescent="0.25">
      <c r="B11" s="347">
        <v>2</v>
      </c>
      <c r="C11" s="250" t="s">
        <v>291</v>
      </c>
      <c r="D11" s="66">
        <v>6727.21</v>
      </c>
      <c r="E11" s="66">
        <v>6716.58</v>
      </c>
    </row>
    <row r="12" spans="2:5" ht="21" customHeight="1" thickBot="1" x14ac:dyDescent="0.35">
      <c r="B12" s="70"/>
      <c r="C12" s="69" t="s">
        <v>306</v>
      </c>
      <c r="D12" s="66">
        <f>SUM(D11:D11)</f>
        <v>6727.21</v>
      </c>
      <c r="E12" s="66">
        <f>SUM(E11:E11)</f>
        <v>6716.58</v>
      </c>
    </row>
  </sheetData>
  <mergeCells count="5">
    <mergeCell ref="B8:E8"/>
    <mergeCell ref="B4:E4"/>
    <mergeCell ref="B7:E7"/>
    <mergeCell ref="B5:E5"/>
    <mergeCell ref="B6:E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A3" sqref="A3:E6"/>
    </sheetView>
  </sheetViews>
  <sheetFormatPr defaultRowHeight="12.75" x14ac:dyDescent="0.2"/>
  <cols>
    <col min="1" max="1" width="4.85546875" customWidth="1"/>
    <col min="2" max="2" width="34.28515625" customWidth="1"/>
    <col min="3" max="3" width="15.5703125" customWidth="1"/>
    <col min="4" max="4" width="16.85546875" customWidth="1"/>
    <col min="5" max="5" width="21.140625" customWidth="1"/>
  </cols>
  <sheetData>
    <row r="3" spans="1:5" ht="15.75" x14ac:dyDescent="0.2">
      <c r="A3" s="350" t="s">
        <v>679</v>
      </c>
      <c r="B3" s="350"/>
      <c r="C3" s="350"/>
      <c r="D3" s="350"/>
      <c r="E3" s="350"/>
    </row>
    <row r="4" spans="1:5" ht="15.75" x14ac:dyDescent="0.2">
      <c r="A4" s="350" t="s">
        <v>265</v>
      </c>
      <c r="B4" s="350"/>
      <c r="C4" s="350"/>
      <c r="D4" s="350"/>
      <c r="E4" s="350"/>
    </row>
    <row r="5" spans="1:5" ht="15.75" x14ac:dyDescent="0.2">
      <c r="A5" s="350" t="s">
        <v>180</v>
      </c>
      <c r="B5" s="350"/>
      <c r="C5" s="350"/>
      <c r="D5" s="350"/>
      <c r="E5" s="350"/>
    </row>
    <row r="6" spans="1:5" ht="15.75" x14ac:dyDescent="0.2">
      <c r="A6" s="350" t="s">
        <v>689</v>
      </c>
      <c r="B6" s="350"/>
      <c r="C6" s="350"/>
      <c r="D6" s="350"/>
      <c r="E6" s="350"/>
    </row>
    <row r="7" spans="1:5" ht="18" x14ac:dyDescent="0.25">
      <c r="A7" s="351"/>
      <c r="B7" s="351"/>
      <c r="C7" s="351"/>
      <c r="D7" s="75"/>
    </row>
    <row r="8" spans="1:5" ht="18" customHeight="1" x14ac:dyDescent="0.2">
      <c r="A8" s="357" t="s">
        <v>615</v>
      </c>
      <c r="B8" s="357"/>
      <c r="C8" s="357"/>
      <c r="D8" s="357"/>
      <c r="E8" s="357"/>
    </row>
    <row r="9" spans="1:5" ht="35.25" customHeight="1" x14ac:dyDescent="0.2">
      <c r="A9" s="300"/>
      <c r="B9" s="357" t="s">
        <v>634</v>
      </c>
      <c r="C9" s="357"/>
      <c r="D9" s="357"/>
      <c r="E9" s="357"/>
    </row>
    <row r="10" spans="1:5" ht="18" x14ac:dyDescent="0.2">
      <c r="A10" s="300"/>
      <c r="B10" s="300"/>
      <c r="C10" s="300"/>
      <c r="D10" s="300"/>
    </row>
    <row r="11" spans="1:5" x14ac:dyDescent="0.2">
      <c r="A11" s="378"/>
      <c r="B11" s="378" t="s">
        <v>616</v>
      </c>
      <c r="C11" s="378" t="s">
        <v>306</v>
      </c>
      <c r="D11" s="379" t="s">
        <v>617</v>
      </c>
      <c r="E11" s="379"/>
    </row>
    <row r="12" spans="1:5" ht="25.5" x14ac:dyDescent="0.2">
      <c r="A12" s="378"/>
      <c r="B12" s="378"/>
      <c r="C12" s="378"/>
      <c r="D12" s="301" t="s">
        <v>618</v>
      </c>
      <c r="E12" s="302" t="s">
        <v>619</v>
      </c>
    </row>
    <row r="13" spans="1:5" ht="40.5" customHeight="1" x14ac:dyDescent="0.2">
      <c r="A13" s="303"/>
      <c r="B13" s="303" t="s">
        <v>620</v>
      </c>
      <c r="C13" s="304">
        <f>SUM(C15:C18)</f>
        <v>6230.79</v>
      </c>
      <c r="D13" s="304">
        <f>SUM(D15:D18)</f>
        <v>0</v>
      </c>
      <c r="E13" s="304">
        <f>SUM(E15:E18)</f>
        <v>6230.79</v>
      </c>
    </row>
    <row r="14" spans="1:5" ht="15.75" x14ac:dyDescent="0.2">
      <c r="A14" s="303"/>
      <c r="B14" s="303" t="s">
        <v>621</v>
      </c>
      <c r="C14" s="304"/>
      <c r="D14" s="305"/>
      <c r="E14" s="305"/>
    </row>
    <row r="15" spans="1:5" ht="31.5" x14ac:dyDescent="0.25">
      <c r="A15" s="305"/>
      <c r="B15" s="306" t="s">
        <v>622</v>
      </c>
      <c r="C15" s="307"/>
      <c r="D15" s="307"/>
      <c r="E15" s="307"/>
    </row>
    <row r="16" spans="1:5" ht="63" x14ac:dyDescent="0.2">
      <c r="A16" s="308"/>
      <c r="B16" s="309" t="s">
        <v>623</v>
      </c>
      <c r="C16" s="310">
        <v>6230.79</v>
      </c>
      <c r="D16" s="311"/>
      <c r="E16" s="311">
        <v>6230.79</v>
      </c>
    </row>
    <row r="17" spans="1:5" ht="41.25" customHeight="1" x14ac:dyDescent="0.2">
      <c r="A17" s="303"/>
      <c r="B17" s="312" t="s">
        <v>624</v>
      </c>
      <c r="C17" s="310"/>
      <c r="D17" s="311"/>
      <c r="E17" s="311"/>
    </row>
    <row r="18" spans="1:5" ht="84.75" customHeight="1" x14ac:dyDescent="0.25">
      <c r="A18" s="305"/>
      <c r="B18" s="306" t="s">
        <v>625</v>
      </c>
      <c r="C18" s="307"/>
      <c r="D18" s="307"/>
      <c r="E18" s="313"/>
    </row>
    <row r="19" spans="1:5" ht="15.75" x14ac:dyDescent="0.25">
      <c r="A19" s="314"/>
      <c r="B19" s="315" t="s">
        <v>626</v>
      </c>
      <c r="C19" s="316">
        <f>SUM(C21:C26)</f>
        <v>6230.79</v>
      </c>
      <c r="D19" s="316">
        <f t="shared" ref="D19:E19" si="0">SUM(D21:D26)</f>
        <v>0</v>
      </c>
      <c r="E19" s="316">
        <f t="shared" si="0"/>
        <v>6230.79</v>
      </c>
    </row>
    <row r="20" spans="1:5" ht="15.75" x14ac:dyDescent="0.25">
      <c r="A20" s="305"/>
      <c r="B20" s="317" t="s">
        <v>621</v>
      </c>
      <c r="C20" s="317"/>
      <c r="D20" s="317"/>
      <c r="E20" s="317"/>
    </row>
    <row r="21" spans="1:5" ht="63.75" customHeight="1" x14ac:dyDescent="0.25">
      <c r="A21" s="305"/>
      <c r="B21" s="306" t="s">
        <v>627</v>
      </c>
      <c r="C21" s="307">
        <v>6230.79</v>
      </c>
      <c r="D21" s="307"/>
      <c r="E21" s="317">
        <v>6230.79</v>
      </c>
    </row>
    <row r="22" spans="1:5" ht="69.75" customHeight="1" x14ac:dyDescent="0.25">
      <c r="A22" s="305"/>
      <c r="B22" s="306" t="s">
        <v>628</v>
      </c>
      <c r="C22" s="307"/>
      <c r="D22" s="307"/>
      <c r="E22" s="307"/>
    </row>
    <row r="23" spans="1:5" ht="63" customHeight="1" x14ac:dyDescent="0.25">
      <c r="A23" s="305"/>
      <c r="B23" s="306" t="s">
        <v>627</v>
      </c>
      <c r="C23" s="307"/>
      <c r="D23" s="307"/>
      <c r="E23" s="307"/>
    </row>
    <row r="24" spans="1:5" ht="62.25" customHeight="1" x14ac:dyDescent="0.25">
      <c r="A24" s="305"/>
      <c r="B24" s="306" t="s">
        <v>629</v>
      </c>
      <c r="C24" s="307"/>
      <c r="D24" s="307"/>
      <c r="E24" s="307"/>
    </row>
    <row r="25" spans="1:5" ht="61.5" customHeight="1" x14ac:dyDescent="0.25">
      <c r="A25" s="305"/>
      <c r="B25" s="306" t="s">
        <v>630</v>
      </c>
      <c r="C25" s="307"/>
      <c r="D25" s="307"/>
      <c r="E25" s="307"/>
    </row>
    <row r="26" spans="1:5" ht="40.5" customHeight="1" x14ac:dyDescent="0.25">
      <c r="A26" s="305"/>
      <c r="B26" s="306" t="s">
        <v>631</v>
      </c>
      <c r="C26" s="307"/>
      <c r="D26" s="305"/>
      <c r="E26" s="307"/>
    </row>
  </sheetData>
  <mergeCells count="11">
    <mergeCell ref="A3:E3"/>
    <mergeCell ref="A4:E4"/>
    <mergeCell ref="A5:E5"/>
    <mergeCell ref="A6:E6"/>
    <mergeCell ref="A7:C7"/>
    <mergeCell ref="A8:E8"/>
    <mergeCell ref="B9:E9"/>
    <mergeCell ref="A11:A12"/>
    <mergeCell ref="B11:B12"/>
    <mergeCell ref="C11:C12"/>
    <mergeCell ref="D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8"/>
  <sheetViews>
    <sheetView workbookViewId="0">
      <selection activeCell="B6" sqref="B6:C6"/>
    </sheetView>
  </sheetViews>
  <sheetFormatPr defaultRowHeight="12.75" x14ac:dyDescent="0.2"/>
  <cols>
    <col min="1" max="1" width="3.5703125" customWidth="1"/>
    <col min="2" max="2" width="86.5703125" customWidth="1"/>
    <col min="3" max="3" width="19" customWidth="1"/>
  </cols>
  <sheetData>
    <row r="3" spans="2:8" ht="15.75" x14ac:dyDescent="0.2">
      <c r="B3" s="352" t="s">
        <v>673</v>
      </c>
      <c r="C3" s="352"/>
    </row>
    <row r="4" spans="2:8" ht="15.75" x14ac:dyDescent="0.2">
      <c r="B4" s="350" t="s">
        <v>265</v>
      </c>
      <c r="C4" s="350"/>
      <c r="D4" s="59"/>
      <c r="E4" s="59"/>
    </row>
    <row r="5" spans="2:8" ht="15.75" x14ac:dyDescent="0.2">
      <c r="B5" s="350" t="s">
        <v>180</v>
      </c>
      <c r="C5" s="350"/>
      <c r="D5" s="59"/>
      <c r="E5" s="59"/>
      <c r="F5" s="59"/>
      <c r="G5" s="59"/>
      <c r="H5" s="59"/>
    </row>
    <row r="6" spans="2:8" ht="15.75" x14ac:dyDescent="0.2">
      <c r="B6" s="350" t="s">
        <v>689</v>
      </c>
      <c r="C6" s="350"/>
      <c r="D6" s="59"/>
      <c r="E6" s="59"/>
      <c r="F6" s="59"/>
      <c r="G6" s="59"/>
      <c r="H6" s="59"/>
    </row>
    <row r="7" spans="2:8" ht="15.75" x14ac:dyDescent="0.2">
      <c r="B7" s="83" t="s">
        <v>475</v>
      </c>
    </row>
    <row r="8" spans="2:8" ht="15.75" x14ac:dyDescent="0.2">
      <c r="B8" s="83" t="s">
        <v>476</v>
      </c>
    </row>
    <row r="9" spans="2:8" ht="15.75" x14ac:dyDescent="0.2">
      <c r="B9" s="138" t="s">
        <v>612</v>
      </c>
    </row>
    <row r="10" spans="2:8" ht="16.5" thickBot="1" x14ac:dyDescent="0.25">
      <c r="B10" s="86" t="s">
        <v>457</v>
      </c>
    </row>
    <row r="11" spans="2:8" ht="17.25" thickTop="1" thickBot="1" x14ac:dyDescent="0.25">
      <c r="B11" s="92" t="s">
        <v>183</v>
      </c>
      <c r="C11" s="93" t="s">
        <v>5</v>
      </c>
    </row>
    <row r="12" spans="2:8" x14ac:dyDescent="0.2">
      <c r="B12" s="94">
        <v>1</v>
      </c>
      <c r="C12" s="103">
        <v>2</v>
      </c>
    </row>
    <row r="13" spans="2:8" ht="36" customHeight="1" x14ac:dyDescent="0.2">
      <c r="B13" s="105" t="s">
        <v>477</v>
      </c>
      <c r="C13" s="268">
        <v>-2700</v>
      </c>
    </row>
    <row r="14" spans="2:8" ht="60.75" customHeight="1" x14ac:dyDescent="0.2">
      <c r="B14" s="106" t="s">
        <v>478</v>
      </c>
      <c r="C14" s="269"/>
    </row>
    <row r="15" spans="2:8" ht="64.5" customHeight="1" thickBot="1" x14ac:dyDescent="0.25">
      <c r="B15" s="104" t="s">
        <v>479</v>
      </c>
      <c r="C15" s="268">
        <v>-2700</v>
      </c>
    </row>
    <row r="16" spans="2:8" ht="13.5" thickTop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4">
    <mergeCell ref="B4:C4"/>
    <mergeCell ref="B3:C3"/>
    <mergeCell ref="B5:C5"/>
    <mergeCell ref="B6:C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opLeftCell="A19" workbookViewId="0">
      <selection activeCell="B9" sqref="B9"/>
    </sheetView>
  </sheetViews>
  <sheetFormatPr defaultRowHeight="12.75" x14ac:dyDescent="0.2"/>
  <cols>
    <col min="2" max="2" width="24.5703125" customWidth="1"/>
    <col min="3" max="3" width="13.42578125" customWidth="1"/>
    <col min="4" max="4" width="16.85546875" customWidth="1"/>
    <col min="5" max="5" width="12.85546875" customWidth="1"/>
    <col min="6" max="6" width="15.42578125" customWidth="1"/>
    <col min="7" max="7" width="16.28515625" customWidth="1"/>
    <col min="8" max="8" width="11.140625" customWidth="1"/>
  </cols>
  <sheetData>
    <row r="1" spans="2:8" ht="15.75" customHeight="1" x14ac:dyDescent="0.25">
      <c r="B1" s="444" t="s">
        <v>680</v>
      </c>
      <c r="C1" s="444"/>
      <c r="D1" s="444"/>
      <c r="E1" s="444"/>
      <c r="F1" s="444"/>
      <c r="G1" s="444"/>
      <c r="H1" s="444"/>
    </row>
    <row r="2" spans="2:8" ht="15.75" x14ac:dyDescent="0.2">
      <c r="B2" s="350" t="str">
        <f>ПР№19!A4</f>
        <v>к решению Собрания депутатов</v>
      </c>
      <c r="C2" s="350"/>
      <c r="D2" s="350"/>
      <c r="E2" s="350"/>
      <c r="F2" s="350"/>
      <c r="G2" s="350"/>
      <c r="H2" s="350"/>
    </row>
    <row r="3" spans="2:8" ht="15.75" x14ac:dyDescent="0.2">
      <c r="B3" s="350" t="str">
        <f>ПР№19!A5</f>
        <v>МР «Сергокалинский район»</v>
      </c>
      <c r="C3" s="350"/>
      <c r="D3" s="350"/>
      <c r="E3" s="350"/>
      <c r="F3" s="350"/>
      <c r="G3" s="350"/>
      <c r="H3" s="350"/>
    </row>
    <row r="4" spans="2:8" ht="15.75" x14ac:dyDescent="0.2">
      <c r="B4" s="350" t="str">
        <f>ПР№19!A6</f>
        <v xml:space="preserve">№42 от 28.12.2021 года </v>
      </c>
      <c r="C4" s="350"/>
      <c r="D4" s="350"/>
      <c r="E4" s="350"/>
      <c r="F4" s="350"/>
      <c r="G4" s="350"/>
      <c r="H4" s="350"/>
    </row>
    <row r="5" spans="2:8" ht="51.75" customHeight="1" x14ac:dyDescent="0.2">
      <c r="B5" s="357" t="s">
        <v>694</v>
      </c>
      <c r="C5" s="357"/>
      <c r="D5" s="357"/>
      <c r="E5" s="357"/>
      <c r="F5" s="357"/>
      <c r="G5" s="357"/>
      <c r="H5" s="357"/>
    </row>
    <row r="6" spans="2:8" ht="18" x14ac:dyDescent="0.2">
      <c r="B6" s="300"/>
      <c r="C6" s="300"/>
      <c r="D6" s="300"/>
    </row>
    <row r="7" spans="2:8" ht="12.75" customHeight="1" x14ac:dyDescent="0.2">
      <c r="B7" s="378" t="s">
        <v>616</v>
      </c>
      <c r="C7" s="378" t="s">
        <v>638</v>
      </c>
      <c r="D7" s="379" t="s">
        <v>617</v>
      </c>
      <c r="E7" s="379"/>
      <c r="F7" s="378" t="s">
        <v>639</v>
      </c>
      <c r="G7" s="379" t="s">
        <v>617</v>
      </c>
      <c r="H7" s="379"/>
    </row>
    <row r="8" spans="2:8" ht="25.5" x14ac:dyDescent="0.2">
      <c r="B8" s="378"/>
      <c r="C8" s="378"/>
      <c r="D8" s="301" t="s">
        <v>618</v>
      </c>
      <c r="E8" s="302" t="s">
        <v>619</v>
      </c>
      <c r="F8" s="378"/>
      <c r="G8" s="301" t="s">
        <v>618</v>
      </c>
      <c r="H8" s="302" t="s">
        <v>619</v>
      </c>
    </row>
    <row r="9" spans="2:8" ht="47.25" customHeight="1" x14ac:dyDescent="0.2">
      <c r="B9" s="303" t="s">
        <v>620</v>
      </c>
      <c r="C9" s="304">
        <f t="shared" ref="C9:H9" si="0">SUM(C11:C14)</f>
        <v>6727.21</v>
      </c>
      <c r="D9" s="304">
        <f t="shared" si="0"/>
        <v>0</v>
      </c>
      <c r="E9" s="304">
        <f t="shared" si="0"/>
        <v>6727.21</v>
      </c>
      <c r="F9" s="304">
        <f t="shared" si="0"/>
        <v>6716.58</v>
      </c>
      <c r="G9" s="304">
        <f t="shared" si="0"/>
        <v>0</v>
      </c>
      <c r="H9" s="304">
        <f t="shared" si="0"/>
        <v>6716.58</v>
      </c>
    </row>
    <row r="10" spans="2:8" ht="15.75" x14ac:dyDescent="0.2">
      <c r="B10" s="303" t="s">
        <v>621</v>
      </c>
      <c r="C10" s="304"/>
      <c r="D10" s="305"/>
      <c r="E10" s="305"/>
      <c r="F10" s="304"/>
      <c r="G10" s="305"/>
      <c r="H10" s="305"/>
    </row>
    <row r="11" spans="2:8" ht="31.5" x14ac:dyDescent="0.25">
      <c r="B11" s="306" t="s">
        <v>622</v>
      </c>
      <c r="C11" s="307"/>
      <c r="D11" s="307"/>
      <c r="E11" s="307"/>
      <c r="F11" s="307"/>
      <c r="G11" s="307"/>
      <c r="H11" s="307"/>
    </row>
    <row r="12" spans="2:8" ht="94.5" x14ac:dyDescent="0.2">
      <c r="B12" s="309" t="s">
        <v>623</v>
      </c>
      <c r="C12" s="310">
        <v>6727.21</v>
      </c>
      <c r="D12" s="311"/>
      <c r="E12" s="311">
        <v>6727.21</v>
      </c>
      <c r="F12" s="310">
        <v>6716.58</v>
      </c>
      <c r="G12" s="311"/>
      <c r="H12" s="311">
        <v>6716.58</v>
      </c>
    </row>
    <row r="13" spans="2:8" ht="47.25" x14ac:dyDescent="0.2">
      <c r="B13" s="312" t="s">
        <v>624</v>
      </c>
      <c r="C13" s="310"/>
      <c r="D13" s="311"/>
      <c r="E13" s="311"/>
      <c r="F13" s="310"/>
      <c r="G13" s="311"/>
      <c r="H13" s="311"/>
    </row>
    <row r="14" spans="2:8" ht="110.25" x14ac:dyDescent="0.25">
      <c r="B14" s="306" t="s">
        <v>625</v>
      </c>
      <c r="C14" s="307"/>
      <c r="D14" s="307"/>
      <c r="E14" s="313"/>
      <c r="F14" s="307"/>
      <c r="G14" s="307"/>
      <c r="H14" s="313"/>
    </row>
    <row r="15" spans="2:8" ht="15.75" x14ac:dyDescent="0.25">
      <c r="B15" s="315" t="s">
        <v>626</v>
      </c>
      <c r="C15" s="316">
        <f>SUM(C17:C22)</f>
        <v>6727.21</v>
      </c>
      <c r="D15" s="316">
        <f t="shared" ref="D15:E15" si="1">SUM(D17:D22)</f>
        <v>0</v>
      </c>
      <c r="E15" s="316">
        <f t="shared" si="1"/>
        <v>6727.21</v>
      </c>
      <c r="F15" s="316">
        <f>SUM(F17:F22)</f>
        <v>6716.58</v>
      </c>
      <c r="G15" s="316">
        <f t="shared" ref="G15:H15" si="2">SUM(G17:G22)</f>
        <v>0</v>
      </c>
      <c r="H15" s="316">
        <f t="shared" si="2"/>
        <v>6716.58</v>
      </c>
    </row>
    <row r="16" spans="2:8" ht="15.75" x14ac:dyDescent="0.25">
      <c r="B16" s="317" t="s">
        <v>621</v>
      </c>
      <c r="C16" s="317"/>
      <c r="D16" s="317"/>
      <c r="E16" s="317"/>
      <c r="F16" s="317"/>
      <c r="G16" s="317"/>
      <c r="H16" s="317"/>
    </row>
    <row r="17" spans="2:8" ht="94.5" x14ac:dyDescent="0.25">
      <c r="B17" s="306" t="s">
        <v>627</v>
      </c>
      <c r="C17" s="307">
        <v>6727.21</v>
      </c>
      <c r="D17" s="307"/>
      <c r="E17" s="317">
        <v>6727.21</v>
      </c>
      <c r="F17" s="307">
        <v>6716.58</v>
      </c>
      <c r="G17" s="307"/>
      <c r="H17" s="317">
        <v>6716.58</v>
      </c>
    </row>
    <row r="18" spans="2:8" ht="94.5" x14ac:dyDescent="0.25">
      <c r="B18" s="306" t="s">
        <v>628</v>
      </c>
      <c r="C18" s="307"/>
      <c r="D18" s="307"/>
      <c r="E18" s="307"/>
      <c r="F18" s="307"/>
      <c r="G18" s="307"/>
      <c r="H18" s="307"/>
    </row>
    <row r="19" spans="2:8" ht="94.5" x14ac:dyDescent="0.25">
      <c r="B19" s="306" t="s">
        <v>627</v>
      </c>
      <c r="C19" s="307"/>
      <c r="D19" s="307"/>
      <c r="E19" s="307"/>
      <c r="F19" s="307"/>
      <c r="G19" s="307"/>
      <c r="H19" s="307"/>
    </row>
    <row r="20" spans="2:8" ht="94.5" x14ac:dyDescent="0.25">
      <c r="B20" s="306" t="s">
        <v>629</v>
      </c>
      <c r="C20" s="307"/>
      <c r="D20" s="307"/>
      <c r="E20" s="307"/>
      <c r="F20" s="307"/>
      <c r="G20" s="307"/>
      <c r="H20" s="307"/>
    </row>
    <row r="21" spans="2:8" ht="126" x14ac:dyDescent="0.25">
      <c r="B21" s="306" t="s">
        <v>630</v>
      </c>
      <c r="C21" s="307"/>
      <c r="D21" s="307"/>
      <c r="E21" s="307"/>
      <c r="F21" s="307"/>
      <c r="G21" s="307"/>
      <c r="H21" s="307"/>
    </row>
    <row r="22" spans="2:8" ht="47.25" x14ac:dyDescent="0.25">
      <c r="B22" s="306" t="s">
        <v>631</v>
      </c>
      <c r="C22" s="307"/>
      <c r="D22" s="305"/>
      <c r="E22" s="307"/>
      <c r="F22" s="307"/>
      <c r="G22" s="305"/>
      <c r="H22" s="307"/>
    </row>
  </sheetData>
  <mergeCells count="10">
    <mergeCell ref="B1:H1"/>
    <mergeCell ref="F7:F8"/>
    <mergeCell ref="G7:H7"/>
    <mergeCell ref="B2:H2"/>
    <mergeCell ref="B3:H3"/>
    <mergeCell ref="B4:H4"/>
    <mergeCell ref="B5:H5"/>
    <mergeCell ref="B7:B8"/>
    <mergeCell ref="C7:C8"/>
    <mergeCell ref="D7:E7"/>
  </mergeCells>
  <pageMargins left="0" right="0" top="0.74803149606299213" bottom="0" header="0.31496062992125984" footer="0.31496062992125984"/>
  <pageSetup paperSize="9" scale="9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8"/>
  <sheetViews>
    <sheetView workbookViewId="0">
      <selection activeCell="C15" sqref="C15"/>
    </sheetView>
  </sheetViews>
  <sheetFormatPr defaultRowHeight="12.75" x14ac:dyDescent="0.2"/>
  <cols>
    <col min="1" max="1" width="1.5703125" customWidth="1"/>
    <col min="2" max="2" width="5.85546875" customWidth="1"/>
    <col min="3" max="3" width="47.85546875" customWidth="1"/>
    <col min="4" max="4" width="34.140625" customWidth="1"/>
  </cols>
  <sheetData>
    <row r="4" spans="3:4" ht="15.75" x14ac:dyDescent="0.2">
      <c r="C4" s="352" t="s">
        <v>681</v>
      </c>
      <c r="D4" s="352"/>
    </row>
    <row r="5" spans="3:4" ht="15.75" x14ac:dyDescent="0.2">
      <c r="C5" s="350" t="s">
        <v>265</v>
      </c>
      <c r="D5" s="350"/>
    </row>
    <row r="6" spans="3:4" ht="15.75" x14ac:dyDescent="0.2">
      <c r="C6" s="350" t="s">
        <v>180</v>
      </c>
      <c r="D6" s="350"/>
    </row>
    <row r="7" spans="3:4" ht="15.75" x14ac:dyDescent="0.2">
      <c r="C7" s="350" t="s">
        <v>695</v>
      </c>
      <c r="D7" s="350"/>
    </row>
    <row r="8" spans="3:4" ht="15.75" x14ac:dyDescent="0.2">
      <c r="C8" s="355" t="s">
        <v>470</v>
      </c>
      <c r="D8" s="355"/>
    </row>
    <row r="9" spans="3:4" ht="15.75" x14ac:dyDescent="0.2">
      <c r="C9" s="355" t="s">
        <v>471</v>
      </c>
      <c r="D9" s="355"/>
    </row>
    <row r="10" spans="3:4" ht="15.75" x14ac:dyDescent="0.2">
      <c r="C10" s="355" t="s">
        <v>609</v>
      </c>
      <c r="D10" s="355"/>
    </row>
    <row r="11" spans="3:4" ht="15.75" x14ac:dyDescent="0.2">
      <c r="C11" s="88"/>
    </row>
    <row r="12" spans="3:4" ht="16.5" thickBot="1" x14ac:dyDescent="0.25">
      <c r="C12" s="348" t="s">
        <v>457</v>
      </c>
      <c r="D12" s="348"/>
    </row>
    <row r="13" spans="3:4" ht="16.5" thickBot="1" x14ac:dyDescent="0.25">
      <c r="C13" s="101" t="s">
        <v>183</v>
      </c>
      <c r="D13" s="102" t="s">
        <v>5</v>
      </c>
    </row>
    <row r="14" spans="3:4" ht="19.5" customHeight="1" x14ac:dyDescent="0.2">
      <c r="C14" s="94">
        <v>1</v>
      </c>
      <c r="D14" s="103">
        <v>2</v>
      </c>
    </row>
    <row r="15" spans="3:4" ht="63.75" customHeight="1" x14ac:dyDescent="0.2">
      <c r="C15" s="105" t="s">
        <v>472</v>
      </c>
      <c r="D15" s="268">
        <v>-2700</v>
      </c>
    </row>
    <row r="16" spans="3:4" ht="25.5" customHeight="1" x14ac:dyDescent="0.2">
      <c r="C16" s="106" t="s">
        <v>473</v>
      </c>
      <c r="D16" s="269"/>
    </row>
    <row r="17" spans="3:4" ht="97.5" customHeight="1" thickBot="1" x14ac:dyDescent="0.25">
      <c r="C17" s="108" t="s">
        <v>483</v>
      </c>
      <c r="D17" s="268">
        <v>-2700</v>
      </c>
    </row>
    <row r="18" spans="3:4" ht="13.5" thickTop="1" x14ac:dyDescent="0.2"/>
  </sheetData>
  <mergeCells count="8">
    <mergeCell ref="C9:D9"/>
    <mergeCell ref="C10:D10"/>
    <mergeCell ref="C12:D12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1"/>
  <sheetViews>
    <sheetView tabSelected="1" topLeftCell="A4" workbookViewId="0">
      <selection activeCell="B16" sqref="B16"/>
    </sheetView>
  </sheetViews>
  <sheetFormatPr defaultRowHeight="12.75" x14ac:dyDescent="0.2"/>
  <cols>
    <col min="2" max="2" width="42.85546875" customWidth="1"/>
    <col min="3" max="3" width="20" customWidth="1"/>
    <col min="4" max="4" width="17.140625" customWidth="1"/>
  </cols>
  <sheetData>
    <row r="4" spans="2:4" ht="15.75" x14ac:dyDescent="0.2">
      <c r="B4" s="352" t="s">
        <v>682</v>
      </c>
      <c r="C4" s="352"/>
      <c r="D4" s="352"/>
    </row>
    <row r="5" spans="2:4" ht="15.75" x14ac:dyDescent="0.2">
      <c r="B5" s="350" t="s">
        <v>265</v>
      </c>
      <c r="C5" s="350"/>
      <c r="D5" s="350"/>
    </row>
    <row r="6" spans="2:4" ht="15.75" x14ac:dyDescent="0.2">
      <c r="B6" s="350" t="s">
        <v>180</v>
      </c>
      <c r="C6" s="350"/>
      <c r="D6" s="350"/>
    </row>
    <row r="7" spans="2:4" ht="15.75" x14ac:dyDescent="0.2">
      <c r="B7" s="350" t="s">
        <v>688</v>
      </c>
      <c r="C7" s="350"/>
      <c r="D7" s="350"/>
    </row>
    <row r="8" spans="2:4" ht="15.75" x14ac:dyDescent="0.2">
      <c r="B8" s="87"/>
    </row>
    <row r="9" spans="2:4" ht="15.75" customHeight="1" x14ac:dyDescent="0.2">
      <c r="B9" s="355" t="s">
        <v>470</v>
      </c>
      <c r="C9" s="355"/>
    </row>
    <row r="10" spans="2:4" ht="15.75" customHeight="1" x14ac:dyDescent="0.2">
      <c r="B10" s="355" t="s">
        <v>471</v>
      </c>
      <c r="C10" s="355"/>
    </row>
    <row r="11" spans="2:4" ht="15.75" customHeight="1" x14ac:dyDescent="0.2">
      <c r="B11" s="355" t="s">
        <v>481</v>
      </c>
      <c r="C11" s="355"/>
    </row>
    <row r="12" spans="2:4" ht="15.75" customHeight="1" x14ac:dyDescent="0.2">
      <c r="B12" s="355" t="s">
        <v>582</v>
      </c>
      <c r="C12" s="355"/>
    </row>
    <row r="13" spans="2:4" ht="16.5" thickBot="1" x14ac:dyDescent="0.25">
      <c r="B13" s="380" t="s">
        <v>482</v>
      </c>
      <c r="C13" s="380"/>
      <c r="D13" s="380"/>
    </row>
    <row r="14" spans="2:4" ht="17.25" thickTop="1" thickBot="1" x14ac:dyDescent="0.25">
      <c r="B14" s="92" t="s">
        <v>183</v>
      </c>
      <c r="C14" s="99" t="s">
        <v>565</v>
      </c>
      <c r="D14" s="93" t="s">
        <v>579</v>
      </c>
    </row>
    <row r="15" spans="2:4" x14ac:dyDescent="0.2">
      <c r="B15" s="94">
        <v>1</v>
      </c>
      <c r="C15" s="100">
        <v>2</v>
      </c>
      <c r="D15" s="95"/>
    </row>
    <row r="16" spans="2:4" ht="31.5" x14ac:dyDescent="0.2">
      <c r="B16" s="91" t="s">
        <v>472</v>
      </c>
      <c r="C16" s="266">
        <v>-2700</v>
      </c>
      <c r="D16" s="107">
        <v>-2700</v>
      </c>
    </row>
    <row r="17" spans="2:4" ht="18.75" x14ac:dyDescent="0.2">
      <c r="B17" s="96" t="s">
        <v>473</v>
      </c>
      <c r="C17" s="267"/>
      <c r="D17" s="97"/>
    </row>
    <row r="18" spans="2:4" ht="97.5" customHeight="1" thickBot="1" x14ac:dyDescent="0.25">
      <c r="B18" s="98" t="s">
        <v>483</v>
      </c>
      <c r="C18" s="266">
        <v>-2700</v>
      </c>
      <c r="D18" s="107">
        <v>-2700</v>
      </c>
    </row>
    <row r="19" spans="2:4" ht="13.5" thickTop="1" x14ac:dyDescent="0.2"/>
    <row r="21" spans="2:4" ht="15.75" x14ac:dyDescent="0.2">
      <c r="C21" s="89"/>
    </row>
  </sheetData>
  <mergeCells count="9">
    <mergeCell ref="B4:D4"/>
    <mergeCell ref="B5:D5"/>
    <mergeCell ref="B6:D6"/>
    <mergeCell ref="B7:D7"/>
    <mergeCell ref="B10:C10"/>
    <mergeCell ref="B11:C11"/>
    <mergeCell ref="B12:C12"/>
    <mergeCell ref="B13:D13"/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workbookViewId="0">
      <selection activeCell="B6" sqref="B6:E6"/>
    </sheetView>
  </sheetViews>
  <sheetFormatPr defaultRowHeight="12.75" x14ac:dyDescent="0.2"/>
  <cols>
    <col min="1" max="1" width="9.5703125" customWidth="1"/>
    <col min="2" max="2" width="30.28515625" customWidth="1"/>
    <col min="3" max="3" width="38" customWidth="1"/>
    <col min="4" max="4" width="19" customWidth="1"/>
    <col min="5" max="5" width="14.140625" customWidth="1"/>
  </cols>
  <sheetData>
    <row r="1" spans="2:5" ht="18.75" x14ac:dyDescent="0.2">
      <c r="B1" s="349" t="s">
        <v>674</v>
      </c>
      <c r="C1" s="349"/>
      <c r="D1" s="349"/>
      <c r="E1" s="349"/>
    </row>
    <row r="2" spans="2:5" ht="15.75" x14ac:dyDescent="0.2">
      <c r="B2" s="350" t="s">
        <v>265</v>
      </c>
      <c r="C2" s="350"/>
      <c r="D2" s="350"/>
      <c r="E2" s="350"/>
    </row>
    <row r="3" spans="2:5" ht="15.75" x14ac:dyDescent="0.2">
      <c r="B3" s="350" t="s">
        <v>180</v>
      </c>
      <c r="C3" s="350"/>
      <c r="D3" s="350"/>
      <c r="E3" s="350"/>
    </row>
    <row r="4" spans="2:5" ht="15.75" x14ac:dyDescent="0.2">
      <c r="B4" s="350" t="s">
        <v>690</v>
      </c>
      <c r="C4" s="350"/>
      <c r="D4" s="350"/>
      <c r="E4" s="350"/>
    </row>
    <row r="5" spans="2:5" ht="18.75" x14ac:dyDescent="0.2">
      <c r="B5" s="353" t="s">
        <v>266</v>
      </c>
      <c r="C5" s="353"/>
      <c r="D5" s="353"/>
      <c r="E5" s="353"/>
    </row>
    <row r="6" spans="2:5" ht="18.75" x14ac:dyDescent="0.2">
      <c r="B6" s="354" t="s">
        <v>611</v>
      </c>
      <c r="C6" s="354"/>
      <c r="D6" s="354"/>
      <c r="E6" s="354"/>
    </row>
    <row r="7" spans="2:5" ht="16.5" thickBot="1" x14ac:dyDescent="0.25">
      <c r="B7" s="348" t="s">
        <v>267</v>
      </c>
      <c r="C7" s="348"/>
      <c r="D7" s="348"/>
    </row>
    <row r="8" spans="2:5" ht="70.5" customHeight="1" thickBot="1" x14ac:dyDescent="0.25">
      <c r="B8" s="50" t="s">
        <v>268</v>
      </c>
      <c r="C8" s="60" t="s">
        <v>269</v>
      </c>
      <c r="D8" s="60" t="s">
        <v>578</v>
      </c>
      <c r="E8" s="60" t="s">
        <v>610</v>
      </c>
    </row>
    <row r="9" spans="2:5" ht="16.5" thickBot="1" x14ac:dyDescent="0.25">
      <c r="B9" s="43">
        <v>1</v>
      </c>
      <c r="C9" s="3">
        <v>2</v>
      </c>
      <c r="D9" s="3">
        <v>3</v>
      </c>
      <c r="E9" s="3">
        <v>3</v>
      </c>
    </row>
    <row r="10" spans="2:5" ht="16.5" thickBot="1" x14ac:dyDescent="0.25">
      <c r="B10" s="43"/>
      <c r="C10" s="1" t="s">
        <v>271</v>
      </c>
      <c r="D10" s="3"/>
      <c r="E10" s="3"/>
    </row>
    <row r="11" spans="2:5" ht="1.5" customHeight="1" thickBot="1" x14ac:dyDescent="0.25">
      <c r="B11" s="43"/>
      <c r="C11" s="3"/>
      <c r="D11" s="3"/>
      <c r="E11" s="3"/>
    </row>
    <row r="12" spans="2:5" ht="30" customHeight="1" thickBot="1" x14ac:dyDescent="0.25">
      <c r="B12" s="318" t="s">
        <v>272</v>
      </c>
      <c r="C12" s="3" t="s">
        <v>273</v>
      </c>
      <c r="D12" s="261">
        <v>67264</v>
      </c>
      <c r="E12" s="261">
        <v>67264</v>
      </c>
    </row>
    <row r="13" spans="2:5" ht="30" customHeight="1" thickBot="1" x14ac:dyDescent="0.25">
      <c r="B13" s="318" t="s">
        <v>274</v>
      </c>
      <c r="C13" s="3" t="s">
        <v>595</v>
      </c>
      <c r="D13" s="261">
        <v>150</v>
      </c>
      <c r="E13" s="261">
        <v>150</v>
      </c>
    </row>
    <row r="14" spans="2:5" ht="30" customHeight="1" thickBot="1" x14ac:dyDescent="0.25">
      <c r="B14" s="318" t="s">
        <v>275</v>
      </c>
      <c r="C14" s="3" t="s">
        <v>276</v>
      </c>
      <c r="D14" s="261">
        <v>980</v>
      </c>
      <c r="E14" s="261">
        <v>980</v>
      </c>
    </row>
    <row r="15" spans="2:5" ht="20.25" customHeight="1" thickBot="1" x14ac:dyDescent="0.25">
      <c r="B15" s="318" t="s">
        <v>277</v>
      </c>
      <c r="C15" s="3" t="s">
        <v>278</v>
      </c>
      <c r="D15" s="261">
        <v>8600</v>
      </c>
      <c r="E15" s="261">
        <v>8600</v>
      </c>
    </row>
    <row r="16" spans="2:5" ht="21" customHeight="1" thickBot="1" x14ac:dyDescent="0.25">
      <c r="B16" s="318" t="s">
        <v>279</v>
      </c>
      <c r="C16" s="3" t="s">
        <v>280</v>
      </c>
      <c r="D16" s="261">
        <v>1100</v>
      </c>
      <c r="E16" s="261">
        <v>1100</v>
      </c>
    </row>
    <row r="17" spans="2:5" ht="21.75" customHeight="1" thickBot="1" x14ac:dyDescent="0.25">
      <c r="B17" s="318" t="s">
        <v>281</v>
      </c>
      <c r="C17" s="3" t="s">
        <v>282</v>
      </c>
      <c r="D17" s="261">
        <v>6910</v>
      </c>
      <c r="E17" s="261">
        <v>6910</v>
      </c>
    </row>
    <row r="18" spans="2:5" ht="19.5" customHeight="1" thickBot="1" x14ac:dyDescent="0.25">
      <c r="B18" s="318" t="s">
        <v>283</v>
      </c>
      <c r="C18" s="3" t="s">
        <v>284</v>
      </c>
      <c r="D18" s="61">
        <v>6727.21</v>
      </c>
      <c r="E18" s="61">
        <v>6716.58</v>
      </c>
    </row>
    <row r="19" spans="2:5" ht="21.75" customHeight="1" thickBot="1" x14ac:dyDescent="0.25">
      <c r="B19" s="43"/>
      <c r="C19" s="1" t="s">
        <v>285</v>
      </c>
      <c r="D19" s="322">
        <f>SUM(D12:D18)</f>
        <v>91731.21</v>
      </c>
      <c r="E19" s="34">
        <f>SUM(E12:E18)</f>
        <v>91720.58</v>
      </c>
    </row>
    <row r="20" spans="2:5" ht="57.75" customHeight="1" thickBot="1" x14ac:dyDescent="0.3">
      <c r="B20" s="117" t="s">
        <v>506</v>
      </c>
      <c r="C20" s="115" t="s">
        <v>484</v>
      </c>
      <c r="D20" s="262">
        <v>101704</v>
      </c>
      <c r="E20" s="262">
        <v>101704</v>
      </c>
    </row>
    <row r="21" spans="2:5" ht="126.75" customHeight="1" thickBot="1" x14ac:dyDescent="0.25">
      <c r="B21" s="117" t="s">
        <v>575</v>
      </c>
      <c r="C21" s="153" t="s">
        <v>574</v>
      </c>
      <c r="D21" s="272">
        <v>18354.900000000001</v>
      </c>
      <c r="E21" s="272">
        <v>18354.900000000001</v>
      </c>
    </row>
    <row r="22" spans="2:5" ht="89.25" customHeight="1" thickBot="1" x14ac:dyDescent="0.25">
      <c r="B22" s="117" t="s">
        <v>502</v>
      </c>
      <c r="C22" s="153" t="s">
        <v>573</v>
      </c>
      <c r="D22" s="272">
        <v>1191.9480000000001</v>
      </c>
      <c r="E22" s="272">
        <v>5673.4359999999997</v>
      </c>
    </row>
    <row r="23" spans="2:5" ht="36" customHeight="1" thickBot="1" x14ac:dyDescent="0.3">
      <c r="B23" s="118" t="s">
        <v>510</v>
      </c>
      <c r="C23" s="116" t="s">
        <v>312</v>
      </c>
      <c r="D23" s="272">
        <v>1931.9739999999999</v>
      </c>
      <c r="E23" s="272"/>
    </row>
    <row r="24" spans="2:5" ht="25.5" customHeight="1" thickBot="1" x14ac:dyDescent="0.25">
      <c r="B24" s="118" t="s">
        <v>533</v>
      </c>
      <c r="C24" s="41" t="s">
        <v>286</v>
      </c>
      <c r="D24" s="260">
        <v>511773.45400000003</v>
      </c>
      <c r="E24" s="260">
        <v>513810.86300000001</v>
      </c>
    </row>
    <row r="25" spans="2:5" ht="25.5" customHeight="1" thickBot="1" x14ac:dyDescent="0.25">
      <c r="B25" s="118" t="s">
        <v>526</v>
      </c>
      <c r="C25" s="3" t="s">
        <v>590</v>
      </c>
      <c r="D25" s="78"/>
      <c r="E25" s="78"/>
    </row>
    <row r="26" spans="2:5" ht="23.25" customHeight="1" thickBot="1" x14ac:dyDescent="0.25">
      <c r="B26" s="43"/>
      <c r="C26" s="1" t="s">
        <v>287</v>
      </c>
      <c r="D26" s="77">
        <f>SUM(D20:D25)</f>
        <v>634956.27600000007</v>
      </c>
      <c r="E26" s="77">
        <f>SUM(E20:E24)</f>
        <v>639543.19900000002</v>
      </c>
    </row>
    <row r="27" spans="2:5" ht="81.75" customHeight="1" thickBot="1" x14ac:dyDescent="0.25">
      <c r="B27" s="264" t="s">
        <v>520</v>
      </c>
      <c r="C27" s="1" t="s">
        <v>451</v>
      </c>
      <c r="D27" s="34">
        <v>9175</v>
      </c>
      <c r="E27" s="34">
        <v>9175</v>
      </c>
    </row>
    <row r="28" spans="2:5" ht="23.25" customHeight="1" thickBot="1" x14ac:dyDescent="0.25">
      <c r="B28" s="43"/>
      <c r="C28" s="1" t="s">
        <v>288</v>
      </c>
      <c r="D28" s="77">
        <f>SUM(D19+D26+D27)</f>
        <v>735862.48600000003</v>
      </c>
      <c r="E28" s="77">
        <f>SUM(E19+E26+E27)</f>
        <v>740438.77899999998</v>
      </c>
    </row>
  </sheetData>
  <mergeCells count="7">
    <mergeCell ref="B7:D7"/>
    <mergeCell ref="B1:E1"/>
    <mergeCell ref="B2:E2"/>
    <mergeCell ref="B3:E3"/>
    <mergeCell ref="B4:E4"/>
    <mergeCell ref="B5:E5"/>
    <mergeCell ref="B6:E6"/>
  </mergeCells>
  <pageMargins left="0" right="0" top="0.35433070866141736" bottom="0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workbookViewId="0">
      <selection activeCell="B6" sqref="B6:D6"/>
    </sheetView>
  </sheetViews>
  <sheetFormatPr defaultRowHeight="12.75" x14ac:dyDescent="0.2"/>
  <cols>
    <col min="1" max="1" width="7.42578125" customWidth="1"/>
    <col min="2" max="2" width="66.42578125" customWidth="1"/>
    <col min="3" max="3" width="11.5703125" customWidth="1"/>
    <col min="4" max="4" width="12.42578125" customWidth="1"/>
  </cols>
  <sheetData>
    <row r="3" spans="2:4" ht="15.75" x14ac:dyDescent="0.2">
      <c r="B3" s="352" t="s">
        <v>460</v>
      </c>
      <c r="C3" s="352"/>
      <c r="D3" s="352"/>
    </row>
    <row r="4" spans="2:4" ht="15.75" x14ac:dyDescent="0.2">
      <c r="B4" s="350" t="s">
        <v>265</v>
      </c>
      <c r="C4" s="350"/>
      <c r="D4" s="350"/>
    </row>
    <row r="5" spans="2:4" ht="15.75" x14ac:dyDescent="0.2">
      <c r="B5" s="350" t="s">
        <v>180</v>
      </c>
      <c r="C5" s="350"/>
      <c r="D5" s="350"/>
    </row>
    <row r="6" spans="2:4" ht="15.75" x14ac:dyDescent="0.2">
      <c r="B6" s="350" t="s">
        <v>689</v>
      </c>
      <c r="C6" s="350"/>
      <c r="D6" s="350"/>
    </row>
    <row r="7" spans="2:4" ht="15.75" x14ac:dyDescent="0.2">
      <c r="B7" s="355" t="s">
        <v>475</v>
      </c>
      <c r="C7" s="355"/>
      <c r="D7" s="355"/>
    </row>
    <row r="8" spans="2:4" ht="15.75" x14ac:dyDescent="0.2">
      <c r="B8" s="355" t="s">
        <v>476</v>
      </c>
      <c r="C8" s="355"/>
      <c r="D8" s="355"/>
    </row>
    <row r="9" spans="2:4" ht="15.75" x14ac:dyDescent="0.2">
      <c r="B9" s="355" t="s">
        <v>613</v>
      </c>
      <c r="C9" s="355"/>
      <c r="D9" s="355"/>
    </row>
    <row r="10" spans="2:4" ht="16.5" thickBot="1" x14ac:dyDescent="0.25">
      <c r="B10" s="356" t="s">
        <v>457</v>
      </c>
      <c r="C10" s="356"/>
      <c r="D10" s="356"/>
    </row>
    <row r="11" spans="2:4" ht="16.5" thickTop="1" x14ac:dyDescent="0.2">
      <c r="B11" s="109" t="s">
        <v>183</v>
      </c>
      <c r="C11" s="110" t="s">
        <v>579</v>
      </c>
      <c r="D11" s="111" t="s">
        <v>603</v>
      </c>
    </row>
    <row r="12" spans="2:4" x14ac:dyDescent="0.2">
      <c r="B12" s="112">
        <v>1</v>
      </c>
      <c r="C12" s="113">
        <v>2</v>
      </c>
      <c r="D12" s="114"/>
    </row>
    <row r="13" spans="2:4" ht="57" customHeight="1" x14ac:dyDescent="0.2">
      <c r="B13" s="105" t="s">
        <v>477</v>
      </c>
      <c r="C13" s="269">
        <v>-2700</v>
      </c>
      <c r="D13" s="269">
        <v>-2700</v>
      </c>
    </row>
    <row r="14" spans="2:4" ht="83.25" customHeight="1" x14ac:dyDescent="0.2">
      <c r="B14" s="106" t="s">
        <v>478</v>
      </c>
      <c r="C14" s="270"/>
      <c r="D14" s="271"/>
    </row>
    <row r="15" spans="2:4" ht="82.5" customHeight="1" thickBot="1" x14ac:dyDescent="0.25">
      <c r="B15" s="108" t="s">
        <v>479</v>
      </c>
      <c r="C15" s="269">
        <v>-2700</v>
      </c>
      <c r="D15" s="269">
        <v>-2700</v>
      </c>
    </row>
    <row r="16" spans="2:4" ht="13.5" thickTop="1" x14ac:dyDescent="0.2"/>
  </sheetData>
  <mergeCells count="8">
    <mergeCell ref="B8:D8"/>
    <mergeCell ref="B9:D9"/>
    <mergeCell ref="B10:D10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0"/>
  <sheetViews>
    <sheetView topLeftCell="A85" workbookViewId="0">
      <selection activeCell="C10" sqref="C10:D10"/>
    </sheetView>
  </sheetViews>
  <sheetFormatPr defaultRowHeight="12.75" x14ac:dyDescent="0.2"/>
  <cols>
    <col min="2" max="2" width="19.28515625" customWidth="1"/>
    <col min="4" max="4" width="18" customWidth="1"/>
    <col min="7" max="7" width="33.85546875" customWidth="1"/>
  </cols>
  <sheetData>
    <row r="1" spans="2:7" ht="15.75" x14ac:dyDescent="0.2">
      <c r="B1" s="381"/>
      <c r="C1" s="381"/>
      <c r="D1" s="381"/>
      <c r="E1" s="381"/>
      <c r="F1" s="381"/>
      <c r="G1" s="381"/>
    </row>
    <row r="2" spans="2:7" ht="15.75" x14ac:dyDescent="0.2">
      <c r="B2" s="382" t="s">
        <v>675</v>
      </c>
      <c r="C2" s="382"/>
      <c r="D2" s="382"/>
      <c r="E2" s="382"/>
      <c r="F2" s="382"/>
      <c r="G2" s="382"/>
    </row>
    <row r="3" spans="2:7" ht="15.75" x14ac:dyDescent="0.2">
      <c r="B3" s="382" t="s">
        <v>265</v>
      </c>
      <c r="C3" s="382"/>
      <c r="D3" s="382"/>
      <c r="E3" s="382"/>
      <c r="F3" s="382"/>
      <c r="G3" s="382"/>
    </row>
    <row r="4" spans="2:7" ht="15.75" x14ac:dyDescent="0.2">
      <c r="B4" s="382" t="s">
        <v>180</v>
      </c>
      <c r="C4" s="382"/>
      <c r="D4" s="382"/>
      <c r="E4" s="382"/>
      <c r="F4" s="382"/>
      <c r="G4" s="382"/>
    </row>
    <row r="5" spans="2:7" ht="15.75" x14ac:dyDescent="0.2">
      <c r="B5" s="382" t="s">
        <v>688</v>
      </c>
      <c r="C5" s="382"/>
      <c r="D5" s="382"/>
      <c r="E5" s="382"/>
      <c r="F5" s="382"/>
      <c r="G5" s="382"/>
    </row>
    <row r="6" spans="2:7" ht="15.75" x14ac:dyDescent="0.2">
      <c r="B6" s="383"/>
      <c r="C6" s="383"/>
      <c r="D6" s="383"/>
      <c r="E6" s="383"/>
      <c r="F6" s="383"/>
      <c r="G6" s="383"/>
    </row>
    <row r="7" spans="2:7" ht="15.75" x14ac:dyDescent="0.2">
      <c r="B7" s="384" t="s">
        <v>493</v>
      </c>
      <c r="C7" s="384"/>
      <c r="D7" s="384"/>
      <c r="E7" s="384"/>
      <c r="F7" s="384"/>
      <c r="G7" s="384"/>
    </row>
    <row r="8" spans="2:7" ht="16.5" thickBot="1" x14ac:dyDescent="0.25">
      <c r="B8" s="385"/>
      <c r="C8" s="385"/>
      <c r="D8" s="385"/>
      <c r="E8" s="385"/>
      <c r="F8" s="381"/>
      <c r="G8" s="381"/>
    </row>
    <row r="9" spans="2:7" ht="33.75" customHeight="1" thickBot="1" x14ac:dyDescent="0.25">
      <c r="B9" s="386" t="s">
        <v>308</v>
      </c>
      <c r="C9" s="387"/>
      <c r="D9" s="387"/>
      <c r="E9" s="388" t="s">
        <v>485</v>
      </c>
      <c r="F9" s="389"/>
      <c r="G9" s="390"/>
    </row>
    <row r="10" spans="2:7" ht="125.25" customHeight="1" thickBot="1" x14ac:dyDescent="0.25">
      <c r="B10" s="391" t="s">
        <v>486</v>
      </c>
      <c r="C10" s="387" t="s">
        <v>487</v>
      </c>
      <c r="D10" s="387"/>
      <c r="E10" s="392"/>
      <c r="F10" s="393"/>
      <c r="G10" s="394"/>
    </row>
    <row r="11" spans="2:7" ht="18" customHeight="1" thickBot="1" x14ac:dyDescent="0.25">
      <c r="B11" s="395" t="s">
        <v>116</v>
      </c>
      <c r="C11" s="387"/>
      <c r="D11" s="396"/>
      <c r="E11" s="397" t="s">
        <v>309</v>
      </c>
      <c r="F11" s="398"/>
      <c r="G11" s="399"/>
    </row>
    <row r="12" spans="2:7" ht="33" customHeight="1" thickBot="1" x14ac:dyDescent="0.25">
      <c r="B12" s="400" t="s">
        <v>116</v>
      </c>
      <c r="C12" s="386" t="s">
        <v>506</v>
      </c>
      <c r="D12" s="396"/>
      <c r="E12" s="401" t="s">
        <v>310</v>
      </c>
      <c r="F12" s="402"/>
      <c r="G12" s="403"/>
    </row>
    <row r="13" spans="2:7" ht="65.25" customHeight="1" thickBot="1" x14ac:dyDescent="0.25">
      <c r="B13" s="400" t="s">
        <v>116</v>
      </c>
      <c r="C13" s="386" t="s">
        <v>507</v>
      </c>
      <c r="D13" s="396"/>
      <c r="E13" s="386" t="s">
        <v>497</v>
      </c>
      <c r="F13" s="387"/>
      <c r="G13" s="404"/>
    </row>
    <row r="14" spans="2:7" ht="33.75" customHeight="1" thickBot="1" x14ac:dyDescent="0.25">
      <c r="B14" s="400" t="s">
        <v>116</v>
      </c>
      <c r="C14" s="386" t="s">
        <v>577</v>
      </c>
      <c r="D14" s="396"/>
      <c r="E14" s="386" t="s">
        <v>576</v>
      </c>
      <c r="F14" s="387"/>
      <c r="G14" s="404"/>
    </row>
    <row r="15" spans="2:7" ht="99.75" customHeight="1" thickBot="1" x14ac:dyDescent="0.25">
      <c r="B15" s="400" t="s">
        <v>116</v>
      </c>
      <c r="C15" s="386" t="s">
        <v>508</v>
      </c>
      <c r="D15" s="396"/>
      <c r="E15" s="401" t="s">
        <v>311</v>
      </c>
      <c r="F15" s="402"/>
      <c r="G15" s="403"/>
    </row>
    <row r="16" spans="2:7" ht="39" customHeight="1" thickBot="1" x14ac:dyDescent="0.25">
      <c r="B16" s="400" t="s">
        <v>116</v>
      </c>
      <c r="C16" s="386" t="s">
        <v>501</v>
      </c>
      <c r="D16" s="396"/>
      <c r="E16" s="401" t="s">
        <v>361</v>
      </c>
      <c r="F16" s="402"/>
      <c r="G16" s="403"/>
    </row>
    <row r="17" spans="2:7" ht="39" customHeight="1" thickBot="1" x14ac:dyDescent="0.25">
      <c r="B17" s="400" t="s">
        <v>116</v>
      </c>
      <c r="C17" s="386" t="s">
        <v>504</v>
      </c>
      <c r="D17" s="396"/>
      <c r="E17" s="386" t="s">
        <v>505</v>
      </c>
      <c r="F17" s="387"/>
      <c r="G17" s="404"/>
    </row>
    <row r="18" spans="2:7" ht="77.25" customHeight="1" thickBot="1" x14ac:dyDescent="0.25">
      <c r="B18" s="400" t="s">
        <v>116</v>
      </c>
      <c r="C18" s="386" t="s">
        <v>502</v>
      </c>
      <c r="D18" s="396"/>
      <c r="E18" s="386" t="s">
        <v>503</v>
      </c>
      <c r="F18" s="387"/>
      <c r="G18" s="404"/>
    </row>
    <row r="19" spans="2:7" ht="77.25" customHeight="1" thickBot="1" x14ac:dyDescent="0.25">
      <c r="B19" s="400" t="s">
        <v>116</v>
      </c>
      <c r="C19" s="386" t="s">
        <v>575</v>
      </c>
      <c r="D19" s="396"/>
      <c r="E19" s="386" t="s">
        <v>574</v>
      </c>
      <c r="F19" s="387"/>
      <c r="G19" s="404"/>
    </row>
    <row r="20" spans="2:7" ht="66" customHeight="1" thickBot="1" x14ac:dyDescent="0.25">
      <c r="B20" s="400" t="s">
        <v>116</v>
      </c>
      <c r="C20" s="386" t="s">
        <v>509</v>
      </c>
      <c r="D20" s="396"/>
      <c r="E20" s="401" t="s">
        <v>362</v>
      </c>
      <c r="F20" s="402"/>
      <c r="G20" s="403"/>
    </row>
    <row r="21" spans="2:7" ht="33" customHeight="1" thickBot="1" x14ac:dyDescent="0.25">
      <c r="B21" s="400" t="s">
        <v>116</v>
      </c>
      <c r="C21" s="386" t="s">
        <v>510</v>
      </c>
      <c r="D21" s="396"/>
      <c r="E21" s="401" t="s">
        <v>312</v>
      </c>
      <c r="F21" s="402"/>
      <c r="G21" s="403"/>
    </row>
    <row r="22" spans="2:7" ht="48.75" customHeight="1" thickBot="1" x14ac:dyDescent="0.25">
      <c r="B22" s="400" t="s">
        <v>116</v>
      </c>
      <c r="C22" s="386" t="s">
        <v>511</v>
      </c>
      <c r="D22" s="396"/>
      <c r="E22" s="401" t="s">
        <v>313</v>
      </c>
      <c r="F22" s="402"/>
      <c r="G22" s="403"/>
    </row>
    <row r="23" spans="2:7" ht="68.25" customHeight="1" thickBot="1" x14ac:dyDescent="0.25">
      <c r="B23" s="400" t="s">
        <v>116</v>
      </c>
      <c r="C23" s="386" t="s">
        <v>512</v>
      </c>
      <c r="D23" s="396"/>
      <c r="E23" s="386" t="s">
        <v>314</v>
      </c>
      <c r="F23" s="387"/>
      <c r="G23" s="404"/>
    </row>
    <row r="24" spans="2:7" ht="62.25" customHeight="1" thickBot="1" x14ac:dyDescent="0.25">
      <c r="B24" s="400" t="s">
        <v>116</v>
      </c>
      <c r="C24" s="386" t="s">
        <v>513</v>
      </c>
      <c r="D24" s="396"/>
      <c r="E24" s="386" t="s">
        <v>315</v>
      </c>
      <c r="F24" s="387"/>
      <c r="G24" s="404"/>
    </row>
    <row r="25" spans="2:7" ht="64.5" customHeight="1" thickBot="1" x14ac:dyDescent="0.25">
      <c r="B25" s="400" t="s">
        <v>116</v>
      </c>
      <c r="C25" s="386" t="s">
        <v>514</v>
      </c>
      <c r="D25" s="396"/>
      <c r="E25" s="401" t="s">
        <v>316</v>
      </c>
      <c r="F25" s="402"/>
      <c r="G25" s="403"/>
    </row>
    <row r="26" spans="2:7" ht="48" customHeight="1" thickBot="1" x14ac:dyDescent="0.25">
      <c r="B26" s="400" t="s">
        <v>116</v>
      </c>
      <c r="C26" s="386" t="s">
        <v>515</v>
      </c>
      <c r="D26" s="396"/>
      <c r="E26" s="401" t="s">
        <v>317</v>
      </c>
      <c r="F26" s="402"/>
      <c r="G26" s="403"/>
    </row>
    <row r="27" spans="2:7" ht="62.25" customHeight="1" thickBot="1" x14ac:dyDescent="0.25">
      <c r="B27" s="400" t="s">
        <v>116</v>
      </c>
      <c r="C27" s="386" t="s">
        <v>516</v>
      </c>
      <c r="D27" s="396"/>
      <c r="E27" s="401" t="s">
        <v>318</v>
      </c>
      <c r="F27" s="402"/>
      <c r="G27" s="403"/>
    </row>
    <row r="28" spans="2:7" ht="98.25" customHeight="1" thickBot="1" x14ac:dyDescent="0.25">
      <c r="B28" s="400" t="s">
        <v>116</v>
      </c>
      <c r="C28" s="386" t="s">
        <v>517</v>
      </c>
      <c r="D28" s="396"/>
      <c r="E28" s="401" t="s">
        <v>319</v>
      </c>
      <c r="F28" s="402"/>
      <c r="G28" s="403"/>
    </row>
    <row r="29" spans="2:7" ht="80.25" customHeight="1" thickBot="1" x14ac:dyDescent="0.25">
      <c r="B29" s="400" t="s">
        <v>116</v>
      </c>
      <c r="C29" s="386" t="s">
        <v>518</v>
      </c>
      <c r="D29" s="396"/>
      <c r="E29" s="401" t="s">
        <v>320</v>
      </c>
      <c r="F29" s="402"/>
      <c r="G29" s="403"/>
    </row>
    <row r="30" spans="2:7" ht="51" customHeight="1" thickBot="1" x14ac:dyDescent="0.25">
      <c r="B30" s="400" t="s">
        <v>116</v>
      </c>
      <c r="C30" s="386" t="s">
        <v>583</v>
      </c>
      <c r="D30" s="396"/>
      <c r="E30" s="401" t="s">
        <v>584</v>
      </c>
      <c r="F30" s="402"/>
      <c r="G30" s="403"/>
    </row>
    <row r="31" spans="2:7" ht="32.25" customHeight="1" thickBot="1" x14ac:dyDescent="0.25">
      <c r="B31" s="400" t="s">
        <v>116</v>
      </c>
      <c r="C31" s="386" t="s">
        <v>519</v>
      </c>
      <c r="D31" s="396"/>
      <c r="E31" s="386" t="s">
        <v>321</v>
      </c>
      <c r="F31" s="387"/>
      <c r="G31" s="404"/>
    </row>
    <row r="32" spans="2:7" ht="68.25" customHeight="1" thickBot="1" x14ac:dyDescent="0.25">
      <c r="B32" s="400" t="s">
        <v>116</v>
      </c>
      <c r="C32" s="386" t="s">
        <v>520</v>
      </c>
      <c r="D32" s="396"/>
      <c r="E32" s="401" t="s">
        <v>393</v>
      </c>
      <c r="F32" s="402"/>
      <c r="G32" s="403"/>
    </row>
    <row r="33" spans="2:7" ht="64.5" customHeight="1" thickBot="1" x14ac:dyDescent="0.25">
      <c r="B33" s="400" t="s">
        <v>116</v>
      </c>
      <c r="C33" s="386" t="s">
        <v>521</v>
      </c>
      <c r="D33" s="396"/>
      <c r="E33" s="401" t="s">
        <v>322</v>
      </c>
      <c r="F33" s="402"/>
      <c r="G33" s="403"/>
    </row>
    <row r="34" spans="2:7" ht="97.5" customHeight="1" thickBot="1" x14ac:dyDescent="0.25">
      <c r="B34" s="400" t="s">
        <v>116</v>
      </c>
      <c r="C34" s="386" t="s">
        <v>522</v>
      </c>
      <c r="D34" s="396"/>
      <c r="E34" s="401" t="s">
        <v>323</v>
      </c>
      <c r="F34" s="402"/>
      <c r="G34" s="403"/>
    </row>
    <row r="35" spans="2:7" ht="81" customHeight="1" thickBot="1" x14ac:dyDescent="0.25">
      <c r="B35" s="400" t="s">
        <v>116</v>
      </c>
      <c r="C35" s="386" t="s">
        <v>523</v>
      </c>
      <c r="D35" s="396"/>
      <c r="E35" s="401" t="s">
        <v>324</v>
      </c>
      <c r="F35" s="402"/>
      <c r="G35" s="403"/>
    </row>
    <row r="36" spans="2:7" ht="84" customHeight="1" thickBot="1" x14ac:dyDescent="0.25">
      <c r="B36" s="400" t="s">
        <v>116</v>
      </c>
      <c r="C36" s="386" t="s">
        <v>524</v>
      </c>
      <c r="D36" s="396"/>
      <c r="E36" s="401" t="s">
        <v>364</v>
      </c>
      <c r="F36" s="402"/>
      <c r="G36" s="403"/>
    </row>
    <row r="37" spans="2:7" ht="84" customHeight="1" thickBot="1" x14ac:dyDescent="0.25">
      <c r="B37" s="400" t="s">
        <v>116</v>
      </c>
      <c r="C37" s="386" t="s">
        <v>525</v>
      </c>
      <c r="D37" s="396"/>
      <c r="E37" s="401" t="s">
        <v>456</v>
      </c>
      <c r="F37" s="402"/>
      <c r="G37" s="403"/>
    </row>
    <row r="38" spans="2:7" ht="36.75" customHeight="1" thickBot="1" x14ac:dyDescent="0.25">
      <c r="B38" s="400" t="s">
        <v>116</v>
      </c>
      <c r="C38" s="386" t="s">
        <v>526</v>
      </c>
      <c r="D38" s="396"/>
      <c r="E38" s="401" t="s">
        <v>325</v>
      </c>
      <c r="F38" s="402"/>
      <c r="G38" s="403"/>
    </row>
    <row r="39" spans="2:7" ht="64.5" customHeight="1" thickBot="1" x14ac:dyDescent="0.25">
      <c r="B39" s="400" t="s">
        <v>116</v>
      </c>
      <c r="C39" s="386" t="s">
        <v>527</v>
      </c>
      <c r="D39" s="396"/>
      <c r="E39" s="386" t="s">
        <v>498</v>
      </c>
      <c r="F39" s="387"/>
      <c r="G39" s="404"/>
    </row>
    <row r="40" spans="2:7" ht="51.75" customHeight="1" thickBot="1" x14ac:dyDescent="0.25">
      <c r="B40" s="400" t="s">
        <v>116</v>
      </c>
      <c r="C40" s="386" t="s">
        <v>528</v>
      </c>
      <c r="D40" s="396"/>
      <c r="E40" s="386" t="s">
        <v>499</v>
      </c>
      <c r="F40" s="387"/>
      <c r="G40" s="404"/>
    </row>
    <row r="41" spans="2:7" ht="80.25" customHeight="1" thickBot="1" x14ac:dyDescent="0.25">
      <c r="B41" s="400" t="s">
        <v>116</v>
      </c>
      <c r="C41" s="386" t="s">
        <v>529</v>
      </c>
      <c r="D41" s="396"/>
      <c r="E41" s="401" t="s">
        <v>394</v>
      </c>
      <c r="F41" s="402"/>
      <c r="G41" s="403"/>
    </row>
    <row r="42" spans="2:7" ht="82.5" customHeight="1" thickBot="1" x14ac:dyDescent="0.25">
      <c r="B42" s="400" t="s">
        <v>116</v>
      </c>
      <c r="C42" s="405" t="s">
        <v>530</v>
      </c>
      <c r="D42" s="406"/>
      <c r="E42" s="407" t="s">
        <v>395</v>
      </c>
      <c r="F42" s="408"/>
      <c r="G42" s="409"/>
    </row>
    <row r="43" spans="2:7" ht="64.5" customHeight="1" thickBot="1" x14ac:dyDescent="0.25">
      <c r="B43" s="400" t="s">
        <v>116</v>
      </c>
      <c r="C43" s="405" t="s">
        <v>531</v>
      </c>
      <c r="D43" s="406"/>
      <c r="E43" s="407" t="s">
        <v>396</v>
      </c>
      <c r="F43" s="408"/>
      <c r="G43" s="409"/>
    </row>
    <row r="44" spans="2:7" ht="94.5" customHeight="1" thickBot="1" x14ac:dyDescent="0.25">
      <c r="B44" s="400" t="s">
        <v>116</v>
      </c>
      <c r="C44" s="405" t="s">
        <v>328</v>
      </c>
      <c r="D44" s="406"/>
      <c r="E44" s="410" t="s">
        <v>397</v>
      </c>
      <c r="F44" s="411"/>
      <c r="G44" s="412"/>
    </row>
    <row r="45" spans="2:7" ht="146.25" customHeight="1" thickBot="1" x14ac:dyDescent="0.25">
      <c r="B45" s="400" t="s">
        <v>116</v>
      </c>
      <c r="C45" s="405" t="s">
        <v>329</v>
      </c>
      <c r="D45" s="406"/>
      <c r="E45" s="410" t="s">
        <v>330</v>
      </c>
      <c r="F45" s="411"/>
      <c r="G45" s="412"/>
    </row>
    <row r="46" spans="2:7" ht="63" customHeight="1" thickBot="1" x14ac:dyDescent="0.25">
      <c r="B46" s="400" t="s">
        <v>116</v>
      </c>
      <c r="C46" s="405" t="s">
        <v>331</v>
      </c>
      <c r="D46" s="406"/>
      <c r="E46" s="410" t="s">
        <v>332</v>
      </c>
      <c r="F46" s="411"/>
      <c r="G46" s="412"/>
    </row>
    <row r="47" spans="2:7" ht="98.25" customHeight="1" thickBot="1" x14ac:dyDescent="0.25">
      <c r="B47" s="400" t="s">
        <v>116</v>
      </c>
      <c r="C47" s="405" t="s">
        <v>398</v>
      </c>
      <c r="D47" s="406"/>
      <c r="E47" s="410" t="s">
        <v>374</v>
      </c>
      <c r="F47" s="411"/>
      <c r="G47" s="412"/>
    </row>
    <row r="48" spans="2:7" ht="112.5" customHeight="1" thickBot="1" x14ac:dyDescent="0.25">
      <c r="B48" s="400" t="s">
        <v>116</v>
      </c>
      <c r="C48" s="405" t="s">
        <v>399</v>
      </c>
      <c r="D48" s="406"/>
      <c r="E48" s="410" t="s">
        <v>375</v>
      </c>
      <c r="F48" s="411"/>
      <c r="G48" s="412"/>
    </row>
    <row r="49" spans="2:7" ht="99" customHeight="1" thickBot="1" x14ac:dyDescent="0.25">
      <c r="B49" s="400" t="s">
        <v>116</v>
      </c>
      <c r="C49" s="405" t="s">
        <v>400</v>
      </c>
      <c r="D49" s="406"/>
      <c r="E49" s="401" t="s">
        <v>376</v>
      </c>
      <c r="F49" s="402"/>
      <c r="G49" s="403"/>
    </row>
    <row r="50" spans="2:7" ht="96.75" customHeight="1" thickBot="1" x14ac:dyDescent="0.25">
      <c r="B50" s="400" t="s">
        <v>116</v>
      </c>
      <c r="C50" s="405" t="s">
        <v>401</v>
      </c>
      <c r="D50" s="406"/>
      <c r="E50" s="401" t="s">
        <v>377</v>
      </c>
      <c r="F50" s="402"/>
      <c r="G50" s="403"/>
    </row>
    <row r="51" spans="2:7" ht="49.5" customHeight="1" thickBot="1" x14ac:dyDescent="0.25">
      <c r="B51" s="400" t="s">
        <v>116</v>
      </c>
      <c r="C51" s="413" t="s">
        <v>402</v>
      </c>
      <c r="D51" s="414"/>
      <c r="E51" s="386" t="s">
        <v>403</v>
      </c>
      <c r="F51" s="387"/>
      <c r="G51" s="404"/>
    </row>
    <row r="52" spans="2:7" ht="63" customHeight="1" thickBot="1" x14ac:dyDescent="0.25">
      <c r="B52" s="400" t="s">
        <v>116</v>
      </c>
      <c r="C52" s="413" t="s">
        <v>404</v>
      </c>
      <c r="D52" s="414"/>
      <c r="E52" s="401" t="s">
        <v>405</v>
      </c>
      <c r="F52" s="402"/>
      <c r="G52" s="403"/>
    </row>
    <row r="53" spans="2:7" ht="52.5" customHeight="1" thickBot="1" x14ac:dyDescent="0.25">
      <c r="B53" s="400" t="s">
        <v>116</v>
      </c>
      <c r="C53" s="413" t="s">
        <v>371</v>
      </c>
      <c r="D53" s="414"/>
      <c r="E53" s="401" t="s">
        <v>333</v>
      </c>
      <c r="F53" s="402"/>
      <c r="G53" s="403"/>
    </row>
    <row r="54" spans="2:7" ht="35.25" customHeight="1" thickBot="1" x14ac:dyDescent="0.25">
      <c r="B54" s="400" t="s">
        <v>116</v>
      </c>
      <c r="C54" s="413" t="s">
        <v>334</v>
      </c>
      <c r="D54" s="414"/>
      <c r="E54" s="401" t="s">
        <v>335</v>
      </c>
      <c r="F54" s="402"/>
      <c r="G54" s="403"/>
    </row>
    <row r="55" spans="2:7" ht="49.5" customHeight="1" thickBot="1" x14ac:dyDescent="0.25">
      <c r="B55" s="400" t="s">
        <v>116</v>
      </c>
      <c r="C55" s="413" t="s">
        <v>406</v>
      </c>
      <c r="D55" s="414"/>
      <c r="E55" s="401" t="s">
        <v>407</v>
      </c>
      <c r="F55" s="402"/>
      <c r="G55" s="403"/>
    </row>
    <row r="56" spans="2:7" ht="23.25" customHeight="1" thickBot="1" x14ac:dyDescent="0.25">
      <c r="B56" s="400" t="s">
        <v>116</v>
      </c>
      <c r="C56" s="405" t="s">
        <v>372</v>
      </c>
      <c r="D56" s="406"/>
      <c r="E56" s="410" t="s">
        <v>276</v>
      </c>
      <c r="F56" s="411"/>
      <c r="G56" s="412"/>
    </row>
    <row r="57" spans="2:7" ht="34.5" customHeight="1" thickBot="1" x14ac:dyDescent="0.25">
      <c r="B57" s="400" t="s">
        <v>116</v>
      </c>
      <c r="C57" s="405" t="s">
        <v>408</v>
      </c>
      <c r="D57" s="406"/>
      <c r="E57" s="405" t="s">
        <v>409</v>
      </c>
      <c r="F57" s="415"/>
      <c r="G57" s="416"/>
    </row>
    <row r="58" spans="2:7" ht="52.5" customHeight="1" thickBot="1" x14ac:dyDescent="0.25">
      <c r="B58" s="400" t="s">
        <v>116</v>
      </c>
      <c r="C58" s="386" t="s">
        <v>410</v>
      </c>
      <c r="D58" s="396"/>
      <c r="E58" s="401" t="s">
        <v>411</v>
      </c>
      <c r="F58" s="402"/>
      <c r="G58" s="403"/>
    </row>
    <row r="59" spans="2:7" ht="64.5" customHeight="1" thickBot="1" x14ac:dyDescent="0.25">
      <c r="B59" s="400" t="s">
        <v>116</v>
      </c>
      <c r="C59" s="405" t="s">
        <v>336</v>
      </c>
      <c r="D59" s="406"/>
      <c r="E59" s="410" t="s">
        <v>337</v>
      </c>
      <c r="F59" s="411"/>
      <c r="G59" s="412"/>
    </row>
    <row r="60" spans="2:7" ht="33" customHeight="1" thickBot="1" x14ac:dyDescent="0.25">
      <c r="B60" s="400" t="s">
        <v>116</v>
      </c>
      <c r="C60" s="405" t="s">
        <v>452</v>
      </c>
      <c r="D60" s="406"/>
      <c r="E60" s="405" t="s">
        <v>453</v>
      </c>
      <c r="F60" s="415"/>
      <c r="G60" s="416"/>
    </row>
    <row r="61" spans="2:7" ht="46.5" customHeight="1" thickBot="1" x14ac:dyDescent="0.25">
      <c r="B61" s="400" t="s">
        <v>116</v>
      </c>
      <c r="C61" s="413" t="s">
        <v>412</v>
      </c>
      <c r="D61" s="414"/>
      <c r="E61" s="405" t="s">
        <v>413</v>
      </c>
      <c r="F61" s="415"/>
      <c r="G61" s="416"/>
    </row>
    <row r="62" spans="2:7" ht="111.75" customHeight="1" thickBot="1" x14ac:dyDescent="0.25">
      <c r="B62" s="400" t="s">
        <v>116</v>
      </c>
      <c r="C62" s="386" t="s">
        <v>414</v>
      </c>
      <c r="D62" s="396"/>
      <c r="E62" s="401" t="s">
        <v>415</v>
      </c>
      <c r="F62" s="402"/>
      <c r="G62" s="403"/>
    </row>
    <row r="63" spans="2:7" ht="97.5" customHeight="1" thickBot="1" x14ac:dyDescent="0.25">
      <c r="B63" s="400" t="s">
        <v>116</v>
      </c>
      <c r="C63" s="386" t="s">
        <v>342</v>
      </c>
      <c r="D63" s="396"/>
      <c r="E63" s="401" t="s">
        <v>343</v>
      </c>
      <c r="F63" s="402"/>
      <c r="G63" s="403"/>
    </row>
    <row r="64" spans="2:7" ht="97.5" customHeight="1" thickBot="1" x14ac:dyDescent="0.25">
      <c r="B64" s="400" t="s">
        <v>116</v>
      </c>
      <c r="C64" s="386" t="s">
        <v>416</v>
      </c>
      <c r="D64" s="396"/>
      <c r="E64" s="401" t="s">
        <v>417</v>
      </c>
      <c r="F64" s="402"/>
      <c r="G64" s="403"/>
    </row>
    <row r="65" spans="2:7" ht="49.5" customHeight="1" thickBot="1" x14ac:dyDescent="0.25">
      <c r="B65" s="400" t="s">
        <v>116</v>
      </c>
      <c r="C65" s="386" t="s">
        <v>412</v>
      </c>
      <c r="D65" s="396"/>
      <c r="E65" s="401" t="s">
        <v>413</v>
      </c>
      <c r="F65" s="402"/>
      <c r="G65" s="403"/>
    </row>
    <row r="66" spans="2:7" ht="33.75" customHeight="1" thickBot="1" x14ac:dyDescent="0.25">
      <c r="B66" s="400" t="s">
        <v>116</v>
      </c>
      <c r="C66" s="413" t="s">
        <v>418</v>
      </c>
      <c r="D66" s="414"/>
      <c r="E66" s="401" t="s">
        <v>419</v>
      </c>
      <c r="F66" s="402"/>
      <c r="G66" s="403"/>
    </row>
    <row r="67" spans="2:7" ht="33.75" customHeight="1" thickBot="1" x14ac:dyDescent="0.25">
      <c r="B67" s="400" t="s">
        <v>116</v>
      </c>
      <c r="C67" s="413" t="s">
        <v>338</v>
      </c>
      <c r="D67" s="414"/>
      <c r="E67" s="401" t="s">
        <v>339</v>
      </c>
      <c r="F67" s="402"/>
      <c r="G67" s="403"/>
    </row>
    <row r="68" spans="2:7" ht="32.25" customHeight="1" thickBot="1" x14ac:dyDescent="0.25">
      <c r="B68" s="400" t="s">
        <v>116</v>
      </c>
      <c r="C68" s="413" t="s">
        <v>340</v>
      </c>
      <c r="D68" s="414"/>
      <c r="E68" s="401" t="s">
        <v>341</v>
      </c>
      <c r="F68" s="402"/>
      <c r="G68" s="403"/>
    </row>
    <row r="69" spans="2:7" ht="49.5" customHeight="1" thickBot="1" x14ac:dyDescent="0.25">
      <c r="B69" s="400" t="s">
        <v>116</v>
      </c>
      <c r="C69" s="405" t="s">
        <v>420</v>
      </c>
      <c r="D69" s="406"/>
      <c r="E69" s="410" t="s">
        <v>363</v>
      </c>
      <c r="F69" s="411"/>
      <c r="G69" s="412"/>
    </row>
    <row r="70" spans="2:7" ht="36.75" customHeight="1" thickBot="1" x14ac:dyDescent="0.25">
      <c r="B70" s="400" t="s">
        <v>116</v>
      </c>
      <c r="C70" s="405" t="s">
        <v>421</v>
      </c>
      <c r="D70" s="406"/>
      <c r="E70" s="410" t="s">
        <v>422</v>
      </c>
      <c r="F70" s="411"/>
      <c r="G70" s="412"/>
    </row>
    <row r="71" spans="2:7" ht="128.25" customHeight="1" thickBot="1" x14ac:dyDescent="0.25">
      <c r="B71" s="400" t="s">
        <v>116</v>
      </c>
      <c r="C71" s="405" t="s">
        <v>344</v>
      </c>
      <c r="D71" s="406"/>
      <c r="E71" s="405" t="s">
        <v>423</v>
      </c>
      <c r="F71" s="415"/>
      <c r="G71" s="416"/>
    </row>
    <row r="72" spans="2:7" ht="127.5" customHeight="1" thickBot="1" x14ac:dyDescent="0.25">
      <c r="B72" s="400" t="s">
        <v>116</v>
      </c>
      <c r="C72" s="405" t="s">
        <v>345</v>
      </c>
      <c r="D72" s="406"/>
      <c r="E72" s="405" t="s">
        <v>346</v>
      </c>
      <c r="F72" s="415"/>
      <c r="G72" s="416"/>
    </row>
    <row r="73" spans="2:7" ht="129.75" customHeight="1" thickBot="1" x14ac:dyDescent="0.25">
      <c r="B73" s="400" t="s">
        <v>116</v>
      </c>
      <c r="C73" s="405" t="s">
        <v>347</v>
      </c>
      <c r="D73" s="406"/>
      <c r="E73" s="405" t="s">
        <v>348</v>
      </c>
      <c r="F73" s="415"/>
      <c r="G73" s="416"/>
    </row>
    <row r="74" spans="2:7" ht="126.75" customHeight="1" thickBot="1" x14ac:dyDescent="0.25">
      <c r="B74" s="400" t="s">
        <v>116</v>
      </c>
      <c r="C74" s="405" t="s">
        <v>349</v>
      </c>
      <c r="D74" s="406"/>
      <c r="E74" s="405" t="s">
        <v>350</v>
      </c>
      <c r="F74" s="415"/>
      <c r="G74" s="416"/>
    </row>
    <row r="75" spans="2:7" ht="66.75" customHeight="1" thickBot="1" x14ac:dyDescent="0.25">
      <c r="B75" s="417" t="s">
        <v>116</v>
      </c>
      <c r="C75" s="405" t="s">
        <v>351</v>
      </c>
      <c r="D75" s="406"/>
      <c r="E75" s="410" t="s">
        <v>352</v>
      </c>
      <c r="F75" s="411"/>
      <c r="G75" s="412"/>
    </row>
    <row r="76" spans="2:7" ht="80.25" customHeight="1" thickBot="1" x14ac:dyDescent="0.25">
      <c r="B76" s="417" t="s">
        <v>116</v>
      </c>
      <c r="C76" s="405" t="s">
        <v>353</v>
      </c>
      <c r="D76" s="406"/>
      <c r="E76" s="405" t="s">
        <v>354</v>
      </c>
      <c r="F76" s="415"/>
      <c r="G76" s="416"/>
    </row>
    <row r="77" spans="2:7" ht="98.25" customHeight="1" thickBot="1" x14ac:dyDescent="0.25">
      <c r="B77" s="417" t="s">
        <v>116</v>
      </c>
      <c r="C77" s="405" t="s">
        <v>424</v>
      </c>
      <c r="D77" s="406"/>
      <c r="E77" s="405" t="s">
        <v>425</v>
      </c>
      <c r="F77" s="415"/>
      <c r="G77" s="416"/>
    </row>
    <row r="78" spans="2:7" ht="81" customHeight="1" thickBot="1" x14ac:dyDescent="0.25">
      <c r="B78" s="417" t="s">
        <v>116</v>
      </c>
      <c r="C78" s="405" t="s">
        <v>426</v>
      </c>
      <c r="D78" s="406"/>
      <c r="E78" s="405" t="s">
        <v>427</v>
      </c>
      <c r="F78" s="415"/>
      <c r="G78" s="416"/>
    </row>
    <row r="79" spans="2:7" ht="81" customHeight="1" thickBot="1" x14ac:dyDescent="0.25">
      <c r="B79" s="417" t="s">
        <v>116</v>
      </c>
      <c r="C79" s="405" t="s">
        <v>428</v>
      </c>
      <c r="D79" s="406"/>
      <c r="E79" s="405" t="s">
        <v>429</v>
      </c>
      <c r="F79" s="415"/>
      <c r="G79" s="416"/>
    </row>
    <row r="80" spans="2:7" ht="79.5" customHeight="1" thickBot="1" x14ac:dyDescent="0.25">
      <c r="B80" s="417" t="s">
        <v>116</v>
      </c>
      <c r="C80" s="405" t="s">
        <v>430</v>
      </c>
      <c r="D80" s="406"/>
      <c r="E80" s="405" t="s">
        <v>431</v>
      </c>
      <c r="F80" s="415"/>
      <c r="G80" s="416"/>
    </row>
    <row r="81" spans="2:7" ht="65.25" customHeight="1" thickBot="1" x14ac:dyDescent="0.25">
      <c r="B81" s="417" t="s">
        <v>116</v>
      </c>
      <c r="C81" s="418" t="s">
        <v>432</v>
      </c>
      <c r="D81" s="418"/>
      <c r="E81" s="405" t="s">
        <v>433</v>
      </c>
      <c r="F81" s="415"/>
      <c r="G81" s="416"/>
    </row>
    <row r="82" spans="2:7" ht="67.5" customHeight="1" thickBot="1" x14ac:dyDescent="0.25">
      <c r="B82" s="417" t="s">
        <v>116</v>
      </c>
      <c r="C82" s="418" t="s">
        <v>434</v>
      </c>
      <c r="D82" s="418"/>
      <c r="E82" s="405" t="s">
        <v>435</v>
      </c>
      <c r="F82" s="415"/>
      <c r="G82" s="416"/>
    </row>
    <row r="83" spans="2:7" ht="47.25" customHeight="1" thickBot="1" x14ac:dyDescent="0.25">
      <c r="B83" s="417" t="s">
        <v>116</v>
      </c>
      <c r="C83" s="418" t="s">
        <v>436</v>
      </c>
      <c r="D83" s="418"/>
      <c r="E83" s="405" t="s">
        <v>437</v>
      </c>
      <c r="F83" s="415"/>
      <c r="G83" s="416"/>
    </row>
    <row r="84" spans="2:7" ht="80.25" customHeight="1" thickBot="1" x14ac:dyDescent="0.25">
      <c r="B84" s="417" t="s">
        <v>116</v>
      </c>
      <c r="C84" s="418" t="s">
        <v>357</v>
      </c>
      <c r="D84" s="418"/>
      <c r="E84" s="405" t="s">
        <v>358</v>
      </c>
      <c r="F84" s="415"/>
      <c r="G84" s="416"/>
    </row>
    <row r="85" spans="2:7" ht="35.25" customHeight="1" thickBot="1" x14ac:dyDescent="0.25">
      <c r="B85" s="417" t="s">
        <v>116</v>
      </c>
      <c r="C85" s="418" t="s">
        <v>454</v>
      </c>
      <c r="D85" s="418"/>
      <c r="E85" s="405" t="s">
        <v>455</v>
      </c>
      <c r="F85" s="415"/>
      <c r="G85" s="416"/>
    </row>
    <row r="86" spans="2:7" ht="81.75" customHeight="1" thickBot="1" x14ac:dyDescent="0.25">
      <c r="B86" s="417" t="s">
        <v>116</v>
      </c>
      <c r="C86" s="418" t="s">
        <v>438</v>
      </c>
      <c r="D86" s="418"/>
      <c r="E86" s="405" t="s">
        <v>439</v>
      </c>
      <c r="F86" s="415"/>
      <c r="G86" s="416"/>
    </row>
    <row r="87" spans="2:7" ht="48.75" customHeight="1" thickBot="1" x14ac:dyDescent="0.25">
      <c r="B87" s="417" t="s">
        <v>116</v>
      </c>
      <c r="C87" s="418" t="s">
        <v>355</v>
      </c>
      <c r="D87" s="418"/>
      <c r="E87" s="405" t="s">
        <v>356</v>
      </c>
      <c r="F87" s="415"/>
      <c r="G87" s="416"/>
    </row>
    <row r="88" spans="2:7" ht="34.5" customHeight="1" thickBot="1" x14ac:dyDescent="0.25">
      <c r="B88" s="417" t="s">
        <v>116</v>
      </c>
      <c r="C88" s="405" t="s">
        <v>326</v>
      </c>
      <c r="D88" s="406"/>
      <c r="E88" s="405" t="s">
        <v>327</v>
      </c>
      <c r="F88" s="415"/>
      <c r="G88" s="416"/>
    </row>
    <row r="89" spans="2:7" ht="32.25" customHeight="1" thickBot="1" x14ac:dyDescent="0.25">
      <c r="B89" s="417" t="s">
        <v>116</v>
      </c>
      <c r="C89" s="405" t="s">
        <v>359</v>
      </c>
      <c r="D89" s="406"/>
      <c r="E89" s="405" t="s">
        <v>360</v>
      </c>
      <c r="F89" s="415"/>
      <c r="G89" s="416"/>
    </row>
    <row r="90" spans="2:7" ht="34.5" customHeight="1" thickBot="1" x14ac:dyDescent="0.25">
      <c r="B90" s="417" t="s">
        <v>116</v>
      </c>
      <c r="C90" s="419" t="s">
        <v>440</v>
      </c>
      <c r="D90" s="420"/>
      <c r="E90" s="421" t="s">
        <v>441</v>
      </c>
      <c r="F90" s="422"/>
      <c r="G90" s="423"/>
    </row>
  </sheetData>
  <mergeCells count="170">
    <mergeCell ref="E87:G87"/>
    <mergeCell ref="C88:D88"/>
    <mergeCell ref="E88:G88"/>
    <mergeCell ref="C89:D89"/>
    <mergeCell ref="E89:G89"/>
    <mergeCell ref="C83:D83"/>
    <mergeCell ref="E83:G83"/>
    <mergeCell ref="C84:D84"/>
    <mergeCell ref="E84:G84"/>
    <mergeCell ref="C86:D86"/>
    <mergeCell ref="E86:G86"/>
    <mergeCell ref="C85:D85"/>
    <mergeCell ref="E85:G85"/>
    <mergeCell ref="E69:G69"/>
    <mergeCell ref="C70:D70"/>
    <mergeCell ref="E70:G70"/>
    <mergeCell ref="C71:D71"/>
    <mergeCell ref="E71:G71"/>
    <mergeCell ref="C66:D66"/>
    <mergeCell ref="E66:G66"/>
    <mergeCell ref="C67:D67"/>
    <mergeCell ref="E67:G67"/>
    <mergeCell ref="C68:D68"/>
    <mergeCell ref="E68:G68"/>
    <mergeCell ref="C13:D13"/>
    <mergeCell ref="E13:G13"/>
    <mergeCell ref="E32:G32"/>
    <mergeCell ref="C22:D22"/>
    <mergeCell ref="E22:G22"/>
    <mergeCell ref="C23:D23"/>
    <mergeCell ref="E23:G23"/>
    <mergeCell ref="C24:D24"/>
    <mergeCell ref="E24:G24"/>
    <mergeCell ref="C28:D28"/>
    <mergeCell ref="E28:G28"/>
    <mergeCell ref="C29:D29"/>
    <mergeCell ref="E29:G29"/>
    <mergeCell ref="C31:D31"/>
    <mergeCell ref="E31:G31"/>
    <mergeCell ref="C32:D32"/>
    <mergeCell ref="C25:D25"/>
    <mergeCell ref="E25:G25"/>
    <mergeCell ref="C14:D14"/>
    <mergeCell ref="E14:G14"/>
    <mergeCell ref="C19:D19"/>
    <mergeCell ref="E19:G19"/>
    <mergeCell ref="C30:D30"/>
    <mergeCell ref="E30:G30"/>
    <mergeCell ref="B2:G2"/>
    <mergeCell ref="B3:G3"/>
    <mergeCell ref="B4:G4"/>
    <mergeCell ref="B5:G5"/>
    <mergeCell ref="B8:C8"/>
    <mergeCell ref="D8:E8"/>
    <mergeCell ref="C11:D11"/>
    <mergeCell ref="E11:G11"/>
    <mergeCell ref="C12:D12"/>
    <mergeCell ref="E12:G12"/>
    <mergeCell ref="E9:G10"/>
    <mergeCell ref="C10:D10"/>
    <mergeCell ref="B9:D9"/>
    <mergeCell ref="B7:G7"/>
    <mergeCell ref="E90:G90"/>
    <mergeCell ref="C90:D90"/>
    <mergeCell ref="C87:D87"/>
    <mergeCell ref="C16:D16"/>
    <mergeCell ref="E16:G16"/>
    <mergeCell ref="C20:D20"/>
    <mergeCell ref="E20:G20"/>
    <mergeCell ref="C21:D21"/>
    <mergeCell ref="E21:G21"/>
    <mergeCell ref="C33:D33"/>
    <mergeCell ref="E33:G33"/>
    <mergeCell ref="C34:D34"/>
    <mergeCell ref="E34:G34"/>
    <mergeCell ref="C26:D26"/>
    <mergeCell ref="E26:G26"/>
    <mergeCell ref="C27:D27"/>
    <mergeCell ref="E27:G27"/>
    <mergeCell ref="C41:D41"/>
    <mergeCell ref="E41:G41"/>
    <mergeCell ref="C42:D42"/>
    <mergeCell ref="E42:G42"/>
    <mergeCell ref="C60:D60"/>
    <mergeCell ref="E60:G60"/>
    <mergeCell ref="C69:D69"/>
    <mergeCell ref="C75:D75"/>
    <mergeCell ref="E75:G75"/>
    <mergeCell ref="C76:D76"/>
    <mergeCell ref="E76:G76"/>
    <mergeCell ref="C80:D80"/>
    <mergeCell ref="E80:G80"/>
    <mergeCell ref="C81:D81"/>
    <mergeCell ref="E81:G81"/>
    <mergeCell ref="C82:D82"/>
    <mergeCell ref="E82:G82"/>
    <mergeCell ref="C77:D77"/>
    <mergeCell ref="E77:G77"/>
    <mergeCell ref="C78:D78"/>
    <mergeCell ref="E78:G78"/>
    <mergeCell ref="C79:D79"/>
    <mergeCell ref="E79:G79"/>
    <mergeCell ref="C40:D40"/>
    <mergeCell ref="E40:G40"/>
    <mergeCell ref="C47:D47"/>
    <mergeCell ref="E47:G47"/>
    <mergeCell ref="C48:D48"/>
    <mergeCell ref="E48:G48"/>
    <mergeCell ref="C49:D49"/>
    <mergeCell ref="E49:G49"/>
    <mergeCell ref="C44:D44"/>
    <mergeCell ref="E44:G44"/>
    <mergeCell ref="C35:D35"/>
    <mergeCell ref="E35:G35"/>
    <mergeCell ref="C36:D36"/>
    <mergeCell ref="E36:G36"/>
    <mergeCell ref="C38:D38"/>
    <mergeCell ref="E38:G38"/>
    <mergeCell ref="C37:D37"/>
    <mergeCell ref="E37:G37"/>
    <mergeCell ref="C39:D39"/>
    <mergeCell ref="E39:G39"/>
    <mergeCell ref="C52:D52"/>
    <mergeCell ref="E52:G52"/>
    <mergeCell ref="C63:D63"/>
    <mergeCell ref="E63:G63"/>
    <mergeCell ref="C64:D64"/>
    <mergeCell ref="E64:G64"/>
    <mergeCell ref="C74:D74"/>
    <mergeCell ref="E74:G74"/>
    <mergeCell ref="C43:D43"/>
    <mergeCell ref="E43:G43"/>
    <mergeCell ref="C65:D65"/>
    <mergeCell ref="E65:G65"/>
    <mergeCell ref="C56:D56"/>
    <mergeCell ref="E56:G56"/>
    <mergeCell ref="C57:D57"/>
    <mergeCell ref="E57:G57"/>
    <mergeCell ref="C58:D58"/>
    <mergeCell ref="E58:G58"/>
    <mergeCell ref="C59:D59"/>
    <mergeCell ref="E59:G59"/>
    <mergeCell ref="C61:D61"/>
    <mergeCell ref="E61:G61"/>
    <mergeCell ref="C62:D62"/>
    <mergeCell ref="E62:G62"/>
    <mergeCell ref="C18:D18"/>
    <mergeCell ref="E18:G18"/>
    <mergeCell ref="E17:G17"/>
    <mergeCell ref="C17:D17"/>
    <mergeCell ref="C15:D15"/>
    <mergeCell ref="E15:G15"/>
    <mergeCell ref="C72:D72"/>
    <mergeCell ref="E72:G72"/>
    <mergeCell ref="C73:D73"/>
    <mergeCell ref="E73:G73"/>
    <mergeCell ref="C45:D45"/>
    <mergeCell ref="E45:G45"/>
    <mergeCell ref="C46:D46"/>
    <mergeCell ref="E46:G46"/>
    <mergeCell ref="C53:D53"/>
    <mergeCell ref="E53:G53"/>
    <mergeCell ref="C54:D54"/>
    <mergeCell ref="E54:G54"/>
    <mergeCell ref="C55:D55"/>
    <mergeCell ref="E55:G55"/>
    <mergeCell ref="C50:D50"/>
    <mergeCell ref="E50:G50"/>
    <mergeCell ref="C51:D51"/>
    <mergeCell ref="E51:G51"/>
  </mergeCells>
  <pageMargins left="0" right="0" top="0.74803149606299213" bottom="0" header="0.31496062992125984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workbookViewId="0">
      <selection activeCell="C8" sqref="C8:D8"/>
    </sheetView>
  </sheetViews>
  <sheetFormatPr defaultRowHeight="12.75" x14ac:dyDescent="0.2"/>
  <cols>
    <col min="1" max="1" width="8.85546875" customWidth="1"/>
    <col min="2" max="2" width="22.140625" customWidth="1"/>
    <col min="3" max="3" width="13.7109375" customWidth="1"/>
    <col min="4" max="4" width="17.28515625" customWidth="1"/>
    <col min="7" max="7" width="36.28515625" customWidth="1"/>
  </cols>
  <sheetData>
    <row r="1" spans="2:7" ht="15.75" x14ac:dyDescent="0.2">
      <c r="B1" s="424" t="s">
        <v>676</v>
      </c>
      <c r="C1" s="424"/>
      <c r="D1" s="424"/>
      <c r="E1" s="424"/>
      <c r="F1" s="424"/>
      <c r="G1" s="424"/>
    </row>
    <row r="2" spans="2:7" ht="15.75" x14ac:dyDescent="0.2">
      <c r="B2" s="424" t="s">
        <v>265</v>
      </c>
      <c r="C2" s="424"/>
      <c r="D2" s="424"/>
      <c r="E2" s="424"/>
      <c r="F2" s="424"/>
      <c r="G2" s="424"/>
    </row>
    <row r="3" spans="2:7" ht="15.75" x14ac:dyDescent="0.2">
      <c r="B3" s="424" t="s">
        <v>180</v>
      </c>
      <c r="C3" s="424"/>
      <c r="D3" s="424"/>
      <c r="E3" s="424"/>
      <c r="F3" s="424"/>
      <c r="G3" s="424"/>
    </row>
    <row r="4" spans="2:7" ht="15.75" x14ac:dyDescent="0.2">
      <c r="B4" s="424" t="s">
        <v>688</v>
      </c>
      <c r="C4" s="424"/>
      <c r="D4" s="424"/>
      <c r="E4" s="424"/>
      <c r="F4" s="424"/>
      <c r="G4" s="424"/>
    </row>
    <row r="5" spans="2:7" ht="49.5" customHeight="1" x14ac:dyDescent="0.25">
      <c r="B5" s="425" t="s">
        <v>672</v>
      </c>
      <c r="C5" s="425"/>
      <c r="D5" s="425"/>
      <c r="E5" s="425"/>
      <c r="F5" s="425"/>
      <c r="G5" s="425"/>
    </row>
    <row r="6" spans="2:7" ht="23.25" customHeight="1" x14ac:dyDescent="0.2">
      <c r="B6" s="426"/>
      <c r="C6" s="426"/>
      <c r="D6" s="426"/>
      <c r="E6" s="426"/>
      <c r="F6" s="426"/>
      <c r="G6" s="426"/>
    </row>
    <row r="7" spans="2:7" ht="60.75" customHeight="1" x14ac:dyDescent="0.3">
      <c r="B7" s="427" t="s">
        <v>667</v>
      </c>
      <c r="C7" s="427"/>
      <c r="D7" s="427"/>
      <c r="E7" s="428" t="s">
        <v>670</v>
      </c>
      <c r="F7" s="428"/>
      <c r="G7" s="428"/>
    </row>
    <row r="8" spans="2:7" ht="99" customHeight="1" x14ac:dyDescent="0.2">
      <c r="B8" s="429" t="s">
        <v>668</v>
      </c>
      <c r="C8" s="430" t="s">
        <v>669</v>
      </c>
      <c r="D8" s="430"/>
      <c r="E8" s="430" t="s">
        <v>671</v>
      </c>
      <c r="F8" s="430"/>
      <c r="G8" s="430"/>
    </row>
    <row r="9" spans="2:7" ht="25.5" customHeight="1" x14ac:dyDescent="0.2">
      <c r="B9" s="431">
        <v>1</v>
      </c>
      <c r="C9" s="432">
        <v>2</v>
      </c>
      <c r="D9" s="432"/>
      <c r="E9" s="432">
        <v>3</v>
      </c>
      <c r="F9" s="432"/>
      <c r="G9" s="432"/>
    </row>
    <row r="10" spans="2:7" ht="29.25" customHeight="1" x14ac:dyDescent="0.2">
      <c r="B10" s="433" t="s">
        <v>116</v>
      </c>
      <c r="C10" s="432"/>
      <c r="D10" s="432"/>
      <c r="E10" s="434" t="s">
        <v>464</v>
      </c>
      <c r="F10" s="434"/>
      <c r="G10" s="434"/>
    </row>
    <row r="11" spans="2:7" ht="61.5" customHeight="1" x14ac:dyDescent="0.25">
      <c r="B11" s="435" t="s">
        <v>116</v>
      </c>
      <c r="C11" s="436" t="s">
        <v>449</v>
      </c>
      <c r="D11" s="436"/>
      <c r="E11" s="378" t="s">
        <v>450</v>
      </c>
      <c r="F11" s="378"/>
      <c r="G11" s="378"/>
    </row>
    <row r="12" spans="2:7" ht="64.5" customHeight="1" x14ac:dyDescent="0.25">
      <c r="B12" s="437" t="s">
        <v>116</v>
      </c>
      <c r="C12" s="438" t="s">
        <v>442</v>
      </c>
      <c r="D12" s="438"/>
      <c r="E12" s="439" t="s">
        <v>443</v>
      </c>
      <c r="F12" s="439"/>
      <c r="G12" s="439"/>
    </row>
    <row r="13" spans="2:7" ht="68.25" customHeight="1" x14ac:dyDescent="0.25">
      <c r="B13" s="437" t="s">
        <v>116</v>
      </c>
      <c r="C13" s="440" t="s">
        <v>444</v>
      </c>
      <c r="D13" s="440"/>
      <c r="E13" s="439" t="s">
        <v>445</v>
      </c>
      <c r="F13" s="439"/>
      <c r="G13" s="439"/>
    </row>
    <row r="14" spans="2:7" ht="31.5" customHeight="1" x14ac:dyDescent="0.25">
      <c r="B14" s="437" t="s">
        <v>116</v>
      </c>
      <c r="C14" s="439" t="s">
        <v>447</v>
      </c>
      <c r="D14" s="439"/>
      <c r="E14" s="439" t="s">
        <v>446</v>
      </c>
      <c r="F14" s="439"/>
      <c r="G14" s="439"/>
    </row>
    <row r="15" spans="2:7" ht="35.25" customHeight="1" x14ac:dyDescent="0.25">
      <c r="B15" s="437" t="s">
        <v>116</v>
      </c>
      <c r="C15" s="439" t="s">
        <v>448</v>
      </c>
      <c r="D15" s="439"/>
      <c r="E15" s="439" t="s">
        <v>446</v>
      </c>
      <c r="F15" s="439"/>
      <c r="G15" s="439"/>
    </row>
  </sheetData>
  <mergeCells count="23">
    <mergeCell ref="C14:D14"/>
    <mergeCell ref="E14:G14"/>
    <mergeCell ref="C15:D15"/>
    <mergeCell ref="E15:G15"/>
    <mergeCell ref="C11:D11"/>
    <mergeCell ref="E11:G11"/>
    <mergeCell ref="C12:D12"/>
    <mergeCell ref="E12:G12"/>
    <mergeCell ref="C13:D13"/>
    <mergeCell ref="E13:G13"/>
    <mergeCell ref="B7:D7"/>
    <mergeCell ref="C8:D8"/>
    <mergeCell ref="E7:G7"/>
    <mergeCell ref="E8:G8"/>
    <mergeCell ref="C10:D10"/>
    <mergeCell ref="E10:G10"/>
    <mergeCell ref="C9:D9"/>
    <mergeCell ref="E9:G9"/>
    <mergeCell ref="B5:G5"/>
    <mergeCell ref="B1:G1"/>
    <mergeCell ref="B2:G2"/>
    <mergeCell ref="B3:G3"/>
    <mergeCell ref="B4:G4"/>
  </mergeCells>
  <pageMargins left="0.7" right="0.7" top="0.75" bottom="0.75" header="0.3" footer="0.3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2"/>
  <sheetViews>
    <sheetView topLeftCell="B25" workbookViewId="0">
      <selection activeCell="C6" sqref="C6:I6"/>
    </sheetView>
  </sheetViews>
  <sheetFormatPr defaultRowHeight="12.75" x14ac:dyDescent="0.2"/>
  <cols>
    <col min="1" max="1" width="9.140625" hidden="1" customWidth="1"/>
    <col min="2" max="2" width="9.140625" customWidth="1"/>
    <col min="3" max="3" width="44.85546875" customWidth="1"/>
    <col min="6" max="6" width="5.7109375" customWidth="1"/>
    <col min="7" max="7" width="14.5703125" customWidth="1"/>
    <col min="9" max="9" width="15.85546875" customWidth="1"/>
    <col min="11" max="11" width="10.42578125" bestFit="1" customWidth="1"/>
  </cols>
  <sheetData>
    <row r="1" spans="3:9" ht="18.75" x14ac:dyDescent="0.2">
      <c r="C1" s="349" t="s">
        <v>459</v>
      </c>
      <c r="D1" s="349"/>
      <c r="E1" s="349"/>
      <c r="F1" s="349"/>
      <c r="G1" s="349"/>
      <c r="H1" s="349"/>
      <c r="I1" s="349"/>
    </row>
    <row r="2" spans="3:9" ht="15.75" x14ac:dyDescent="0.2">
      <c r="C2" s="350" t="s">
        <v>179</v>
      </c>
      <c r="D2" s="350"/>
      <c r="E2" s="350"/>
      <c r="F2" s="350"/>
      <c r="G2" s="350"/>
      <c r="H2" s="350"/>
      <c r="I2" s="350"/>
    </row>
    <row r="3" spans="3:9" ht="15.75" x14ac:dyDescent="0.2">
      <c r="C3" s="350" t="s">
        <v>180</v>
      </c>
      <c r="D3" s="350"/>
      <c r="E3" s="350"/>
      <c r="F3" s="350"/>
      <c r="G3" s="350"/>
      <c r="H3" s="350"/>
      <c r="I3" s="350"/>
    </row>
    <row r="4" spans="3:9" ht="15.75" x14ac:dyDescent="0.2">
      <c r="C4" s="350" t="s">
        <v>689</v>
      </c>
      <c r="D4" s="350"/>
      <c r="E4" s="350"/>
      <c r="F4" s="350"/>
      <c r="G4" s="350"/>
      <c r="H4" s="350"/>
      <c r="I4" s="350"/>
    </row>
    <row r="5" spans="3:9" ht="18" x14ac:dyDescent="0.2">
      <c r="C5" s="351" t="s">
        <v>181</v>
      </c>
      <c r="D5" s="351"/>
      <c r="E5" s="351"/>
      <c r="F5" s="351"/>
      <c r="G5" s="351"/>
      <c r="H5" s="351"/>
      <c r="I5" s="58"/>
    </row>
    <row r="6" spans="3:9" ht="36" customHeight="1" x14ac:dyDescent="0.2">
      <c r="C6" s="357" t="s">
        <v>596</v>
      </c>
      <c r="D6" s="357"/>
      <c r="E6" s="357"/>
      <c r="F6" s="357"/>
      <c r="G6" s="357"/>
      <c r="H6" s="357"/>
      <c r="I6" s="357"/>
    </row>
    <row r="7" spans="3:9" ht="15.75" x14ac:dyDescent="0.2">
      <c r="C7" s="58"/>
      <c r="D7" s="58"/>
      <c r="E7" s="58"/>
      <c r="F7" s="58"/>
      <c r="G7" s="58"/>
      <c r="H7" s="58"/>
      <c r="I7" s="58"/>
    </row>
    <row r="8" spans="3:9" ht="15.75" thickBot="1" x14ac:dyDescent="0.3">
      <c r="I8" s="74" t="s">
        <v>267</v>
      </c>
    </row>
    <row r="9" spans="3:9" x14ac:dyDescent="0.2">
      <c r="C9" s="358" t="s">
        <v>118</v>
      </c>
      <c r="D9" s="358" t="s">
        <v>0</v>
      </c>
      <c r="E9" s="358" t="s">
        <v>1</v>
      </c>
      <c r="F9" s="358" t="s">
        <v>2</v>
      </c>
      <c r="G9" s="358" t="s">
        <v>3</v>
      </c>
      <c r="H9" s="358" t="s">
        <v>4</v>
      </c>
      <c r="I9" s="358" t="s">
        <v>5</v>
      </c>
    </row>
    <row r="10" spans="3:9" ht="13.5" thickBot="1" x14ac:dyDescent="0.25">
      <c r="C10" s="360"/>
      <c r="D10" s="359"/>
      <c r="E10" s="359"/>
      <c r="F10" s="359"/>
      <c r="G10" s="359"/>
      <c r="H10" s="359"/>
      <c r="I10" s="359"/>
    </row>
    <row r="11" spans="3:9" ht="16.5" thickBot="1" x14ac:dyDescent="0.25">
      <c r="C11" s="139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</row>
    <row r="12" spans="3:9" ht="32.25" thickBot="1" x14ac:dyDescent="0.25">
      <c r="C12" s="154" t="s">
        <v>464</v>
      </c>
      <c r="D12" s="155" t="s">
        <v>116</v>
      </c>
      <c r="E12" s="156"/>
      <c r="F12" s="156"/>
      <c r="G12" s="156"/>
      <c r="H12" s="156"/>
      <c r="I12" s="157">
        <f>SUM(I13+I56+I60+I66+I72+I87+I96+I102+I105+I108)</f>
        <v>107049.30799999999</v>
      </c>
    </row>
    <row r="13" spans="3:9" ht="32.25" thickBot="1" x14ac:dyDescent="0.25">
      <c r="C13" s="158" t="s">
        <v>6</v>
      </c>
      <c r="D13" s="155" t="s">
        <v>116</v>
      </c>
      <c r="E13" s="155" t="s">
        <v>76</v>
      </c>
      <c r="F13" s="159"/>
      <c r="G13" s="156"/>
      <c r="H13" s="156"/>
      <c r="I13" s="160">
        <f>SUM(I14+I18+I32+I36+I42+I44)</f>
        <v>24623.399999999998</v>
      </c>
    </row>
    <row r="14" spans="3:9" ht="48" thickBot="1" x14ac:dyDescent="0.25">
      <c r="C14" s="161" t="s">
        <v>7</v>
      </c>
      <c r="D14" s="155" t="s">
        <v>116</v>
      </c>
      <c r="E14" s="155" t="s">
        <v>76</v>
      </c>
      <c r="F14" s="162" t="s">
        <v>117</v>
      </c>
      <c r="G14" s="163"/>
      <c r="H14" s="163"/>
      <c r="I14" s="164">
        <f>SUM(I15)</f>
        <v>1534</v>
      </c>
    </row>
    <row r="15" spans="3:9" ht="16.5" thickBot="1" x14ac:dyDescent="0.25">
      <c r="C15" s="161" t="s">
        <v>8</v>
      </c>
      <c r="D15" s="155" t="s">
        <v>116</v>
      </c>
      <c r="E15" s="155" t="s">
        <v>76</v>
      </c>
      <c r="F15" s="162" t="s">
        <v>117</v>
      </c>
      <c r="G15" s="164">
        <v>8820020000</v>
      </c>
      <c r="H15" s="164"/>
      <c r="I15" s="164">
        <f>SUM(I16:I17)</f>
        <v>1534</v>
      </c>
    </row>
    <row r="16" spans="3:9" ht="48" thickBot="1" x14ac:dyDescent="0.25">
      <c r="C16" s="140" t="s">
        <v>9</v>
      </c>
      <c r="D16" s="19" t="s">
        <v>116</v>
      </c>
      <c r="E16" s="19" t="s">
        <v>76</v>
      </c>
      <c r="F16" s="7" t="s">
        <v>117</v>
      </c>
      <c r="G16" s="3">
        <v>8820020000</v>
      </c>
      <c r="H16" s="3">
        <v>121</v>
      </c>
      <c r="I16" s="3">
        <v>1178</v>
      </c>
    </row>
    <row r="17" spans="3:9" ht="63.75" thickBot="1" x14ac:dyDescent="0.25">
      <c r="C17" s="38" t="s">
        <v>10</v>
      </c>
      <c r="D17" s="19" t="s">
        <v>116</v>
      </c>
      <c r="E17" s="19" t="s">
        <v>76</v>
      </c>
      <c r="F17" s="7" t="s">
        <v>117</v>
      </c>
      <c r="G17" s="3">
        <v>8820020000</v>
      </c>
      <c r="H17" s="3">
        <v>129</v>
      </c>
      <c r="I17" s="3">
        <v>356</v>
      </c>
    </row>
    <row r="18" spans="3:9" ht="32.25" thickBot="1" x14ac:dyDescent="0.25">
      <c r="C18" s="158" t="s">
        <v>11</v>
      </c>
      <c r="D18" s="155" t="s">
        <v>116</v>
      </c>
      <c r="E18" s="155" t="s">
        <v>76</v>
      </c>
      <c r="F18" s="155" t="s">
        <v>73</v>
      </c>
      <c r="G18" s="156"/>
      <c r="H18" s="156"/>
      <c r="I18" s="160">
        <f>SUM(I19+I26+I29)</f>
        <v>17636</v>
      </c>
    </row>
    <row r="19" spans="3:9" ht="16.5" thickBot="1" x14ac:dyDescent="0.25">
      <c r="C19" s="158" t="s">
        <v>12</v>
      </c>
      <c r="D19" s="155" t="s">
        <v>116</v>
      </c>
      <c r="E19" s="155" t="s">
        <v>76</v>
      </c>
      <c r="F19" s="155" t="s">
        <v>73</v>
      </c>
      <c r="G19" s="160">
        <v>8830020000</v>
      </c>
      <c r="H19" s="156"/>
      <c r="I19" s="160">
        <f>SUM(I20:I25)</f>
        <v>16892</v>
      </c>
    </row>
    <row r="20" spans="3:9" ht="48" thickBot="1" x14ac:dyDescent="0.25">
      <c r="C20" s="80" t="s">
        <v>9</v>
      </c>
      <c r="D20" s="19" t="s">
        <v>116</v>
      </c>
      <c r="E20" s="19" t="s">
        <v>76</v>
      </c>
      <c r="F20" s="7" t="s">
        <v>73</v>
      </c>
      <c r="G20" s="3">
        <v>8830020000</v>
      </c>
      <c r="H20" s="3">
        <v>121</v>
      </c>
      <c r="I20" s="3">
        <v>9400</v>
      </c>
    </row>
    <row r="21" spans="3:9" ht="32.25" thickBot="1" x14ac:dyDescent="0.25">
      <c r="C21" s="80" t="s">
        <v>47</v>
      </c>
      <c r="D21" s="19" t="s">
        <v>116</v>
      </c>
      <c r="E21" s="19" t="s">
        <v>76</v>
      </c>
      <c r="F21" s="7" t="s">
        <v>73</v>
      </c>
      <c r="G21" s="3">
        <v>8830020000</v>
      </c>
      <c r="H21" s="3">
        <v>122</v>
      </c>
      <c r="I21" s="3">
        <v>360</v>
      </c>
    </row>
    <row r="22" spans="3:9" ht="63.75" thickBot="1" x14ac:dyDescent="0.25">
      <c r="C22" s="80" t="s">
        <v>10</v>
      </c>
      <c r="D22" s="19" t="s">
        <v>116</v>
      </c>
      <c r="E22" s="19" t="s">
        <v>76</v>
      </c>
      <c r="F22" s="7" t="s">
        <v>73</v>
      </c>
      <c r="G22" s="3">
        <v>8830020000</v>
      </c>
      <c r="H22" s="3">
        <v>129</v>
      </c>
      <c r="I22" s="3">
        <v>2839</v>
      </c>
    </row>
    <row r="23" spans="3:9" ht="32.25" thickBot="1" x14ac:dyDescent="0.25">
      <c r="C23" s="38" t="s">
        <v>13</v>
      </c>
      <c r="D23" s="19" t="s">
        <v>116</v>
      </c>
      <c r="E23" s="19" t="s">
        <v>76</v>
      </c>
      <c r="F23" s="7" t="s">
        <v>73</v>
      </c>
      <c r="G23" s="3">
        <v>8830020000</v>
      </c>
      <c r="H23" s="3">
        <v>244</v>
      </c>
      <c r="I23" s="3">
        <v>3335</v>
      </c>
    </row>
    <row r="24" spans="3:9" ht="16.5" thickBot="1" x14ac:dyDescent="0.25">
      <c r="C24" s="38" t="s">
        <v>635</v>
      </c>
      <c r="D24" s="19" t="s">
        <v>116</v>
      </c>
      <c r="E24" s="19" t="s">
        <v>76</v>
      </c>
      <c r="F24" s="7" t="s">
        <v>73</v>
      </c>
      <c r="G24" s="3">
        <v>8830020000</v>
      </c>
      <c r="H24" s="3">
        <v>247</v>
      </c>
      <c r="I24" s="3">
        <v>227</v>
      </c>
    </row>
    <row r="25" spans="3:9" ht="16.5" thickBot="1" x14ac:dyDescent="0.25">
      <c r="C25" s="5" t="s">
        <v>48</v>
      </c>
      <c r="D25" s="19" t="s">
        <v>116</v>
      </c>
      <c r="E25" s="19" t="s">
        <v>76</v>
      </c>
      <c r="F25" s="7" t="s">
        <v>73</v>
      </c>
      <c r="G25" s="3">
        <v>8830020000</v>
      </c>
      <c r="H25" s="3">
        <v>850</v>
      </c>
      <c r="I25" s="3">
        <v>731</v>
      </c>
    </row>
    <row r="26" spans="3:9" ht="79.5" thickBot="1" x14ac:dyDescent="0.25">
      <c r="C26" s="158" t="s">
        <v>14</v>
      </c>
      <c r="D26" s="155" t="s">
        <v>116</v>
      </c>
      <c r="E26" s="155" t="s">
        <v>76</v>
      </c>
      <c r="F26" s="155" t="s">
        <v>73</v>
      </c>
      <c r="G26" s="160">
        <v>9980077710</v>
      </c>
      <c r="H26" s="156"/>
      <c r="I26" s="160">
        <f>SUM(I27:I28)</f>
        <v>372</v>
      </c>
    </row>
    <row r="27" spans="3:9" ht="48" thickBot="1" x14ac:dyDescent="0.25">
      <c r="C27" s="38" t="s">
        <v>15</v>
      </c>
      <c r="D27" s="19" t="s">
        <v>116</v>
      </c>
      <c r="E27" s="19" t="s">
        <v>76</v>
      </c>
      <c r="F27" s="7" t="s">
        <v>73</v>
      </c>
      <c r="G27" s="3">
        <v>9980077710</v>
      </c>
      <c r="H27" s="3">
        <v>121</v>
      </c>
      <c r="I27" s="3">
        <v>286</v>
      </c>
    </row>
    <row r="28" spans="3:9" ht="63.75" thickBot="1" x14ac:dyDescent="0.25">
      <c r="C28" s="38" t="s">
        <v>10</v>
      </c>
      <c r="D28" s="19" t="s">
        <v>116</v>
      </c>
      <c r="E28" s="19" t="s">
        <v>76</v>
      </c>
      <c r="F28" s="7" t="s">
        <v>73</v>
      </c>
      <c r="G28" s="3">
        <v>9980077710</v>
      </c>
      <c r="H28" s="3">
        <v>129</v>
      </c>
      <c r="I28" s="3">
        <v>86</v>
      </c>
    </row>
    <row r="29" spans="3:9" ht="95.25" thickBot="1" x14ac:dyDescent="0.25">
      <c r="C29" s="158" t="s">
        <v>16</v>
      </c>
      <c r="D29" s="155" t="s">
        <v>116</v>
      </c>
      <c r="E29" s="155" t="s">
        <v>76</v>
      </c>
      <c r="F29" s="155" t="s">
        <v>73</v>
      </c>
      <c r="G29" s="160">
        <v>9980077720</v>
      </c>
      <c r="H29" s="156"/>
      <c r="I29" s="160">
        <f>SUM(I30:I31)</f>
        <v>372</v>
      </c>
    </row>
    <row r="30" spans="3:9" ht="48" thickBot="1" x14ac:dyDescent="0.25">
      <c r="C30" s="38" t="s">
        <v>15</v>
      </c>
      <c r="D30" s="19" t="s">
        <v>116</v>
      </c>
      <c r="E30" s="19" t="s">
        <v>76</v>
      </c>
      <c r="F30" s="7" t="s">
        <v>73</v>
      </c>
      <c r="G30" s="3">
        <v>9980077720</v>
      </c>
      <c r="H30" s="3">
        <v>121</v>
      </c>
      <c r="I30" s="3">
        <v>286</v>
      </c>
    </row>
    <row r="31" spans="3:9" ht="63.75" thickBot="1" x14ac:dyDescent="0.25">
      <c r="C31" s="38" t="s">
        <v>10</v>
      </c>
      <c r="D31" s="19" t="s">
        <v>116</v>
      </c>
      <c r="E31" s="19" t="s">
        <v>76</v>
      </c>
      <c r="F31" s="7" t="s">
        <v>73</v>
      </c>
      <c r="G31" s="3">
        <v>9980077720</v>
      </c>
      <c r="H31" s="3">
        <v>129</v>
      </c>
      <c r="I31" s="3">
        <v>86</v>
      </c>
    </row>
    <row r="32" spans="3:9" ht="16.5" thickBot="1" x14ac:dyDescent="0.3">
      <c r="C32" s="168" t="s">
        <v>388</v>
      </c>
      <c r="D32" s="155" t="s">
        <v>116</v>
      </c>
      <c r="E32" s="155" t="s">
        <v>76</v>
      </c>
      <c r="F32" s="155" t="s">
        <v>74</v>
      </c>
      <c r="G32" s="169"/>
      <c r="H32" s="169"/>
      <c r="I32" s="169">
        <v>38.1</v>
      </c>
    </row>
    <row r="33" spans="3:9" ht="48" thickBot="1" x14ac:dyDescent="0.3">
      <c r="C33" s="49" t="s">
        <v>194</v>
      </c>
      <c r="D33" s="19" t="s">
        <v>116</v>
      </c>
      <c r="E33" s="19" t="s">
        <v>76</v>
      </c>
      <c r="F33" s="7" t="s">
        <v>74</v>
      </c>
      <c r="G33" s="3">
        <v>99</v>
      </c>
      <c r="H33" s="3"/>
      <c r="I33" s="3">
        <v>38.1</v>
      </c>
    </row>
    <row r="34" spans="3:9" ht="79.5" thickBot="1" x14ac:dyDescent="0.3">
      <c r="C34" s="82" t="s">
        <v>389</v>
      </c>
      <c r="D34" s="19" t="s">
        <v>116</v>
      </c>
      <c r="E34" s="19" t="s">
        <v>76</v>
      </c>
      <c r="F34" s="7" t="s">
        <v>74</v>
      </c>
      <c r="G34" s="137" t="s">
        <v>390</v>
      </c>
      <c r="H34" s="3"/>
      <c r="I34" s="3">
        <v>38.1</v>
      </c>
    </row>
    <row r="35" spans="3:9" ht="32.25" thickBot="1" x14ac:dyDescent="0.3">
      <c r="C35" s="49" t="s">
        <v>13</v>
      </c>
      <c r="D35" s="19" t="s">
        <v>116</v>
      </c>
      <c r="E35" s="19" t="s">
        <v>76</v>
      </c>
      <c r="F35" s="7" t="s">
        <v>74</v>
      </c>
      <c r="G35" s="137" t="s">
        <v>390</v>
      </c>
      <c r="H35" s="3">
        <v>244</v>
      </c>
      <c r="I35" s="3">
        <v>38.1</v>
      </c>
    </row>
    <row r="36" spans="3:9" ht="32.25" thickBot="1" x14ac:dyDescent="0.25">
      <c r="C36" s="158" t="s">
        <v>17</v>
      </c>
      <c r="D36" s="155" t="s">
        <v>116</v>
      </c>
      <c r="E36" s="155" t="s">
        <v>76</v>
      </c>
      <c r="F36" s="155" t="s">
        <v>114</v>
      </c>
      <c r="G36" s="156"/>
      <c r="H36" s="156"/>
      <c r="I36" s="160">
        <f>SUM(I37)</f>
        <v>707</v>
      </c>
    </row>
    <row r="37" spans="3:9" ht="32.25" thickBot="1" x14ac:dyDescent="0.25">
      <c r="C37" s="143" t="s">
        <v>18</v>
      </c>
      <c r="D37" s="19" t="s">
        <v>116</v>
      </c>
      <c r="E37" s="19" t="s">
        <v>76</v>
      </c>
      <c r="F37" s="19" t="s">
        <v>114</v>
      </c>
      <c r="G37" s="3">
        <v>9370020000</v>
      </c>
      <c r="H37" s="2"/>
      <c r="I37" s="3">
        <f>SUM(I38:I41)</f>
        <v>707</v>
      </c>
    </row>
    <row r="38" spans="3:9" ht="48" thickBot="1" x14ac:dyDescent="0.25">
      <c r="C38" s="5" t="s">
        <v>9</v>
      </c>
      <c r="D38" s="19" t="s">
        <v>116</v>
      </c>
      <c r="E38" s="19" t="s">
        <v>76</v>
      </c>
      <c r="F38" s="19" t="s">
        <v>114</v>
      </c>
      <c r="G38" s="3">
        <v>9370020000</v>
      </c>
      <c r="H38" s="3">
        <v>121</v>
      </c>
      <c r="I38" s="3">
        <v>482</v>
      </c>
    </row>
    <row r="39" spans="3:9" ht="32.25" thickBot="1" x14ac:dyDescent="0.25">
      <c r="C39" s="5" t="s">
        <v>206</v>
      </c>
      <c r="D39" s="19" t="s">
        <v>116</v>
      </c>
      <c r="E39" s="19" t="s">
        <v>76</v>
      </c>
      <c r="F39" s="19" t="s">
        <v>114</v>
      </c>
      <c r="G39" s="3"/>
      <c r="H39" s="3">
        <v>122</v>
      </c>
      <c r="I39" s="3">
        <v>29</v>
      </c>
    </row>
    <row r="40" spans="3:9" ht="63.75" thickBot="1" x14ac:dyDescent="0.25">
      <c r="C40" s="38" t="s">
        <v>10</v>
      </c>
      <c r="D40" s="19" t="s">
        <v>116</v>
      </c>
      <c r="E40" s="19" t="s">
        <v>76</v>
      </c>
      <c r="F40" s="19" t="s">
        <v>114</v>
      </c>
      <c r="G40" s="3">
        <v>9370020000</v>
      </c>
      <c r="H40" s="3">
        <v>129</v>
      </c>
      <c r="I40" s="3">
        <v>146</v>
      </c>
    </row>
    <row r="41" spans="3:9" ht="32.25" thickBot="1" x14ac:dyDescent="0.3">
      <c r="C41" s="49" t="s">
        <v>13</v>
      </c>
      <c r="D41" s="19" t="s">
        <v>116</v>
      </c>
      <c r="E41" s="19" t="s">
        <v>76</v>
      </c>
      <c r="F41" s="19" t="s">
        <v>114</v>
      </c>
      <c r="G41" s="3">
        <v>9370020000</v>
      </c>
      <c r="H41" s="3">
        <v>244</v>
      </c>
      <c r="I41" s="3">
        <v>50</v>
      </c>
    </row>
    <row r="42" spans="3:9" ht="16.5" thickBot="1" x14ac:dyDescent="0.25">
      <c r="C42" s="79" t="s">
        <v>365</v>
      </c>
      <c r="D42" s="15" t="s">
        <v>116</v>
      </c>
      <c r="E42" s="15" t="s">
        <v>76</v>
      </c>
      <c r="F42" s="15" t="s">
        <v>461</v>
      </c>
      <c r="G42" s="1"/>
      <c r="H42" s="1"/>
      <c r="I42" s="1">
        <v>3000</v>
      </c>
    </row>
    <row r="43" spans="3:9" ht="16.5" thickBot="1" x14ac:dyDescent="0.25">
      <c r="C43" s="38" t="s">
        <v>463</v>
      </c>
      <c r="D43" s="19" t="s">
        <v>116</v>
      </c>
      <c r="E43" s="19" t="s">
        <v>76</v>
      </c>
      <c r="F43" s="19" t="s">
        <v>461</v>
      </c>
      <c r="G43" s="3">
        <v>9990020690</v>
      </c>
      <c r="H43" s="3">
        <v>870</v>
      </c>
      <c r="I43" s="3">
        <v>3000</v>
      </c>
    </row>
    <row r="44" spans="3:9" ht="16.5" thickBot="1" x14ac:dyDescent="0.25">
      <c r="C44" s="158" t="s">
        <v>19</v>
      </c>
      <c r="D44" s="155" t="s">
        <v>116</v>
      </c>
      <c r="E44" s="155" t="s">
        <v>76</v>
      </c>
      <c r="F44" s="155">
        <v>13</v>
      </c>
      <c r="G44" s="156"/>
      <c r="H44" s="156"/>
      <c r="I44" s="160">
        <f>SUM(I47+I51+I53+I45)</f>
        <v>1708.3</v>
      </c>
    </row>
    <row r="45" spans="3:9" ht="16.5" thickBot="1" x14ac:dyDescent="0.25">
      <c r="C45" s="158" t="s">
        <v>571</v>
      </c>
      <c r="D45" s="155" t="s">
        <v>116</v>
      </c>
      <c r="E45" s="155" t="s">
        <v>76</v>
      </c>
      <c r="F45" s="155" t="s">
        <v>467</v>
      </c>
      <c r="G45" s="221" t="s">
        <v>570</v>
      </c>
      <c r="H45" s="156"/>
      <c r="I45" s="160">
        <v>1000</v>
      </c>
    </row>
    <row r="46" spans="3:9" ht="32.25" thickBot="1" x14ac:dyDescent="0.25">
      <c r="C46" s="18" t="s">
        <v>43</v>
      </c>
      <c r="D46" s="19" t="s">
        <v>116</v>
      </c>
      <c r="E46" s="19" t="s">
        <v>76</v>
      </c>
      <c r="F46" s="19" t="s">
        <v>467</v>
      </c>
      <c r="G46" s="185" t="s">
        <v>570</v>
      </c>
      <c r="H46" s="20">
        <v>611</v>
      </c>
      <c r="I46" s="16">
        <v>1000</v>
      </c>
    </row>
    <row r="47" spans="3:9" ht="63.75" thickBot="1" x14ac:dyDescent="0.25">
      <c r="C47" s="158" t="s">
        <v>552</v>
      </c>
      <c r="D47" s="155" t="s">
        <v>116</v>
      </c>
      <c r="E47" s="155" t="s">
        <v>76</v>
      </c>
      <c r="F47" s="155" t="s">
        <v>467</v>
      </c>
      <c r="G47" s="160">
        <v>42</v>
      </c>
      <c r="H47" s="169"/>
      <c r="I47" s="160">
        <v>200</v>
      </c>
    </row>
    <row r="48" spans="3:9" ht="32.25" thickBot="1" x14ac:dyDescent="0.25">
      <c r="C48" s="51" t="s">
        <v>465</v>
      </c>
      <c r="D48" s="19" t="s">
        <v>116</v>
      </c>
      <c r="E48" s="19" t="s">
        <v>76</v>
      </c>
      <c r="F48" s="19" t="s">
        <v>467</v>
      </c>
      <c r="G48" s="20">
        <v>42001</v>
      </c>
      <c r="H48" s="20"/>
      <c r="I48" s="20">
        <v>200</v>
      </c>
    </row>
    <row r="49" spans="3:9" ht="48" thickBot="1" x14ac:dyDescent="0.25">
      <c r="C49" s="51" t="s">
        <v>466</v>
      </c>
      <c r="D49" s="19" t="s">
        <v>116</v>
      </c>
      <c r="E49" s="19" t="s">
        <v>76</v>
      </c>
      <c r="F49" s="19" t="s">
        <v>467</v>
      </c>
      <c r="G49" s="20">
        <v>4200199900</v>
      </c>
      <c r="H49" s="20"/>
      <c r="I49" s="20">
        <v>200</v>
      </c>
    </row>
    <row r="50" spans="3:9" ht="32.25" thickBot="1" x14ac:dyDescent="0.25">
      <c r="C50" s="51" t="s">
        <v>13</v>
      </c>
      <c r="D50" s="19" t="s">
        <v>116</v>
      </c>
      <c r="E50" s="19" t="s">
        <v>76</v>
      </c>
      <c r="F50" s="19" t="s">
        <v>467</v>
      </c>
      <c r="G50" s="20">
        <v>4200199900</v>
      </c>
      <c r="H50" s="20">
        <v>244</v>
      </c>
      <c r="I50" s="20">
        <v>200</v>
      </c>
    </row>
    <row r="51" spans="3:9" ht="16.5" thickBot="1" x14ac:dyDescent="0.25">
      <c r="C51" s="154" t="s">
        <v>536</v>
      </c>
      <c r="D51" s="170" t="s">
        <v>116</v>
      </c>
      <c r="E51" s="170" t="s">
        <v>76</v>
      </c>
      <c r="F51" s="170" t="s">
        <v>467</v>
      </c>
      <c r="G51" s="169">
        <v>8830020000</v>
      </c>
      <c r="H51" s="169"/>
      <c r="I51" s="169">
        <v>274</v>
      </c>
    </row>
    <row r="52" spans="3:9" ht="32.25" thickBot="1" x14ac:dyDescent="0.25">
      <c r="C52" s="38" t="s">
        <v>207</v>
      </c>
      <c r="D52" s="19" t="s">
        <v>116</v>
      </c>
      <c r="E52" s="19" t="s">
        <v>76</v>
      </c>
      <c r="F52" s="19" t="s">
        <v>467</v>
      </c>
      <c r="G52" s="3">
        <v>8830020000</v>
      </c>
      <c r="H52" s="20">
        <v>244</v>
      </c>
      <c r="I52" s="20">
        <v>274</v>
      </c>
    </row>
    <row r="53" spans="3:9" ht="16.5" thickBot="1" x14ac:dyDescent="0.25">
      <c r="C53" s="158" t="s">
        <v>20</v>
      </c>
      <c r="D53" s="155" t="s">
        <v>116</v>
      </c>
      <c r="E53" s="155" t="s">
        <v>76</v>
      </c>
      <c r="F53" s="155">
        <v>13</v>
      </c>
      <c r="G53" s="160">
        <v>99</v>
      </c>
      <c r="H53" s="156"/>
      <c r="I53" s="160">
        <v>234.3</v>
      </c>
    </row>
    <row r="54" spans="3:9" ht="142.5" thickBot="1" x14ac:dyDescent="0.25">
      <c r="C54" s="143" t="s">
        <v>21</v>
      </c>
      <c r="D54" s="19" t="s">
        <v>116</v>
      </c>
      <c r="E54" s="19" t="s">
        <v>76</v>
      </c>
      <c r="F54" s="7">
        <v>13</v>
      </c>
      <c r="G54" s="3">
        <v>9980077730</v>
      </c>
      <c r="H54" s="2"/>
      <c r="I54" s="3">
        <v>234.3</v>
      </c>
    </row>
    <row r="55" spans="3:9" ht="32.25" thickBot="1" x14ac:dyDescent="0.25">
      <c r="C55" s="38" t="s">
        <v>13</v>
      </c>
      <c r="D55" s="19" t="s">
        <v>116</v>
      </c>
      <c r="E55" s="19" t="s">
        <v>76</v>
      </c>
      <c r="F55" s="7">
        <v>13</v>
      </c>
      <c r="G55" s="3">
        <v>9980077730</v>
      </c>
      <c r="H55" s="3">
        <v>244</v>
      </c>
      <c r="I55" s="3">
        <v>234.3</v>
      </c>
    </row>
    <row r="56" spans="3:9" ht="16.5" thickBot="1" x14ac:dyDescent="0.25">
      <c r="C56" s="158" t="s">
        <v>382</v>
      </c>
      <c r="D56" s="155" t="s">
        <v>116</v>
      </c>
      <c r="E56" s="155" t="s">
        <v>117</v>
      </c>
      <c r="F56" s="170"/>
      <c r="G56" s="169"/>
      <c r="H56" s="169"/>
      <c r="I56" s="171">
        <v>1675</v>
      </c>
    </row>
    <row r="57" spans="3:9" ht="32.25" thickBot="1" x14ac:dyDescent="0.25">
      <c r="C57" s="38" t="s">
        <v>383</v>
      </c>
      <c r="D57" s="19" t="s">
        <v>116</v>
      </c>
      <c r="E57" s="19" t="s">
        <v>117</v>
      </c>
      <c r="F57" s="7" t="s">
        <v>111</v>
      </c>
      <c r="G57" s="3"/>
      <c r="H57" s="3"/>
      <c r="I57" s="3">
        <v>1675</v>
      </c>
    </row>
    <row r="58" spans="3:9" ht="48" thickBot="1" x14ac:dyDescent="0.25">
      <c r="C58" s="38" t="s">
        <v>69</v>
      </c>
      <c r="D58" s="19" t="s">
        <v>116</v>
      </c>
      <c r="E58" s="19" t="s">
        <v>117</v>
      </c>
      <c r="F58" s="7" t="s">
        <v>111</v>
      </c>
      <c r="G58" s="20">
        <v>9980051180</v>
      </c>
      <c r="H58" s="3"/>
      <c r="I58" s="3">
        <v>1675</v>
      </c>
    </row>
    <row r="59" spans="3:9" ht="16.5" thickBot="1" x14ac:dyDescent="0.25">
      <c r="C59" s="38" t="s">
        <v>380</v>
      </c>
      <c r="D59" s="19" t="s">
        <v>116</v>
      </c>
      <c r="E59" s="19" t="s">
        <v>117</v>
      </c>
      <c r="F59" s="7" t="s">
        <v>111</v>
      </c>
      <c r="G59" s="20">
        <v>9980051180</v>
      </c>
      <c r="H59" s="3">
        <v>530</v>
      </c>
      <c r="I59" s="3">
        <v>1675</v>
      </c>
    </row>
    <row r="60" spans="3:9" ht="16.5" thickBot="1" x14ac:dyDescent="0.25">
      <c r="C60" s="158" t="s">
        <v>23</v>
      </c>
      <c r="D60" s="155" t="s">
        <v>116</v>
      </c>
      <c r="E60" s="172" t="s">
        <v>73</v>
      </c>
      <c r="F60" s="155"/>
      <c r="G60" s="169"/>
      <c r="H60" s="169"/>
      <c r="I60" s="169">
        <f>SUM(I61+I64)</f>
        <v>6430.79</v>
      </c>
    </row>
    <row r="61" spans="3:9" ht="16.5" thickBot="1" x14ac:dyDescent="0.25">
      <c r="C61" s="158" t="s">
        <v>379</v>
      </c>
      <c r="D61" s="170" t="s">
        <v>116</v>
      </c>
      <c r="E61" s="177" t="s">
        <v>73</v>
      </c>
      <c r="F61" s="170" t="s">
        <v>112</v>
      </c>
      <c r="G61" s="169"/>
      <c r="H61" s="169"/>
      <c r="I61" s="169">
        <v>6230.79</v>
      </c>
    </row>
    <row r="62" spans="3:9" ht="16.5" thickBot="1" x14ac:dyDescent="0.25">
      <c r="C62" s="141" t="s">
        <v>380</v>
      </c>
      <c r="D62" s="19" t="s">
        <v>116</v>
      </c>
      <c r="E62" s="81" t="s">
        <v>73</v>
      </c>
      <c r="F62" s="19" t="s">
        <v>112</v>
      </c>
      <c r="G62" s="137">
        <v>1530022260</v>
      </c>
      <c r="H62" s="3"/>
      <c r="I62" s="3">
        <v>6230.79</v>
      </c>
    </row>
    <row r="63" spans="3:9" ht="16.5" thickBot="1" x14ac:dyDescent="0.25">
      <c r="C63" s="141" t="s">
        <v>381</v>
      </c>
      <c r="D63" s="19" t="s">
        <v>116</v>
      </c>
      <c r="E63" s="81" t="s">
        <v>73</v>
      </c>
      <c r="F63" s="19" t="s">
        <v>112</v>
      </c>
      <c r="G63" s="137">
        <v>1530022260</v>
      </c>
      <c r="H63" s="3">
        <v>540</v>
      </c>
      <c r="I63" s="3">
        <v>6230.79</v>
      </c>
    </row>
    <row r="64" spans="3:9" ht="32.25" thickBot="1" x14ac:dyDescent="0.25">
      <c r="C64" s="154" t="s">
        <v>538</v>
      </c>
      <c r="D64" s="170" t="s">
        <v>116</v>
      </c>
      <c r="E64" s="177" t="s">
        <v>73</v>
      </c>
      <c r="F64" s="170" t="s">
        <v>539</v>
      </c>
      <c r="G64" s="181"/>
      <c r="H64" s="169"/>
      <c r="I64" s="169">
        <v>200</v>
      </c>
    </row>
    <row r="65" spans="3:9" ht="79.5" thickBot="1" x14ac:dyDescent="0.25">
      <c r="C65" s="141" t="s">
        <v>540</v>
      </c>
      <c r="D65" s="19" t="s">
        <v>116</v>
      </c>
      <c r="E65" s="81" t="s">
        <v>73</v>
      </c>
      <c r="F65" s="19" t="s">
        <v>539</v>
      </c>
      <c r="G65" s="137">
        <v>9980040002</v>
      </c>
      <c r="H65" s="3">
        <v>245</v>
      </c>
      <c r="I65" s="3">
        <v>200</v>
      </c>
    </row>
    <row r="66" spans="3:9" ht="32.25" thickBot="1" x14ac:dyDescent="0.25">
      <c r="C66" s="158" t="s">
        <v>24</v>
      </c>
      <c r="D66" s="155" t="s">
        <v>116</v>
      </c>
      <c r="E66" s="155" t="s">
        <v>74</v>
      </c>
      <c r="F66" s="155"/>
      <c r="G66" s="156"/>
      <c r="H66" s="156"/>
      <c r="I66" s="160">
        <f>SUM(I67+I69)</f>
        <v>6614.2860000000001</v>
      </c>
    </row>
    <row r="67" spans="3:9" ht="32.25" thickBot="1" x14ac:dyDescent="0.25">
      <c r="C67" s="178" t="s">
        <v>541</v>
      </c>
      <c r="D67" s="174" t="s">
        <v>116</v>
      </c>
      <c r="E67" s="174" t="s">
        <v>74</v>
      </c>
      <c r="F67" s="174" t="s">
        <v>111</v>
      </c>
      <c r="G67" s="182" t="s">
        <v>542</v>
      </c>
      <c r="H67" s="183"/>
      <c r="I67" s="182">
        <v>1604.2860000000001</v>
      </c>
    </row>
    <row r="68" spans="3:9" ht="48" thickBot="1" x14ac:dyDescent="0.25">
      <c r="C68" s="141" t="s">
        <v>490</v>
      </c>
      <c r="D68" s="15" t="s">
        <v>116</v>
      </c>
      <c r="E68" s="15" t="s">
        <v>74</v>
      </c>
      <c r="F68" s="15" t="s">
        <v>111</v>
      </c>
      <c r="G68" s="20" t="s">
        <v>542</v>
      </c>
      <c r="H68" s="20">
        <v>244</v>
      </c>
      <c r="I68" s="20">
        <v>1604.2860000000001</v>
      </c>
    </row>
    <row r="69" spans="3:9" ht="16.5" thickBot="1" x14ac:dyDescent="0.25">
      <c r="C69" s="142" t="s">
        <v>384</v>
      </c>
      <c r="D69" s="15" t="s">
        <v>116</v>
      </c>
      <c r="E69" s="8" t="s">
        <v>74</v>
      </c>
      <c r="F69" s="8" t="s">
        <v>111</v>
      </c>
      <c r="G69" s="1"/>
      <c r="H69" s="1"/>
      <c r="I69" s="1">
        <v>5010</v>
      </c>
    </row>
    <row r="70" spans="3:9" ht="16.5" thickBot="1" x14ac:dyDescent="0.25">
      <c r="C70" s="141" t="s">
        <v>380</v>
      </c>
      <c r="D70" s="19" t="s">
        <v>116</v>
      </c>
      <c r="E70" s="7" t="s">
        <v>74</v>
      </c>
      <c r="F70" s="7" t="s">
        <v>111</v>
      </c>
      <c r="G70" s="3">
        <v>1640115200</v>
      </c>
      <c r="H70" s="3"/>
      <c r="I70" s="3">
        <v>5010</v>
      </c>
    </row>
    <row r="71" spans="3:9" ht="16.5" thickBot="1" x14ac:dyDescent="0.25">
      <c r="C71" s="141" t="s">
        <v>381</v>
      </c>
      <c r="D71" s="19" t="s">
        <v>116</v>
      </c>
      <c r="E71" s="7" t="s">
        <v>74</v>
      </c>
      <c r="F71" s="7" t="s">
        <v>111</v>
      </c>
      <c r="G71" s="3">
        <v>1640115200</v>
      </c>
      <c r="H71" s="3">
        <v>540</v>
      </c>
      <c r="I71" s="3">
        <v>5010</v>
      </c>
    </row>
    <row r="72" spans="3:9" ht="16.5" thickBot="1" x14ac:dyDescent="0.25">
      <c r="C72" s="158" t="s">
        <v>25</v>
      </c>
      <c r="D72" s="155" t="s">
        <v>116</v>
      </c>
      <c r="E72" s="172" t="s">
        <v>75</v>
      </c>
      <c r="F72" s="159"/>
      <c r="G72" s="156"/>
      <c r="H72" s="156"/>
      <c r="I72" s="171">
        <f>SUM(I80+I83+I73)</f>
        <v>6879.9520000000002</v>
      </c>
    </row>
    <row r="73" spans="3:9" ht="32.25" thickBot="1" x14ac:dyDescent="0.25">
      <c r="C73" s="158" t="s">
        <v>66</v>
      </c>
      <c r="D73" s="155" t="s">
        <v>116</v>
      </c>
      <c r="E73" s="172" t="s">
        <v>75</v>
      </c>
      <c r="F73" s="170" t="s">
        <v>111</v>
      </c>
      <c r="G73" s="156"/>
      <c r="H73" s="156"/>
      <c r="I73" s="171">
        <f>SUM(I74:I79)</f>
        <v>6457.9520000000002</v>
      </c>
    </row>
    <row r="74" spans="3:9" ht="16.5" thickBot="1" x14ac:dyDescent="0.25">
      <c r="C74" s="51" t="s">
        <v>591</v>
      </c>
      <c r="D74" s="19" t="s">
        <v>116</v>
      </c>
      <c r="E74" s="19" t="s">
        <v>75</v>
      </c>
      <c r="F74" s="19" t="s">
        <v>111</v>
      </c>
      <c r="G74" s="285" t="s">
        <v>228</v>
      </c>
      <c r="H74" s="285">
        <v>611</v>
      </c>
      <c r="I74" s="3">
        <v>2908.9520000000002</v>
      </c>
    </row>
    <row r="75" spans="3:9" ht="32.25" thickBot="1" x14ac:dyDescent="0.25">
      <c r="C75" s="51" t="s">
        <v>589</v>
      </c>
      <c r="D75" s="19" t="s">
        <v>116</v>
      </c>
      <c r="E75" s="19" t="s">
        <v>75</v>
      </c>
      <c r="F75" s="19" t="s">
        <v>111</v>
      </c>
      <c r="G75" s="285" t="s">
        <v>587</v>
      </c>
      <c r="H75" s="285">
        <v>611</v>
      </c>
      <c r="I75" s="3">
        <v>3474.0479999999998</v>
      </c>
    </row>
    <row r="76" spans="3:9" ht="32.25" thickBot="1" x14ac:dyDescent="0.25">
      <c r="C76" s="51" t="s">
        <v>589</v>
      </c>
      <c r="D76" s="19" t="s">
        <v>116</v>
      </c>
      <c r="E76" s="19" t="s">
        <v>75</v>
      </c>
      <c r="F76" s="19" t="s">
        <v>111</v>
      </c>
      <c r="G76" s="285" t="s">
        <v>587</v>
      </c>
      <c r="H76" s="285">
        <v>613</v>
      </c>
      <c r="I76" s="3">
        <v>21</v>
      </c>
    </row>
    <row r="77" spans="3:9" ht="32.25" thickBot="1" x14ac:dyDescent="0.25">
      <c r="C77" s="51" t="s">
        <v>589</v>
      </c>
      <c r="D77" s="19" t="s">
        <v>116</v>
      </c>
      <c r="E77" s="19" t="s">
        <v>75</v>
      </c>
      <c r="F77" s="19" t="s">
        <v>111</v>
      </c>
      <c r="G77" s="285" t="s">
        <v>587</v>
      </c>
      <c r="H77" s="285">
        <v>623</v>
      </c>
      <c r="I77" s="3">
        <v>21</v>
      </c>
    </row>
    <row r="78" spans="3:9" ht="32.25" thickBot="1" x14ac:dyDescent="0.25">
      <c r="C78" s="51" t="s">
        <v>589</v>
      </c>
      <c r="D78" s="19" t="s">
        <v>116</v>
      </c>
      <c r="E78" s="19" t="s">
        <v>75</v>
      </c>
      <c r="F78" s="19" t="s">
        <v>111</v>
      </c>
      <c r="G78" s="285" t="s">
        <v>587</v>
      </c>
      <c r="H78" s="285">
        <v>633</v>
      </c>
      <c r="I78" s="3">
        <v>21</v>
      </c>
    </row>
    <row r="79" spans="3:9" ht="32.25" thickBot="1" x14ac:dyDescent="0.25">
      <c r="C79" s="51" t="s">
        <v>589</v>
      </c>
      <c r="D79" s="19" t="s">
        <v>116</v>
      </c>
      <c r="E79" s="19" t="s">
        <v>75</v>
      </c>
      <c r="F79" s="19" t="s">
        <v>111</v>
      </c>
      <c r="G79" s="285" t="s">
        <v>587</v>
      </c>
      <c r="H79" s="285">
        <v>813</v>
      </c>
      <c r="I79" s="3">
        <v>11.952</v>
      </c>
    </row>
    <row r="80" spans="3:9" ht="32.25" thickBot="1" x14ac:dyDescent="0.25">
      <c r="C80" s="158" t="s">
        <v>26</v>
      </c>
      <c r="D80" s="155" t="s">
        <v>116</v>
      </c>
      <c r="E80" s="155" t="s">
        <v>75</v>
      </c>
      <c r="F80" s="155" t="s">
        <v>75</v>
      </c>
      <c r="G80" s="156"/>
      <c r="H80" s="156"/>
      <c r="I80" s="160">
        <v>50</v>
      </c>
    </row>
    <row r="81" spans="3:9" ht="32.25" thickBot="1" x14ac:dyDescent="0.25">
      <c r="C81" s="5" t="s">
        <v>27</v>
      </c>
      <c r="D81" s="19" t="s">
        <v>116</v>
      </c>
      <c r="E81" s="7" t="s">
        <v>75</v>
      </c>
      <c r="F81" s="7" t="s">
        <v>75</v>
      </c>
      <c r="G81" s="3">
        <v>3310199000</v>
      </c>
      <c r="H81" s="2"/>
      <c r="I81" s="3">
        <v>50</v>
      </c>
    </row>
    <row r="82" spans="3:9" ht="32.25" thickBot="1" x14ac:dyDescent="0.25">
      <c r="C82" s="38" t="s">
        <v>13</v>
      </c>
      <c r="D82" s="19" t="s">
        <v>116</v>
      </c>
      <c r="E82" s="7" t="s">
        <v>75</v>
      </c>
      <c r="F82" s="7" t="s">
        <v>75</v>
      </c>
      <c r="G82" s="3">
        <v>3310199000</v>
      </c>
      <c r="H82" s="3">
        <v>244</v>
      </c>
      <c r="I82" s="3">
        <v>50</v>
      </c>
    </row>
    <row r="83" spans="3:9" ht="16.5" thickBot="1" x14ac:dyDescent="0.25">
      <c r="C83" s="158" t="s">
        <v>28</v>
      </c>
      <c r="D83" s="155" t="s">
        <v>116</v>
      </c>
      <c r="E83" s="155" t="s">
        <v>75</v>
      </c>
      <c r="F83" s="155" t="s">
        <v>112</v>
      </c>
      <c r="G83" s="156"/>
      <c r="H83" s="156"/>
      <c r="I83" s="160">
        <f>SUM(I84:I84)</f>
        <v>372</v>
      </c>
    </row>
    <row r="84" spans="3:9" ht="79.5" thickBot="1" x14ac:dyDescent="0.25">
      <c r="C84" s="143" t="s">
        <v>29</v>
      </c>
      <c r="D84" s="15" t="s">
        <v>116</v>
      </c>
      <c r="E84" s="8" t="s">
        <v>75</v>
      </c>
      <c r="F84" s="8" t="s">
        <v>112</v>
      </c>
      <c r="G84" s="1">
        <v>9980077740</v>
      </c>
      <c r="H84" s="2"/>
      <c r="I84" s="1">
        <f>SUM(I85:I86)</f>
        <v>372</v>
      </c>
    </row>
    <row r="85" spans="3:9" ht="48" thickBot="1" x14ac:dyDescent="0.25">
      <c r="C85" s="5" t="s">
        <v>9</v>
      </c>
      <c r="D85" s="19" t="s">
        <v>116</v>
      </c>
      <c r="E85" s="7" t="s">
        <v>75</v>
      </c>
      <c r="F85" s="7" t="s">
        <v>112</v>
      </c>
      <c r="G85" s="3">
        <v>9980077740</v>
      </c>
      <c r="H85" s="3">
        <v>121</v>
      </c>
      <c r="I85" s="3">
        <v>286</v>
      </c>
    </row>
    <row r="86" spans="3:9" ht="63.75" thickBot="1" x14ac:dyDescent="0.25">
      <c r="C86" s="38" t="s">
        <v>10</v>
      </c>
      <c r="D86" s="19" t="s">
        <v>116</v>
      </c>
      <c r="E86" s="7" t="s">
        <v>75</v>
      </c>
      <c r="F86" s="7" t="s">
        <v>112</v>
      </c>
      <c r="G86" s="3">
        <v>9980077740</v>
      </c>
      <c r="H86" s="3">
        <v>129</v>
      </c>
      <c r="I86" s="3">
        <v>86</v>
      </c>
    </row>
    <row r="87" spans="3:9" ht="16.5" thickBot="1" x14ac:dyDescent="0.25">
      <c r="C87" s="158" t="s">
        <v>31</v>
      </c>
      <c r="D87" s="155" t="s">
        <v>116</v>
      </c>
      <c r="E87" s="155">
        <v>10</v>
      </c>
      <c r="F87" s="159"/>
      <c r="G87" s="156"/>
      <c r="H87" s="156"/>
      <c r="I87" s="186">
        <f>SUM(I88+I91)</f>
        <v>9411.880000000001</v>
      </c>
    </row>
    <row r="88" spans="3:9" ht="16.5" thickBot="1" x14ac:dyDescent="0.25">
      <c r="C88" s="158" t="s">
        <v>32</v>
      </c>
      <c r="D88" s="155" t="s">
        <v>116</v>
      </c>
      <c r="E88" s="155">
        <v>10</v>
      </c>
      <c r="F88" s="155" t="s">
        <v>76</v>
      </c>
      <c r="G88" s="156"/>
      <c r="H88" s="156"/>
      <c r="I88" s="160">
        <v>700</v>
      </c>
    </row>
    <row r="89" spans="3:9" ht="32.25" thickBot="1" x14ac:dyDescent="0.25">
      <c r="C89" s="143" t="s">
        <v>33</v>
      </c>
      <c r="D89" s="15" t="s">
        <v>116</v>
      </c>
      <c r="E89" s="8">
        <v>10</v>
      </c>
      <c r="F89" s="8" t="s">
        <v>76</v>
      </c>
      <c r="G89" s="1">
        <v>2210728960</v>
      </c>
      <c r="H89" s="2"/>
      <c r="I89" s="1">
        <v>700</v>
      </c>
    </row>
    <row r="90" spans="3:9" ht="32.25" thickBot="1" x14ac:dyDescent="0.25">
      <c r="C90" s="5" t="s">
        <v>34</v>
      </c>
      <c r="D90" s="19" t="s">
        <v>116</v>
      </c>
      <c r="E90" s="7">
        <v>10</v>
      </c>
      <c r="F90" s="7" t="s">
        <v>76</v>
      </c>
      <c r="G90" s="3">
        <v>2210728960</v>
      </c>
      <c r="H90" s="3">
        <v>312</v>
      </c>
      <c r="I90" s="3">
        <v>700</v>
      </c>
    </row>
    <row r="91" spans="3:9" ht="16.5" thickBot="1" x14ac:dyDescent="0.25">
      <c r="C91" s="158" t="s">
        <v>35</v>
      </c>
      <c r="D91" s="155" t="s">
        <v>116</v>
      </c>
      <c r="E91" s="155">
        <v>10</v>
      </c>
      <c r="F91" s="155" t="s">
        <v>73</v>
      </c>
      <c r="G91" s="156"/>
      <c r="H91" s="156"/>
      <c r="I91" s="160">
        <f>SUM(I93+I95)</f>
        <v>8711.880000000001</v>
      </c>
    </row>
    <row r="92" spans="3:9" ht="48" thickBot="1" x14ac:dyDescent="0.25">
      <c r="C92" s="158" t="s">
        <v>36</v>
      </c>
      <c r="D92" s="155" t="s">
        <v>116</v>
      </c>
      <c r="E92" s="155">
        <v>10</v>
      </c>
      <c r="F92" s="155" t="s">
        <v>73</v>
      </c>
      <c r="G92" s="160">
        <v>2230781510</v>
      </c>
      <c r="H92" s="156"/>
      <c r="I92" s="160">
        <v>6051</v>
      </c>
    </row>
    <row r="93" spans="3:9" ht="32.25" thickBot="1" x14ac:dyDescent="0.25">
      <c r="C93" s="5" t="s">
        <v>34</v>
      </c>
      <c r="D93" s="19" t="s">
        <v>116</v>
      </c>
      <c r="E93" s="7">
        <v>10</v>
      </c>
      <c r="F93" s="7" t="s">
        <v>73</v>
      </c>
      <c r="G93" s="3">
        <v>2230781510</v>
      </c>
      <c r="H93" s="3">
        <v>313</v>
      </c>
      <c r="I93" s="3">
        <v>6051</v>
      </c>
    </row>
    <row r="94" spans="3:9" ht="79.5" thickBot="1" x14ac:dyDescent="0.25">
      <c r="C94" s="158" t="s">
        <v>37</v>
      </c>
      <c r="D94" s="155" t="s">
        <v>116</v>
      </c>
      <c r="E94" s="155">
        <v>10</v>
      </c>
      <c r="F94" s="155" t="s">
        <v>73</v>
      </c>
      <c r="G94" s="160" t="s">
        <v>532</v>
      </c>
      <c r="H94" s="156"/>
      <c r="I94" s="160">
        <v>2660.88</v>
      </c>
    </row>
    <row r="95" spans="3:9" ht="32.25" thickBot="1" x14ac:dyDescent="0.25">
      <c r="C95" s="5" t="s">
        <v>34</v>
      </c>
      <c r="D95" s="19" t="s">
        <v>116</v>
      </c>
      <c r="E95" s="7">
        <v>10</v>
      </c>
      <c r="F95" s="7" t="s">
        <v>73</v>
      </c>
      <c r="G95" s="3" t="s">
        <v>532</v>
      </c>
      <c r="H95" s="3">
        <v>412</v>
      </c>
      <c r="I95" s="3">
        <v>2660.88</v>
      </c>
    </row>
    <row r="96" spans="3:9" ht="16.5" thickBot="1" x14ac:dyDescent="0.25">
      <c r="C96" s="158" t="s">
        <v>38</v>
      </c>
      <c r="D96" s="155" t="s">
        <v>116</v>
      </c>
      <c r="E96" s="155">
        <v>11</v>
      </c>
      <c r="F96" s="159"/>
      <c r="G96" s="156"/>
      <c r="H96" s="156"/>
      <c r="I96" s="160">
        <v>500</v>
      </c>
    </row>
    <row r="97" spans="3:9" ht="16.5" thickBot="1" x14ac:dyDescent="0.25">
      <c r="C97" s="14" t="s">
        <v>39</v>
      </c>
      <c r="D97" s="19" t="s">
        <v>116</v>
      </c>
      <c r="E97" s="19">
        <v>11</v>
      </c>
      <c r="F97" s="19" t="s">
        <v>74</v>
      </c>
      <c r="G97" s="17"/>
      <c r="H97" s="17"/>
      <c r="I97" s="20">
        <v>500</v>
      </c>
    </row>
    <row r="98" spans="3:9" ht="32.25" thickBot="1" x14ac:dyDescent="0.25">
      <c r="C98" s="14" t="s">
        <v>40</v>
      </c>
      <c r="D98" s="19" t="s">
        <v>116</v>
      </c>
      <c r="E98" s="19">
        <v>11</v>
      </c>
      <c r="F98" s="19" t="s">
        <v>74</v>
      </c>
      <c r="G98" s="20">
        <v>2460120000</v>
      </c>
      <c r="H98" s="17"/>
      <c r="I98" s="20">
        <v>500</v>
      </c>
    </row>
    <row r="99" spans="3:9" ht="63.75" thickBot="1" x14ac:dyDescent="0.25">
      <c r="C99" s="5" t="s">
        <v>534</v>
      </c>
      <c r="D99" s="19" t="s">
        <v>116</v>
      </c>
      <c r="E99" s="19">
        <v>11</v>
      </c>
      <c r="F99" s="19" t="s">
        <v>74</v>
      </c>
      <c r="G99" s="20">
        <v>2460120000</v>
      </c>
      <c r="H99" s="20">
        <v>123</v>
      </c>
      <c r="I99" s="20"/>
    </row>
    <row r="100" spans="3:9" ht="32.25" thickBot="1" x14ac:dyDescent="0.25">
      <c r="C100" s="21" t="s">
        <v>13</v>
      </c>
      <c r="D100" s="19" t="s">
        <v>116</v>
      </c>
      <c r="E100" s="19">
        <v>11</v>
      </c>
      <c r="F100" s="19" t="s">
        <v>74</v>
      </c>
      <c r="G100" s="20">
        <v>2460120000</v>
      </c>
      <c r="H100" s="20">
        <v>244</v>
      </c>
      <c r="I100" s="20">
        <v>500</v>
      </c>
    </row>
    <row r="101" spans="3:9" ht="16.5" thickBot="1" x14ac:dyDescent="0.25">
      <c r="C101" s="38" t="s">
        <v>535</v>
      </c>
      <c r="D101" s="19" t="s">
        <v>116</v>
      </c>
      <c r="E101" s="19">
        <v>11</v>
      </c>
      <c r="F101" s="19" t="s">
        <v>74</v>
      </c>
      <c r="G101" s="20">
        <v>2460120000</v>
      </c>
      <c r="H101" s="20">
        <v>350</v>
      </c>
      <c r="I101" s="20"/>
    </row>
    <row r="102" spans="3:9" ht="32.25" thickBot="1" x14ac:dyDescent="0.25">
      <c r="C102" s="158" t="s">
        <v>41</v>
      </c>
      <c r="D102" s="155" t="s">
        <v>116</v>
      </c>
      <c r="E102" s="172">
        <v>12</v>
      </c>
      <c r="F102" s="159"/>
      <c r="G102" s="156"/>
      <c r="H102" s="156"/>
      <c r="I102" s="171">
        <v>3548</v>
      </c>
    </row>
    <row r="103" spans="3:9" ht="16.5" thickBot="1" x14ac:dyDescent="0.25">
      <c r="C103" s="14" t="s">
        <v>42</v>
      </c>
      <c r="D103" s="15" t="s">
        <v>116</v>
      </c>
      <c r="E103" s="15">
        <v>12</v>
      </c>
      <c r="F103" s="15" t="s">
        <v>117</v>
      </c>
      <c r="G103" s="16">
        <v>2520200190</v>
      </c>
      <c r="H103" s="187"/>
      <c r="I103" s="16">
        <v>3548</v>
      </c>
    </row>
    <row r="104" spans="3:9" ht="32.25" thickBot="1" x14ac:dyDescent="0.25">
      <c r="C104" s="18" t="s">
        <v>43</v>
      </c>
      <c r="D104" s="19" t="s">
        <v>116</v>
      </c>
      <c r="E104" s="19">
        <v>12</v>
      </c>
      <c r="F104" s="19" t="s">
        <v>117</v>
      </c>
      <c r="G104" s="20">
        <v>2520200190</v>
      </c>
      <c r="H104" s="20">
        <v>611</v>
      </c>
      <c r="I104" s="20">
        <v>3548</v>
      </c>
    </row>
    <row r="105" spans="3:9" ht="48" thickBot="1" x14ac:dyDescent="0.25">
      <c r="C105" s="158" t="s">
        <v>44</v>
      </c>
      <c r="D105" s="155" t="s">
        <v>116</v>
      </c>
      <c r="E105" s="155">
        <v>13</v>
      </c>
      <c r="F105" s="159"/>
      <c r="G105" s="156"/>
      <c r="H105" s="156"/>
      <c r="I105" s="160">
        <v>53</v>
      </c>
    </row>
    <row r="106" spans="3:9" ht="16.5" thickBot="1" x14ac:dyDescent="0.25">
      <c r="C106" s="14" t="s">
        <v>45</v>
      </c>
      <c r="D106" s="15" t="s">
        <v>116</v>
      </c>
      <c r="E106" s="15">
        <v>13</v>
      </c>
      <c r="F106" s="15" t="s">
        <v>76</v>
      </c>
      <c r="G106" s="16">
        <v>2610227880</v>
      </c>
      <c r="H106" s="17"/>
      <c r="I106" s="16">
        <v>53</v>
      </c>
    </row>
    <row r="107" spans="3:9" ht="32.25" thickBot="1" x14ac:dyDescent="0.25">
      <c r="C107" s="18" t="s">
        <v>46</v>
      </c>
      <c r="D107" s="19" t="s">
        <v>116</v>
      </c>
      <c r="E107" s="19">
        <v>13</v>
      </c>
      <c r="F107" s="19" t="s">
        <v>76</v>
      </c>
      <c r="G107" s="20">
        <v>2610227880</v>
      </c>
      <c r="H107" s="20">
        <v>730</v>
      </c>
      <c r="I107" s="20">
        <v>53</v>
      </c>
    </row>
    <row r="108" spans="3:9" ht="26.25" customHeight="1" thickBot="1" x14ac:dyDescent="0.25">
      <c r="C108" s="18" t="s">
        <v>632</v>
      </c>
      <c r="D108" s="19" t="s">
        <v>116</v>
      </c>
      <c r="E108" s="19" t="s">
        <v>391</v>
      </c>
      <c r="F108" s="19"/>
      <c r="G108" s="20"/>
      <c r="H108" s="20"/>
      <c r="I108" s="20">
        <v>47313</v>
      </c>
    </row>
    <row r="109" spans="3:9" ht="33" customHeight="1" thickBot="1" x14ac:dyDescent="0.25">
      <c r="C109" s="152" t="s">
        <v>633</v>
      </c>
      <c r="D109" s="8" t="s">
        <v>116</v>
      </c>
      <c r="E109" s="8">
        <v>14</v>
      </c>
      <c r="F109" s="8" t="s">
        <v>76</v>
      </c>
      <c r="G109" s="1">
        <v>2610160020</v>
      </c>
      <c r="H109" s="1">
        <v>511</v>
      </c>
      <c r="I109" s="1">
        <v>47313</v>
      </c>
    </row>
    <row r="110" spans="3:9" ht="48" thickBot="1" x14ac:dyDescent="0.25">
      <c r="C110" s="158" t="s">
        <v>115</v>
      </c>
      <c r="D110" s="172" t="s">
        <v>113</v>
      </c>
      <c r="E110" s="172" t="s">
        <v>76</v>
      </c>
      <c r="F110" s="172" t="s">
        <v>114</v>
      </c>
      <c r="G110" s="171">
        <v>9980020000</v>
      </c>
      <c r="H110" s="156"/>
      <c r="I110" s="171">
        <f>SUM(I111:I116)</f>
        <v>4847</v>
      </c>
    </row>
    <row r="111" spans="3:9" ht="48" thickBot="1" x14ac:dyDescent="0.25">
      <c r="C111" s="5" t="s">
        <v>9</v>
      </c>
      <c r="D111" s="19" t="s">
        <v>113</v>
      </c>
      <c r="E111" s="19" t="s">
        <v>76</v>
      </c>
      <c r="F111" s="19" t="s">
        <v>114</v>
      </c>
      <c r="G111" s="3">
        <v>9980020000</v>
      </c>
      <c r="H111" s="3">
        <v>121</v>
      </c>
      <c r="I111" s="3">
        <v>3200</v>
      </c>
    </row>
    <row r="112" spans="3:9" ht="32.25" thickBot="1" x14ac:dyDescent="0.25">
      <c r="C112" s="38" t="s">
        <v>47</v>
      </c>
      <c r="D112" s="19" t="s">
        <v>113</v>
      </c>
      <c r="E112" s="19" t="s">
        <v>76</v>
      </c>
      <c r="F112" s="19" t="s">
        <v>114</v>
      </c>
      <c r="G112" s="3">
        <v>9980020000</v>
      </c>
      <c r="H112" s="3">
        <v>122</v>
      </c>
      <c r="I112" s="3">
        <v>30</v>
      </c>
    </row>
    <row r="113" spans="3:9" ht="63.75" thickBot="1" x14ac:dyDescent="0.25">
      <c r="C113" s="38" t="s">
        <v>10</v>
      </c>
      <c r="D113" s="19" t="s">
        <v>113</v>
      </c>
      <c r="E113" s="19" t="s">
        <v>76</v>
      </c>
      <c r="F113" s="19" t="s">
        <v>114</v>
      </c>
      <c r="G113" s="3">
        <v>9980020000</v>
      </c>
      <c r="H113" s="3">
        <v>129</v>
      </c>
      <c r="I113" s="3">
        <v>966</v>
      </c>
    </row>
    <row r="114" spans="3:9" ht="32.25" thickBot="1" x14ac:dyDescent="0.25">
      <c r="C114" s="38" t="s">
        <v>13</v>
      </c>
      <c r="D114" s="19" t="s">
        <v>113</v>
      </c>
      <c r="E114" s="19" t="s">
        <v>76</v>
      </c>
      <c r="F114" s="19" t="s">
        <v>114</v>
      </c>
      <c r="G114" s="3">
        <v>9980020000</v>
      </c>
      <c r="H114" s="3">
        <v>244</v>
      </c>
      <c r="I114" s="3">
        <v>513</v>
      </c>
    </row>
    <row r="115" spans="3:9" ht="16.5" thickBot="1" x14ac:dyDescent="0.25">
      <c r="C115" s="38" t="s">
        <v>635</v>
      </c>
      <c r="D115" s="19" t="s">
        <v>113</v>
      </c>
      <c r="E115" s="19" t="s">
        <v>76</v>
      </c>
      <c r="F115" s="19" t="s">
        <v>114</v>
      </c>
      <c r="G115" s="3">
        <v>9980020000</v>
      </c>
      <c r="H115" s="3">
        <v>247</v>
      </c>
      <c r="I115" s="3">
        <v>128</v>
      </c>
    </row>
    <row r="116" spans="3:9" ht="16.5" thickBot="1" x14ac:dyDescent="0.25">
      <c r="C116" s="5" t="s">
        <v>48</v>
      </c>
      <c r="D116" s="19" t="s">
        <v>113</v>
      </c>
      <c r="E116" s="19" t="s">
        <v>76</v>
      </c>
      <c r="F116" s="19" t="s">
        <v>114</v>
      </c>
      <c r="G116" s="3">
        <v>9980020000</v>
      </c>
      <c r="H116" s="3">
        <v>850</v>
      </c>
      <c r="I116" s="3">
        <v>10</v>
      </c>
    </row>
    <row r="117" spans="3:9" ht="48" thickBot="1" x14ac:dyDescent="0.25">
      <c r="C117" s="158" t="s">
        <v>22</v>
      </c>
      <c r="D117" s="155" t="s">
        <v>71</v>
      </c>
      <c r="E117" s="155" t="s">
        <v>111</v>
      </c>
      <c r="F117" s="155"/>
      <c r="G117" s="169"/>
      <c r="H117" s="160"/>
      <c r="I117" s="188">
        <f>SUM(I118)</f>
        <v>7427</v>
      </c>
    </row>
    <row r="118" spans="3:9" ht="63.75" thickBot="1" x14ac:dyDescent="0.25">
      <c r="C118" s="9" t="s">
        <v>49</v>
      </c>
      <c r="D118" s="8" t="s">
        <v>71</v>
      </c>
      <c r="E118" s="8" t="s">
        <v>111</v>
      </c>
      <c r="F118" s="8" t="s">
        <v>259</v>
      </c>
      <c r="G118" s="8">
        <v>740120000</v>
      </c>
      <c r="H118" s="8"/>
      <c r="I118" s="34">
        <f>SUM(I119:I123)</f>
        <v>7427</v>
      </c>
    </row>
    <row r="119" spans="3:9" ht="48" thickBot="1" x14ac:dyDescent="0.25">
      <c r="C119" s="10" t="s">
        <v>30</v>
      </c>
      <c r="D119" s="7" t="s">
        <v>71</v>
      </c>
      <c r="E119" s="7" t="s">
        <v>111</v>
      </c>
      <c r="F119" s="7" t="s">
        <v>259</v>
      </c>
      <c r="G119" s="7">
        <v>740120000</v>
      </c>
      <c r="H119" s="7">
        <v>111</v>
      </c>
      <c r="I119" s="126">
        <v>3500</v>
      </c>
    </row>
    <row r="120" spans="3:9" ht="16.5" thickBot="1" x14ac:dyDescent="0.25">
      <c r="C120" s="38" t="s">
        <v>387</v>
      </c>
      <c r="D120" s="7" t="s">
        <v>71</v>
      </c>
      <c r="E120" s="7" t="s">
        <v>111</v>
      </c>
      <c r="F120" s="7" t="s">
        <v>259</v>
      </c>
      <c r="G120" s="7">
        <v>740120000</v>
      </c>
      <c r="H120" s="7" t="s">
        <v>122</v>
      </c>
      <c r="I120" s="126">
        <v>30</v>
      </c>
    </row>
    <row r="121" spans="3:9" ht="63.75" thickBot="1" x14ac:dyDescent="0.25">
      <c r="C121" s="140" t="s">
        <v>10</v>
      </c>
      <c r="D121" s="7" t="s">
        <v>71</v>
      </c>
      <c r="E121" s="7" t="s">
        <v>111</v>
      </c>
      <c r="F121" s="7" t="s">
        <v>259</v>
      </c>
      <c r="G121" s="3">
        <v>740120000</v>
      </c>
      <c r="H121" s="3">
        <v>119</v>
      </c>
      <c r="I121" s="3">
        <v>1057</v>
      </c>
    </row>
    <row r="122" spans="3:9" ht="32.25" thickBot="1" x14ac:dyDescent="0.25">
      <c r="C122" s="38" t="s">
        <v>13</v>
      </c>
      <c r="D122" s="7" t="s">
        <v>71</v>
      </c>
      <c r="E122" s="7" t="s">
        <v>111</v>
      </c>
      <c r="F122" s="7" t="s">
        <v>259</v>
      </c>
      <c r="G122" s="3">
        <v>740120000</v>
      </c>
      <c r="H122" s="3">
        <v>244</v>
      </c>
      <c r="I122" s="3">
        <v>2830</v>
      </c>
    </row>
    <row r="123" spans="3:9" ht="16.5" thickBot="1" x14ac:dyDescent="0.25">
      <c r="C123" s="5" t="s">
        <v>48</v>
      </c>
      <c r="D123" s="7" t="s">
        <v>71</v>
      </c>
      <c r="E123" s="7" t="s">
        <v>111</v>
      </c>
      <c r="F123" s="7" t="s">
        <v>259</v>
      </c>
      <c r="G123" s="3">
        <v>740120000</v>
      </c>
      <c r="H123" s="3">
        <v>850</v>
      </c>
      <c r="I123" s="3">
        <v>10</v>
      </c>
    </row>
    <row r="124" spans="3:9" ht="16.5" thickBot="1" x14ac:dyDescent="0.25">
      <c r="C124" s="158" t="s">
        <v>23</v>
      </c>
      <c r="D124" s="155" t="s">
        <v>72</v>
      </c>
      <c r="E124" s="155" t="s">
        <v>73</v>
      </c>
      <c r="F124" s="155"/>
      <c r="G124" s="155"/>
      <c r="H124" s="155"/>
      <c r="I124" s="188">
        <f>SUM(I126)</f>
        <v>2013</v>
      </c>
    </row>
    <row r="125" spans="3:9" ht="16.5" thickBot="1" x14ac:dyDescent="0.25">
      <c r="C125" s="143" t="s">
        <v>50</v>
      </c>
      <c r="D125" s="8" t="s">
        <v>72</v>
      </c>
      <c r="E125" s="8" t="s">
        <v>73</v>
      </c>
      <c r="F125" s="8" t="s">
        <v>74</v>
      </c>
      <c r="G125" s="8"/>
      <c r="H125" s="8"/>
      <c r="I125" s="34">
        <f>SUM(I126)</f>
        <v>2013</v>
      </c>
    </row>
    <row r="126" spans="3:9" ht="16.5" thickBot="1" x14ac:dyDescent="0.25">
      <c r="C126" s="143" t="s">
        <v>51</v>
      </c>
      <c r="D126" s="8" t="s">
        <v>72</v>
      </c>
      <c r="E126" s="8" t="s">
        <v>73</v>
      </c>
      <c r="F126" s="8" t="s">
        <v>74</v>
      </c>
      <c r="G126" s="8">
        <v>1410211000</v>
      </c>
      <c r="H126" s="8"/>
      <c r="I126" s="34">
        <f>SUM(I127+I128+I129+I130)</f>
        <v>2013</v>
      </c>
    </row>
    <row r="127" spans="3:9" ht="48" thickBot="1" x14ac:dyDescent="0.25">
      <c r="C127" s="38" t="s">
        <v>9</v>
      </c>
      <c r="D127" s="7" t="s">
        <v>72</v>
      </c>
      <c r="E127" s="7" t="s">
        <v>73</v>
      </c>
      <c r="F127" s="7" t="s">
        <v>74</v>
      </c>
      <c r="G127" s="7">
        <v>1410211000</v>
      </c>
      <c r="H127" s="7">
        <v>121</v>
      </c>
      <c r="I127" s="126">
        <v>1200</v>
      </c>
    </row>
    <row r="128" spans="3:9" ht="63.75" thickBot="1" x14ac:dyDescent="0.25">
      <c r="C128" s="38" t="s">
        <v>10</v>
      </c>
      <c r="D128" s="7" t="s">
        <v>72</v>
      </c>
      <c r="E128" s="7" t="s">
        <v>73</v>
      </c>
      <c r="F128" s="7" t="s">
        <v>74</v>
      </c>
      <c r="G128" s="7">
        <v>1410211000</v>
      </c>
      <c r="H128" s="7">
        <v>129</v>
      </c>
      <c r="I128" s="126">
        <v>363</v>
      </c>
    </row>
    <row r="129" spans="3:9" ht="32.25" thickBot="1" x14ac:dyDescent="0.25">
      <c r="C129" s="38" t="s">
        <v>13</v>
      </c>
      <c r="D129" s="7" t="s">
        <v>72</v>
      </c>
      <c r="E129" s="7" t="s">
        <v>73</v>
      </c>
      <c r="F129" s="7" t="s">
        <v>74</v>
      </c>
      <c r="G129" s="7">
        <v>1410211000</v>
      </c>
      <c r="H129" s="7">
        <v>244</v>
      </c>
      <c r="I129" s="126">
        <v>447</v>
      </c>
    </row>
    <row r="130" spans="3:9" ht="16.5" thickBot="1" x14ac:dyDescent="0.25">
      <c r="C130" s="5" t="s">
        <v>48</v>
      </c>
      <c r="D130" s="7" t="s">
        <v>72</v>
      </c>
      <c r="E130" s="7" t="s">
        <v>73</v>
      </c>
      <c r="F130" s="7" t="s">
        <v>74</v>
      </c>
      <c r="G130" s="7">
        <v>1410211000</v>
      </c>
      <c r="H130" s="7">
        <v>850</v>
      </c>
      <c r="I130" s="126">
        <v>3</v>
      </c>
    </row>
    <row r="131" spans="3:9" ht="16.5" thickBot="1" x14ac:dyDescent="0.25">
      <c r="C131" s="158" t="s">
        <v>25</v>
      </c>
      <c r="D131" s="155" t="s">
        <v>178</v>
      </c>
      <c r="E131" s="155" t="s">
        <v>75</v>
      </c>
      <c r="F131" s="155"/>
      <c r="G131" s="155"/>
      <c r="H131" s="155"/>
      <c r="I131" s="157">
        <f>SUM(I132+I439+I812+I825)</f>
        <v>602477.20799999998</v>
      </c>
    </row>
    <row r="132" spans="3:9" ht="16.5" thickBot="1" x14ac:dyDescent="0.25">
      <c r="C132" s="158" t="s">
        <v>52</v>
      </c>
      <c r="D132" s="155" t="s">
        <v>178</v>
      </c>
      <c r="E132" s="155" t="s">
        <v>75</v>
      </c>
      <c r="F132" s="155"/>
      <c r="G132" s="155"/>
      <c r="H132" s="155"/>
      <c r="I132" s="157">
        <f>SUM(I133+I150+I167+I183+I199+I215+I231+I247+I263+I279+I295+I311+I327+I343+I359+I375+I391+I407+I423)</f>
        <v>142352.40000000002</v>
      </c>
    </row>
    <row r="133" spans="3:9" ht="16.5" thickBot="1" x14ac:dyDescent="0.25">
      <c r="C133" s="189" t="s">
        <v>53</v>
      </c>
      <c r="D133" s="190" t="s">
        <v>77</v>
      </c>
      <c r="E133" s="190"/>
      <c r="F133" s="190"/>
      <c r="G133" s="190"/>
      <c r="H133" s="190"/>
      <c r="I133" s="209">
        <f>SUM(I134+I146)</f>
        <v>15295.1</v>
      </c>
    </row>
    <row r="134" spans="3:9" ht="16.5" thickBot="1" x14ac:dyDescent="0.25">
      <c r="C134" s="143" t="s">
        <v>52</v>
      </c>
      <c r="D134" s="15" t="s">
        <v>77</v>
      </c>
      <c r="E134" s="15" t="s">
        <v>75</v>
      </c>
      <c r="F134" s="15" t="s">
        <v>76</v>
      </c>
      <c r="G134" s="15"/>
      <c r="H134" s="15"/>
      <c r="I134" s="210">
        <f>SUM(I135+I141)</f>
        <v>15015.1</v>
      </c>
    </row>
    <row r="135" spans="3:9" ht="48" thickBot="1" x14ac:dyDescent="0.25">
      <c r="C135" s="143" t="s">
        <v>54</v>
      </c>
      <c r="D135" s="8" t="s">
        <v>77</v>
      </c>
      <c r="E135" s="8" t="s">
        <v>75</v>
      </c>
      <c r="F135" s="8" t="s">
        <v>76</v>
      </c>
      <c r="G135" s="11">
        <v>1910101590</v>
      </c>
      <c r="H135" s="8"/>
      <c r="I135" s="77">
        <f>SUM(I140+I138+I139+I137+I136)</f>
        <v>6443.1</v>
      </c>
    </row>
    <row r="136" spans="3:9" ht="48" thickBot="1" x14ac:dyDescent="0.25">
      <c r="C136" s="5" t="s">
        <v>30</v>
      </c>
      <c r="D136" s="7" t="s">
        <v>77</v>
      </c>
      <c r="E136" s="7" t="s">
        <v>75</v>
      </c>
      <c r="F136" s="7" t="s">
        <v>76</v>
      </c>
      <c r="G136" s="44">
        <v>1910101590</v>
      </c>
      <c r="H136" s="7">
        <v>111</v>
      </c>
      <c r="I136" s="7" t="s">
        <v>640</v>
      </c>
    </row>
    <row r="137" spans="3:9" ht="63.75" thickBot="1" x14ac:dyDescent="0.25">
      <c r="C137" s="140" t="s">
        <v>10</v>
      </c>
      <c r="D137" s="7" t="s">
        <v>77</v>
      </c>
      <c r="E137" s="7" t="s">
        <v>75</v>
      </c>
      <c r="F137" s="7" t="s">
        <v>76</v>
      </c>
      <c r="G137" s="44">
        <v>1910101590</v>
      </c>
      <c r="H137" s="7">
        <v>119</v>
      </c>
      <c r="I137" s="7" t="s">
        <v>641</v>
      </c>
    </row>
    <row r="138" spans="3:9" ht="32.25" thickBot="1" x14ac:dyDescent="0.25">
      <c r="C138" s="38" t="s">
        <v>13</v>
      </c>
      <c r="D138" s="7" t="s">
        <v>77</v>
      </c>
      <c r="E138" s="7" t="s">
        <v>75</v>
      </c>
      <c r="F138" s="7" t="s">
        <v>76</v>
      </c>
      <c r="G138" s="44">
        <v>1910101590</v>
      </c>
      <c r="H138" s="7">
        <v>244</v>
      </c>
      <c r="I138" s="7" t="s">
        <v>685</v>
      </c>
    </row>
    <row r="139" spans="3:9" ht="16.5" thickBot="1" x14ac:dyDescent="0.25">
      <c r="C139" s="38" t="s">
        <v>635</v>
      </c>
      <c r="D139" s="7" t="s">
        <v>77</v>
      </c>
      <c r="E139" s="7" t="s">
        <v>75</v>
      </c>
      <c r="F139" s="7" t="s">
        <v>76</v>
      </c>
      <c r="G139" s="44">
        <v>1910101590</v>
      </c>
      <c r="H139" s="7" t="s">
        <v>614</v>
      </c>
      <c r="I139" s="7" t="s">
        <v>664</v>
      </c>
    </row>
    <row r="140" spans="3:9" ht="16.5" thickBot="1" x14ac:dyDescent="0.25">
      <c r="C140" s="141" t="s">
        <v>48</v>
      </c>
      <c r="D140" s="7" t="s">
        <v>77</v>
      </c>
      <c r="E140" s="7" t="s">
        <v>75</v>
      </c>
      <c r="F140" s="7" t="s">
        <v>76</v>
      </c>
      <c r="G140" s="44">
        <v>1910101590</v>
      </c>
      <c r="H140" s="7">
        <v>850</v>
      </c>
      <c r="I140" s="7" t="s">
        <v>665</v>
      </c>
    </row>
    <row r="141" spans="3:9" ht="142.5" thickBot="1" x14ac:dyDescent="0.25">
      <c r="C141" s="143" t="s">
        <v>55</v>
      </c>
      <c r="D141" s="8" t="s">
        <v>77</v>
      </c>
      <c r="E141" s="8" t="s">
        <v>75</v>
      </c>
      <c r="F141" s="8" t="s">
        <v>76</v>
      </c>
      <c r="G141" s="11">
        <v>1910106590</v>
      </c>
      <c r="H141" s="8"/>
      <c r="I141" s="34">
        <f>SUM(I142+I144+I145+I143)</f>
        <v>8572</v>
      </c>
    </row>
    <row r="142" spans="3:9" ht="46.5" customHeight="1" thickBot="1" x14ac:dyDescent="0.25">
      <c r="C142" s="141" t="s">
        <v>56</v>
      </c>
      <c r="D142" s="7" t="s">
        <v>77</v>
      </c>
      <c r="E142" s="7" t="s">
        <v>75</v>
      </c>
      <c r="F142" s="7" t="s">
        <v>76</v>
      </c>
      <c r="G142" s="44">
        <v>1910106590</v>
      </c>
      <c r="H142" s="7">
        <v>111</v>
      </c>
      <c r="I142" s="7" t="s">
        <v>645</v>
      </c>
    </row>
    <row r="143" spans="3:9" ht="32.25" hidden="1" thickBot="1" x14ac:dyDescent="0.25">
      <c r="C143" s="141" t="s">
        <v>47</v>
      </c>
      <c r="D143" s="7" t="s">
        <v>77</v>
      </c>
      <c r="E143" s="7" t="s">
        <v>75</v>
      </c>
      <c r="F143" s="7" t="s">
        <v>76</v>
      </c>
      <c r="G143" s="44" t="s">
        <v>392</v>
      </c>
      <c r="H143" s="7" t="s">
        <v>122</v>
      </c>
      <c r="I143" s="7"/>
    </row>
    <row r="144" spans="3:9" ht="63.75" thickBot="1" x14ac:dyDescent="0.25">
      <c r="C144" s="140" t="s">
        <v>10</v>
      </c>
      <c r="D144" s="7" t="s">
        <v>77</v>
      </c>
      <c r="E144" s="7" t="s">
        <v>75</v>
      </c>
      <c r="F144" s="7" t="s">
        <v>76</v>
      </c>
      <c r="G144" s="44">
        <v>1910106590</v>
      </c>
      <c r="H144" s="7">
        <v>119</v>
      </c>
      <c r="I144" s="7" t="s">
        <v>646</v>
      </c>
    </row>
    <row r="145" spans="3:9" ht="32.25" thickBot="1" x14ac:dyDescent="0.25">
      <c r="C145" s="38" t="s">
        <v>13</v>
      </c>
      <c r="D145" s="7" t="s">
        <v>77</v>
      </c>
      <c r="E145" s="7" t="s">
        <v>75</v>
      </c>
      <c r="F145" s="7" t="s">
        <v>76</v>
      </c>
      <c r="G145" s="44">
        <v>1910106590</v>
      </c>
      <c r="H145" s="7">
        <v>244</v>
      </c>
      <c r="I145" s="7" t="s">
        <v>647</v>
      </c>
    </row>
    <row r="146" spans="3:9" ht="16.5" thickBot="1" x14ac:dyDescent="0.25">
      <c r="C146" s="143" t="s">
        <v>31</v>
      </c>
      <c r="D146" s="8" t="s">
        <v>77</v>
      </c>
      <c r="E146" s="8">
        <v>10</v>
      </c>
      <c r="F146" s="8"/>
      <c r="G146" s="8"/>
      <c r="H146" s="8"/>
      <c r="I146" s="8" t="s">
        <v>648</v>
      </c>
    </row>
    <row r="147" spans="3:9" ht="16.5" thickBot="1" x14ac:dyDescent="0.25">
      <c r="C147" s="143" t="s">
        <v>35</v>
      </c>
      <c r="D147" s="8" t="s">
        <v>77</v>
      </c>
      <c r="E147" s="8">
        <v>10</v>
      </c>
      <c r="F147" s="8" t="s">
        <v>73</v>
      </c>
      <c r="G147" s="8"/>
      <c r="H147" s="8"/>
      <c r="I147" s="8" t="s">
        <v>648</v>
      </c>
    </row>
    <row r="148" spans="3:9" ht="48" thickBot="1" x14ac:dyDescent="0.25">
      <c r="C148" s="143" t="s">
        <v>57</v>
      </c>
      <c r="D148" s="8" t="s">
        <v>77</v>
      </c>
      <c r="E148" s="8">
        <v>10</v>
      </c>
      <c r="F148" s="8" t="s">
        <v>73</v>
      </c>
      <c r="G148" s="8">
        <v>2230171540</v>
      </c>
      <c r="H148" s="8"/>
      <c r="I148" s="8" t="s">
        <v>648</v>
      </c>
    </row>
    <row r="149" spans="3:9" ht="32.25" thickBot="1" x14ac:dyDescent="0.25">
      <c r="C149" s="5" t="s">
        <v>34</v>
      </c>
      <c r="D149" s="7" t="s">
        <v>77</v>
      </c>
      <c r="E149" s="7">
        <v>10</v>
      </c>
      <c r="F149" s="7" t="s">
        <v>73</v>
      </c>
      <c r="G149" s="7">
        <v>2230171540</v>
      </c>
      <c r="H149" s="7">
        <v>313</v>
      </c>
      <c r="I149" s="7" t="s">
        <v>648</v>
      </c>
    </row>
    <row r="150" spans="3:9" ht="16.5" thickBot="1" x14ac:dyDescent="0.25">
      <c r="C150" s="189" t="s">
        <v>58</v>
      </c>
      <c r="D150" s="190" t="s">
        <v>78</v>
      </c>
      <c r="E150" s="190"/>
      <c r="F150" s="190"/>
      <c r="G150" s="190"/>
      <c r="H150" s="190"/>
      <c r="I150" s="191">
        <f>SUM(I151+I163)</f>
        <v>8949.7999999999993</v>
      </c>
    </row>
    <row r="151" spans="3:9" ht="16.5" thickBot="1" x14ac:dyDescent="0.25">
      <c r="C151" s="143" t="s">
        <v>52</v>
      </c>
      <c r="D151" s="15" t="s">
        <v>78</v>
      </c>
      <c r="E151" s="15" t="s">
        <v>75</v>
      </c>
      <c r="F151" s="15" t="s">
        <v>76</v>
      </c>
      <c r="G151" s="15"/>
      <c r="H151" s="15"/>
      <c r="I151" s="35">
        <f>SUM(I152+I158)</f>
        <v>8809.7999999999993</v>
      </c>
    </row>
    <row r="152" spans="3:9" ht="48" thickBot="1" x14ac:dyDescent="0.25">
      <c r="C152" s="143" t="s">
        <v>59</v>
      </c>
      <c r="D152" s="8" t="s">
        <v>78</v>
      </c>
      <c r="E152" s="8" t="s">
        <v>75</v>
      </c>
      <c r="F152" s="8" t="s">
        <v>76</v>
      </c>
      <c r="G152" s="11">
        <v>1910101590</v>
      </c>
      <c r="H152" s="8"/>
      <c r="I152" s="34">
        <f>SUM(I157+I156+I155+I154+I153)</f>
        <v>3490.8</v>
      </c>
    </row>
    <row r="153" spans="3:9" ht="48" thickBot="1" x14ac:dyDescent="0.25">
      <c r="C153" s="141" t="s">
        <v>30</v>
      </c>
      <c r="D153" s="7" t="s">
        <v>78</v>
      </c>
      <c r="E153" s="7" t="s">
        <v>75</v>
      </c>
      <c r="F153" s="7" t="s">
        <v>76</v>
      </c>
      <c r="G153" s="44">
        <v>1910101590</v>
      </c>
      <c r="H153" s="7">
        <v>111</v>
      </c>
      <c r="I153" s="7" t="s">
        <v>649</v>
      </c>
    </row>
    <row r="154" spans="3:9" ht="63.75" thickBot="1" x14ac:dyDescent="0.25">
      <c r="C154" s="140" t="s">
        <v>10</v>
      </c>
      <c r="D154" s="7" t="s">
        <v>78</v>
      </c>
      <c r="E154" s="7" t="s">
        <v>75</v>
      </c>
      <c r="F154" s="7" t="s">
        <v>76</v>
      </c>
      <c r="G154" s="44">
        <v>1910101590</v>
      </c>
      <c r="H154" s="7">
        <v>119</v>
      </c>
      <c r="I154" s="7" t="s">
        <v>650</v>
      </c>
    </row>
    <row r="155" spans="3:9" ht="32.25" thickBot="1" x14ac:dyDescent="0.25">
      <c r="C155" s="38" t="s">
        <v>13</v>
      </c>
      <c r="D155" s="7" t="s">
        <v>78</v>
      </c>
      <c r="E155" s="7" t="s">
        <v>75</v>
      </c>
      <c r="F155" s="7" t="s">
        <v>76</v>
      </c>
      <c r="G155" s="44">
        <v>1910101590</v>
      </c>
      <c r="H155" s="7">
        <v>244</v>
      </c>
      <c r="I155" s="7" t="s">
        <v>686</v>
      </c>
    </row>
    <row r="156" spans="3:9" ht="16.5" thickBot="1" x14ac:dyDescent="0.25">
      <c r="C156" s="38" t="s">
        <v>635</v>
      </c>
      <c r="D156" s="7" t="s">
        <v>78</v>
      </c>
      <c r="E156" s="7" t="s">
        <v>75</v>
      </c>
      <c r="F156" s="7" t="s">
        <v>76</v>
      </c>
      <c r="G156" s="44">
        <v>1910101590</v>
      </c>
      <c r="H156" s="7" t="s">
        <v>614</v>
      </c>
      <c r="I156" s="7" t="s">
        <v>586</v>
      </c>
    </row>
    <row r="157" spans="3:9" ht="16.5" thickBot="1" x14ac:dyDescent="0.25">
      <c r="C157" s="141" t="s">
        <v>48</v>
      </c>
      <c r="D157" s="7" t="s">
        <v>78</v>
      </c>
      <c r="E157" s="7" t="s">
        <v>75</v>
      </c>
      <c r="F157" s="7" t="s">
        <v>76</v>
      </c>
      <c r="G157" s="44">
        <v>1910101590</v>
      </c>
      <c r="H157" s="7">
        <v>850</v>
      </c>
      <c r="I157" s="7" t="s">
        <v>666</v>
      </c>
    </row>
    <row r="158" spans="3:9" ht="142.5" thickBot="1" x14ac:dyDescent="0.25">
      <c r="C158" s="143" t="s">
        <v>55</v>
      </c>
      <c r="D158" s="8" t="s">
        <v>78</v>
      </c>
      <c r="E158" s="8" t="s">
        <v>75</v>
      </c>
      <c r="F158" s="8" t="s">
        <v>76</v>
      </c>
      <c r="G158" s="11">
        <v>1910106590</v>
      </c>
      <c r="H158" s="8"/>
      <c r="I158" s="34">
        <f>SUM(I159+I161+I162+I160)</f>
        <v>5319</v>
      </c>
    </row>
    <row r="159" spans="3:9" ht="47.25" customHeight="1" thickBot="1" x14ac:dyDescent="0.25">
      <c r="C159" s="141" t="s">
        <v>56</v>
      </c>
      <c r="D159" s="7" t="s">
        <v>78</v>
      </c>
      <c r="E159" s="7" t="s">
        <v>75</v>
      </c>
      <c r="F159" s="7" t="s">
        <v>76</v>
      </c>
      <c r="G159" s="44">
        <v>1910106590</v>
      </c>
      <c r="H159" s="7">
        <v>111</v>
      </c>
      <c r="I159" s="7" t="s">
        <v>653</v>
      </c>
    </row>
    <row r="160" spans="3:9" ht="32.25" hidden="1" thickBot="1" x14ac:dyDescent="0.25">
      <c r="C160" s="141" t="s">
        <v>47</v>
      </c>
      <c r="D160" s="7" t="s">
        <v>78</v>
      </c>
      <c r="E160" s="7" t="s">
        <v>75</v>
      </c>
      <c r="F160" s="7" t="s">
        <v>76</v>
      </c>
      <c r="G160" s="44">
        <v>1910106590</v>
      </c>
      <c r="H160" s="7" t="s">
        <v>122</v>
      </c>
      <c r="I160" s="7"/>
    </row>
    <row r="161" spans="3:9" ht="63.75" thickBot="1" x14ac:dyDescent="0.25">
      <c r="C161" s="140" t="s">
        <v>10</v>
      </c>
      <c r="D161" s="7" t="s">
        <v>78</v>
      </c>
      <c r="E161" s="7" t="s">
        <v>75</v>
      </c>
      <c r="F161" s="7" t="s">
        <v>76</v>
      </c>
      <c r="G161" s="44">
        <v>1910106590</v>
      </c>
      <c r="H161" s="7">
        <v>119</v>
      </c>
      <c r="I161" s="7" t="s">
        <v>654</v>
      </c>
    </row>
    <row r="162" spans="3:9" ht="32.25" thickBot="1" x14ac:dyDescent="0.25">
      <c r="C162" s="38" t="s">
        <v>13</v>
      </c>
      <c r="D162" s="7" t="s">
        <v>78</v>
      </c>
      <c r="E162" s="7" t="s">
        <v>75</v>
      </c>
      <c r="F162" s="7" t="s">
        <v>76</v>
      </c>
      <c r="G162" s="44">
        <v>1910106590</v>
      </c>
      <c r="H162" s="7">
        <v>244</v>
      </c>
      <c r="I162" s="7" t="s">
        <v>122</v>
      </c>
    </row>
    <row r="163" spans="3:9" ht="16.5" thickBot="1" x14ac:dyDescent="0.25">
      <c r="C163" s="143" t="s">
        <v>31</v>
      </c>
      <c r="D163" s="8" t="s">
        <v>78</v>
      </c>
      <c r="E163" s="8">
        <v>10</v>
      </c>
      <c r="F163" s="8" t="s">
        <v>73</v>
      </c>
      <c r="G163" s="8"/>
      <c r="H163" s="8"/>
      <c r="I163" s="8" t="s">
        <v>655</v>
      </c>
    </row>
    <row r="164" spans="3:9" ht="16.5" thickBot="1" x14ac:dyDescent="0.25">
      <c r="C164" s="143" t="s">
        <v>35</v>
      </c>
      <c r="D164" s="8" t="s">
        <v>78</v>
      </c>
      <c r="E164" s="8">
        <v>10</v>
      </c>
      <c r="F164" s="8" t="s">
        <v>73</v>
      </c>
      <c r="G164" s="8"/>
      <c r="H164" s="8"/>
      <c r="I164" s="8" t="s">
        <v>655</v>
      </c>
    </row>
    <row r="165" spans="3:9" ht="48" thickBot="1" x14ac:dyDescent="0.25">
      <c r="C165" s="143" t="s">
        <v>57</v>
      </c>
      <c r="D165" s="8" t="s">
        <v>78</v>
      </c>
      <c r="E165" s="8">
        <v>10</v>
      </c>
      <c r="F165" s="8" t="s">
        <v>73</v>
      </c>
      <c r="G165" s="8">
        <v>2230171540</v>
      </c>
      <c r="H165" s="8"/>
      <c r="I165" s="8" t="s">
        <v>655</v>
      </c>
    </row>
    <row r="166" spans="3:9" ht="32.25" thickBot="1" x14ac:dyDescent="0.25">
      <c r="C166" s="5" t="s">
        <v>34</v>
      </c>
      <c r="D166" s="7" t="s">
        <v>78</v>
      </c>
      <c r="E166" s="7">
        <v>10</v>
      </c>
      <c r="F166" s="7" t="s">
        <v>73</v>
      </c>
      <c r="G166" s="7">
        <v>2230171540</v>
      </c>
      <c r="H166" s="7">
        <v>313</v>
      </c>
      <c r="I166" s="7" t="s">
        <v>655</v>
      </c>
    </row>
    <row r="167" spans="3:9" ht="16.5" thickBot="1" x14ac:dyDescent="0.25">
      <c r="C167" s="189" t="s">
        <v>60</v>
      </c>
      <c r="D167" s="190" t="s">
        <v>79</v>
      </c>
      <c r="E167" s="190"/>
      <c r="F167" s="190"/>
      <c r="G167" s="190"/>
      <c r="H167" s="190"/>
      <c r="I167" s="191">
        <f>SUM(I168+I179)</f>
        <v>12928.8</v>
      </c>
    </row>
    <row r="168" spans="3:9" ht="16.5" thickBot="1" x14ac:dyDescent="0.25">
      <c r="C168" s="143" t="s">
        <v>52</v>
      </c>
      <c r="D168" s="15" t="s">
        <v>79</v>
      </c>
      <c r="E168" s="15" t="s">
        <v>75</v>
      </c>
      <c r="F168" s="15" t="s">
        <v>76</v>
      </c>
      <c r="G168" s="15"/>
      <c r="H168" s="15"/>
      <c r="I168" s="35">
        <f>SUM(I169+I175)</f>
        <v>12698.8</v>
      </c>
    </row>
    <row r="169" spans="3:9" ht="48" thickBot="1" x14ac:dyDescent="0.25">
      <c r="C169" s="143" t="s">
        <v>59</v>
      </c>
      <c r="D169" s="8" t="s">
        <v>79</v>
      </c>
      <c r="E169" s="8" t="s">
        <v>75</v>
      </c>
      <c r="F169" s="8" t="s">
        <v>76</v>
      </c>
      <c r="G169" s="11">
        <v>1910101590</v>
      </c>
      <c r="H169" s="8"/>
      <c r="I169" s="34">
        <f>SUM(I170+I171+I172+I173+I174)</f>
        <v>4552.8</v>
      </c>
    </row>
    <row r="170" spans="3:9" ht="48" thickBot="1" x14ac:dyDescent="0.25">
      <c r="C170" s="141" t="s">
        <v>30</v>
      </c>
      <c r="D170" s="7" t="s">
        <v>79</v>
      </c>
      <c r="E170" s="7" t="s">
        <v>75</v>
      </c>
      <c r="F170" s="7" t="s">
        <v>76</v>
      </c>
      <c r="G170" s="44">
        <v>1910101590</v>
      </c>
      <c r="H170" s="7" t="s">
        <v>80</v>
      </c>
      <c r="I170" s="7" t="s">
        <v>649</v>
      </c>
    </row>
    <row r="171" spans="3:9" ht="63.75" thickBot="1" x14ac:dyDescent="0.25">
      <c r="C171" s="140" t="s">
        <v>10</v>
      </c>
      <c r="D171" s="7" t="s">
        <v>79</v>
      </c>
      <c r="E171" s="7" t="s">
        <v>75</v>
      </c>
      <c r="F171" s="7" t="s">
        <v>76</v>
      </c>
      <c r="G171" s="44">
        <v>1910101590</v>
      </c>
      <c r="H171" s="7">
        <v>119</v>
      </c>
      <c r="I171" s="3">
        <v>402.3</v>
      </c>
    </row>
    <row r="172" spans="3:9" ht="32.25" thickBot="1" x14ac:dyDescent="0.25">
      <c r="C172" s="38" t="s">
        <v>13</v>
      </c>
      <c r="D172" s="7" t="s">
        <v>79</v>
      </c>
      <c r="E172" s="7" t="s">
        <v>75</v>
      </c>
      <c r="F172" s="7" t="s">
        <v>76</v>
      </c>
      <c r="G172" s="44">
        <v>1910101590</v>
      </c>
      <c r="H172" s="7">
        <v>244</v>
      </c>
      <c r="I172" s="3">
        <v>2352</v>
      </c>
    </row>
    <row r="173" spans="3:9" ht="16.5" thickBot="1" x14ac:dyDescent="0.25">
      <c r="C173" s="38" t="s">
        <v>635</v>
      </c>
      <c r="D173" s="7" t="s">
        <v>79</v>
      </c>
      <c r="E173" s="7" t="s">
        <v>75</v>
      </c>
      <c r="F173" s="7" t="s">
        <v>76</v>
      </c>
      <c r="G173" s="44">
        <v>1910101590</v>
      </c>
      <c r="H173" s="7" t="s">
        <v>614</v>
      </c>
      <c r="I173" s="3">
        <v>427</v>
      </c>
    </row>
    <row r="174" spans="3:9" ht="16.5" thickBot="1" x14ac:dyDescent="0.25">
      <c r="C174" s="141" t="s">
        <v>48</v>
      </c>
      <c r="D174" s="7" t="s">
        <v>79</v>
      </c>
      <c r="E174" s="7" t="s">
        <v>75</v>
      </c>
      <c r="F174" s="7" t="s">
        <v>76</v>
      </c>
      <c r="G174" s="44">
        <v>1910101590</v>
      </c>
      <c r="H174" s="7">
        <v>850</v>
      </c>
      <c r="I174" s="3">
        <v>39.5</v>
      </c>
    </row>
    <row r="175" spans="3:9" ht="142.5" thickBot="1" x14ac:dyDescent="0.25">
      <c r="C175" s="143" t="s">
        <v>55</v>
      </c>
      <c r="D175" s="8" t="s">
        <v>79</v>
      </c>
      <c r="E175" s="8" t="s">
        <v>75</v>
      </c>
      <c r="F175" s="8" t="s">
        <v>76</v>
      </c>
      <c r="G175" s="11">
        <v>1910106590</v>
      </c>
      <c r="H175" s="8"/>
      <c r="I175" s="34">
        <f>SUM(I176+I177+I178)</f>
        <v>8146</v>
      </c>
    </row>
    <row r="176" spans="3:9" ht="48" thickBot="1" x14ac:dyDescent="0.25">
      <c r="C176" s="141" t="s">
        <v>56</v>
      </c>
      <c r="D176" s="7" t="s">
        <v>79</v>
      </c>
      <c r="E176" s="7" t="s">
        <v>75</v>
      </c>
      <c r="F176" s="7" t="s">
        <v>76</v>
      </c>
      <c r="G176" s="44">
        <v>1910106590</v>
      </c>
      <c r="H176" s="7">
        <v>111</v>
      </c>
      <c r="I176" s="3">
        <v>6108</v>
      </c>
    </row>
    <row r="177" spans="3:9" ht="63.75" thickBot="1" x14ac:dyDescent="0.25">
      <c r="C177" s="140" t="s">
        <v>10</v>
      </c>
      <c r="D177" s="7" t="s">
        <v>79</v>
      </c>
      <c r="E177" s="7" t="s">
        <v>75</v>
      </c>
      <c r="F177" s="7" t="s">
        <v>76</v>
      </c>
      <c r="G177" s="44">
        <v>1910106590</v>
      </c>
      <c r="H177" s="7">
        <v>119</v>
      </c>
      <c r="I177" s="3">
        <v>1845</v>
      </c>
    </row>
    <row r="178" spans="3:9" ht="32.25" thickBot="1" x14ac:dyDescent="0.25">
      <c r="C178" s="38" t="s">
        <v>13</v>
      </c>
      <c r="D178" s="7" t="s">
        <v>79</v>
      </c>
      <c r="E178" s="7" t="s">
        <v>75</v>
      </c>
      <c r="F178" s="7" t="s">
        <v>76</v>
      </c>
      <c r="G178" s="44">
        <v>1910106590</v>
      </c>
      <c r="H178" s="7">
        <v>244</v>
      </c>
      <c r="I178" s="3">
        <v>193</v>
      </c>
    </row>
    <row r="179" spans="3:9" ht="16.5" thickBot="1" x14ac:dyDescent="0.25">
      <c r="C179" s="143" t="s">
        <v>31</v>
      </c>
      <c r="D179" s="8" t="s">
        <v>79</v>
      </c>
      <c r="E179" s="8">
        <v>10</v>
      </c>
      <c r="F179" s="8" t="s">
        <v>73</v>
      </c>
      <c r="G179" s="8"/>
      <c r="H179" s="8"/>
      <c r="I179" s="1">
        <v>230</v>
      </c>
    </row>
    <row r="180" spans="3:9" ht="16.5" thickBot="1" x14ac:dyDescent="0.25">
      <c r="C180" s="143" t="s">
        <v>35</v>
      </c>
      <c r="D180" s="8" t="s">
        <v>79</v>
      </c>
      <c r="E180" s="8">
        <v>10</v>
      </c>
      <c r="F180" s="8" t="s">
        <v>73</v>
      </c>
      <c r="G180" s="8"/>
      <c r="H180" s="8"/>
      <c r="I180" s="1">
        <v>230</v>
      </c>
    </row>
    <row r="181" spans="3:9" ht="48" thickBot="1" x14ac:dyDescent="0.25">
      <c r="C181" s="143" t="s">
        <v>57</v>
      </c>
      <c r="D181" s="7" t="s">
        <v>79</v>
      </c>
      <c r="E181" s="7">
        <v>10</v>
      </c>
      <c r="F181" s="7" t="s">
        <v>73</v>
      </c>
      <c r="G181" s="7">
        <v>2230171540</v>
      </c>
      <c r="H181" s="7"/>
      <c r="I181" s="1">
        <v>230</v>
      </c>
    </row>
    <row r="182" spans="3:9" ht="32.25" thickBot="1" x14ac:dyDescent="0.25">
      <c r="C182" s="5" t="s">
        <v>34</v>
      </c>
      <c r="D182" s="7" t="s">
        <v>79</v>
      </c>
      <c r="E182" s="7">
        <v>10</v>
      </c>
      <c r="F182" s="7" t="s">
        <v>73</v>
      </c>
      <c r="G182" s="7">
        <v>2230171540</v>
      </c>
      <c r="H182" s="7">
        <v>313</v>
      </c>
      <c r="I182" s="3">
        <v>230</v>
      </c>
    </row>
    <row r="183" spans="3:9" ht="16.5" thickBot="1" x14ac:dyDescent="0.25">
      <c r="C183" s="189" t="s">
        <v>81</v>
      </c>
      <c r="D183" s="190" t="s">
        <v>82</v>
      </c>
      <c r="E183" s="190"/>
      <c r="F183" s="190"/>
      <c r="G183" s="190"/>
      <c r="H183" s="190"/>
      <c r="I183" s="192">
        <f>SUM(I184+I195)</f>
        <v>9776.2000000000007</v>
      </c>
    </row>
    <row r="184" spans="3:9" ht="16.5" thickBot="1" x14ac:dyDescent="0.25">
      <c r="C184" s="143" t="s">
        <v>52</v>
      </c>
      <c r="D184" s="8" t="s">
        <v>82</v>
      </c>
      <c r="E184" s="8" t="s">
        <v>75</v>
      </c>
      <c r="F184" s="8" t="s">
        <v>76</v>
      </c>
      <c r="G184" s="8"/>
      <c r="H184" s="8"/>
      <c r="I184" s="193">
        <f>SUM(I185+I191)</f>
        <v>9586.2000000000007</v>
      </c>
    </row>
    <row r="185" spans="3:9" ht="48" thickBot="1" x14ac:dyDescent="0.25">
      <c r="C185" s="143" t="s">
        <v>59</v>
      </c>
      <c r="D185" s="8" t="s">
        <v>82</v>
      </c>
      <c r="E185" s="8" t="s">
        <v>75</v>
      </c>
      <c r="F185" s="8" t="s">
        <v>76</v>
      </c>
      <c r="G185" s="11">
        <v>1910101590</v>
      </c>
      <c r="H185" s="8"/>
      <c r="I185" s="77">
        <f>SUM(I186:I190)</f>
        <v>3998.2</v>
      </c>
    </row>
    <row r="186" spans="3:9" ht="48" thickBot="1" x14ac:dyDescent="0.25">
      <c r="C186" s="141" t="s">
        <v>30</v>
      </c>
      <c r="D186" s="7" t="s">
        <v>82</v>
      </c>
      <c r="E186" s="7" t="s">
        <v>75</v>
      </c>
      <c r="F186" s="7" t="s">
        <v>76</v>
      </c>
      <c r="G186" s="44">
        <v>1910101590</v>
      </c>
      <c r="H186" s="7" t="s">
        <v>80</v>
      </c>
      <c r="I186" s="3">
        <v>1128</v>
      </c>
    </row>
    <row r="187" spans="3:9" ht="63.75" thickBot="1" x14ac:dyDescent="0.25">
      <c r="C187" s="140" t="s">
        <v>10</v>
      </c>
      <c r="D187" s="7" t="s">
        <v>82</v>
      </c>
      <c r="E187" s="7" t="s">
        <v>75</v>
      </c>
      <c r="F187" s="7" t="s">
        <v>76</v>
      </c>
      <c r="G187" s="44">
        <v>1910101590</v>
      </c>
      <c r="H187" s="7">
        <v>119</v>
      </c>
      <c r="I187" s="3">
        <v>340.7</v>
      </c>
    </row>
    <row r="188" spans="3:9" ht="32.25" thickBot="1" x14ac:dyDescent="0.25">
      <c r="C188" s="38" t="s">
        <v>13</v>
      </c>
      <c r="D188" s="7" t="s">
        <v>82</v>
      </c>
      <c r="E188" s="7" t="s">
        <v>75</v>
      </c>
      <c r="F188" s="7" t="s">
        <v>76</v>
      </c>
      <c r="G188" s="44">
        <v>1910101590</v>
      </c>
      <c r="H188" s="7">
        <v>244</v>
      </c>
      <c r="I188" s="3">
        <v>2224</v>
      </c>
    </row>
    <row r="189" spans="3:9" ht="16.5" thickBot="1" x14ac:dyDescent="0.25">
      <c r="C189" s="38" t="s">
        <v>635</v>
      </c>
      <c r="D189" s="7" t="s">
        <v>82</v>
      </c>
      <c r="E189" s="7" t="s">
        <v>75</v>
      </c>
      <c r="F189" s="7" t="s">
        <v>76</v>
      </c>
      <c r="G189" s="44">
        <v>1910101590</v>
      </c>
      <c r="H189" s="7" t="s">
        <v>614</v>
      </c>
      <c r="I189" s="3">
        <v>268</v>
      </c>
    </row>
    <row r="190" spans="3:9" ht="16.5" thickBot="1" x14ac:dyDescent="0.25">
      <c r="C190" s="141" t="s">
        <v>48</v>
      </c>
      <c r="D190" s="7" t="s">
        <v>82</v>
      </c>
      <c r="E190" s="7" t="s">
        <v>75</v>
      </c>
      <c r="F190" s="7" t="s">
        <v>76</v>
      </c>
      <c r="G190" s="44">
        <v>1910101590</v>
      </c>
      <c r="H190" s="7">
        <v>850</v>
      </c>
      <c r="I190" s="3">
        <v>37.5</v>
      </c>
    </row>
    <row r="191" spans="3:9" ht="142.5" thickBot="1" x14ac:dyDescent="0.25">
      <c r="C191" s="143" t="s">
        <v>55</v>
      </c>
      <c r="D191" s="8" t="s">
        <v>82</v>
      </c>
      <c r="E191" s="8" t="s">
        <v>75</v>
      </c>
      <c r="F191" s="8" t="s">
        <v>76</v>
      </c>
      <c r="G191" s="11">
        <v>1910106590</v>
      </c>
      <c r="H191" s="8"/>
      <c r="I191" s="34">
        <f>SUM(I192+I193+I194)</f>
        <v>5588</v>
      </c>
    </row>
    <row r="192" spans="3:9" ht="48" thickBot="1" x14ac:dyDescent="0.25">
      <c r="C192" s="141" t="s">
        <v>56</v>
      </c>
      <c r="D192" s="7" t="s">
        <v>82</v>
      </c>
      <c r="E192" s="7" t="s">
        <v>75</v>
      </c>
      <c r="F192" s="7" t="s">
        <v>76</v>
      </c>
      <c r="G192" s="44">
        <v>1910106590</v>
      </c>
      <c r="H192" s="7">
        <v>111</v>
      </c>
      <c r="I192" s="3">
        <v>4150</v>
      </c>
    </row>
    <row r="193" spans="3:9" ht="63.75" thickBot="1" x14ac:dyDescent="0.25">
      <c r="C193" s="140" t="s">
        <v>10</v>
      </c>
      <c r="D193" s="7" t="s">
        <v>82</v>
      </c>
      <c r="E193" s="7" t="s">
        <v>75</v>
      </c>
      <c r="F193" s="7" t="s">
        <v>76</v>
      </c>
      <c r="G193" s="44">
        <v>1910106590</v>
      </c>
      <c r="H193" s="7">
        <v>119</v>
      </c>
      <c r="I193" s="3">
        <v>1253</v>
      </c>
    </row>
    <row r="194" spans="3:9" ht="32.25" thickBot="1" x14ac:dyDescent="0.25">
      <c r="C194" s="38" t="s">
        <v>13</v>
      </c>
      <c r="D194" s="7" t="s">
        <v>82</v>
      </c>
      <c r="E194" s="7" t="s">
        <v>75</v>
      </c>
      <c r="F194" s="7" t="s">
        <v>76</v>
      </c>
      <c r="G194" s="44">
        <v>1910106590</v>
      </c>
      <c r="H194" s="7">
        <v>244</v>
      </c>
      <c r="I194" s="3">
        <v>185</v>
      </c>
    </row>
    <row r="195" spans="3:9" ht="16.5" thickBot="1" x14ac:dyDescent="0.25">
      <c r="C195" s="143" t="s">
        <v>31</v>
      </c>
      <c r="D195" s="8" t="s">
        <v>82</v>
      </c>
      <c r="E195" s="8">
        <v>10</v>
      </c>
      <c r="F195" s="8" t="s">
        <v>73</v>
      </c>
      <c r="G195" s="8"/>
      <c r="H195" s="8"/>
      <c r="I195" s="1">
        <v>190</v>
      </c>
    </row>
    <row r="196" spans="3:9" ht="16.5" thickBot="1" x14ac:dyDescent="0.25">
      <c r="C196" s="143" t="s">
        <v>35</v>
      </c>
      <c r="D196" s="8" t="s">
        <v>82</v>
      </c>
      <c r="E196" s="8">
        <v>10</v>
      </c>
      <c r="F196" s="8" t="s">
        <v>73</v>
      </c>
      <c r="G196" s="8"/>
      <c r="H196" s="8"/>
      <c r="I196" s="1">
        <v>190</v>
      </c>
    </row>
    <row r="197" spans="3:9" ht="48" thickBot="1" x14ac:dyDescent="0.25">
      <c r="C197" s="143" t="s">
        <v>57</v>
      </c>
      <c r="D197" s="8" t="s">
        <v>82</v>
      </c>
      <c r="E197" s="8">
        <v>10</v>
      </c>
      <c r="F197" s="8" t="s">
        <v>73</v>
      </c>
      <c r="G197" s="8">
        <v>2230171540</v>
      </c>
      <c r="H197" s="8"/>
      <c r="I197" s="1">
        <v>190</v>
      </c>
    </row>
    <row r="198" spans="3:9" ht="32.25" thickBot="1" x14ac:dyDescent="0.25">
      <c r="C198" s="5" t="s">
        <v>34</v>
      </c>
      <c r="D198" s="7" t="s">
        <v>82</v>
      </c>
      <c r="E198" s="7">
        <v>10</v>
      </c>
      <c r="F198" s="7" t="s">
        <v>73</v>
      </c>
      <c r="G198" s="7">
        <v>2230171540</v>
      </c>
      <c r="H198" s="7">
        <v>313</v>
      </c>
      <c r="I198" s="3">
        <v>190</v>
      </c>
    </row>
    <row r="199" spans="3:9" ht="16.5" thickBot="1" x14ac:dyDescent="0.25">
      <c r="C199" s="189" t="s">
        <v>83</v>
      </c>
      <c r="D199" s="190" t="s">
        <v>84</v>
      </c>
      <c r="E199" s="190"/>
      <c r="F199" s="190"/>
      <c r="G199" s="190"/>
      <c r="H199" s="190"/>
      <c r="I199" s="191">
        <f>SUM(I200+I211)</f>
        <v>3661</v>
      </c>
    </row>
    <row r="200" spans="3:9" ht="16.5" thickBot="1" x14ac:dyDescent="0.25">
      <c r="C200" s="143" t="s">
        <v>52</v>
      </c>
      <c r="D200" s="26" t="s">
        <v>84</v>
      </c>
      <c r="E200" s="26" t="s">
        <v>75</v>
      </c>
      <c r="F200" s="26" t="s">
        <v>76</v>
      </c>
      <c r="G200" s="12"/>
      <c r="H200" s="12"/>
      <c r="I200" s="35">
        <f>SUM(I201+I207)</f>
        <v>3616</v>
      </c>
    </row>
    <row r="201" spans="3:9" ht="48" thickBot="1" x14ac:dyDescent="0.25">
      <c r="C201" s="143" t="s">
        <v>59</v>
      </c>
      <c r="D201" s="26" t="s">
        <v>84</v>
      </c>
      <c r="E201" s="8" t="s">
        <v>75</v>
      </c>
      <c r="F201" s="8" t="s">
        <v>76</v>
      </c>
      <c r="G201" s="11">
        <v>1910101590</v>
      </c>
      <c r="H201" s="8"/>
      <c r="I201" s="34">
        <f>SUM(I206+I205+I204+I203+I202)</f>
        <v>2201</v>
      </c>
    </row>
    <row r="202" spans="3:9" ht="48" thickBot="1" x14ac:dyDescent="0.25">
      <c r="C202" s="141" t="s">
        <v>30</v>
      </c>
      <c r="D202" s="28" t="s">
        <v>84</v>
      </c>
      <c r="E202" s="7" t="s">
        <v>75</v>
      </c>
      <c r="F202" s="7" t="s">
        <v>76</v>
      </c>
      <c r="G202" s="44">
        <v>1910101590</v>
      </c>
      <c r="H202" s="7" t="s">
        <v>80</v>
      </c>
      <c r="I202" s="3">
        <v>759</v>
      </c>
    </row>
    <row r="203" spans="3:9" ht="63.75" thickBot="1" x14ac:dyDescent="0.25">
      <c r="C203" s="140" t="s">
        <v>10</v>
      </c>
      <c r="D203" s="28" t="s">
        <v>84</v>
      </c>
      <c r="E203" s="7" t="s">
        <v>75</v>
      </c>
      <c r="F203" s="7" t="s">
        <v>76</v>
      </c>
      <c r="G203" s="44">
        <v>1910101590</v>
      </c>
      <c r="H203" s="7">
        <v>119</v>
      </c>
      <c r="I203" s="3">
        <v>229</v>
      </c>
    </row>
    <row r="204" spans="3:9" ht="32.25" thickBot="1" x14ac:dyDescent="0.25">
      <c r="C204" s="38" t="s">
        <v>13</v>
      </c>
      <c r="D204" s="28" t="s">
        <v>84</v>
      </c>
      <c r="E204" s="7" t="s">
        <v>75</v>
      </c>
      <c r="F204" s="7" t="s">
        <v>76</v>
      </c>
      <c r="G204" s="44">
        <v>1910101590</v>
      </c>
      <c r="H204" s="7">
        <v>244</v>
      </c>
      <c r="I204" s="3">
        <v>1030</v>
      </c>
    </row>
    <row r="205" spans="3:9" ht="16.5" thickBot="1" x14ac:dyDescent="0.25">
      <c r="C205" s="38" t="s">
        <v>635</v>
      </c>
      <c r="D205" s="28" t="s">
        <v>84</v>
      </c>
      <c r="E205" s="7" t="s">
        <v>75</v>
      </c>
      <c r="F205" s="7" t="s">
        <v>76</v>
      </c>
      <c r="G205" s="44">
        <v>1910101590</v>
      </c>
      <c r="H205" s="7" t="s">
        <v>614</v>
      </c>
      <c r="I205" s="3">
        <v>177</v>
      </c>
    </row>
    <row r="206" spans="3:9" ht="16.5" thickBot="1" x14ac:dyDescent="0.25">
      <c r="C206" s="141" t="s">
        <v>48</v>
      </c>
      <c r="D206" s="28" t="s">
        <v>84</v>
      </c>
      <c r="E206" s="7" t="s">
        <v>75</v>
      </c>
      <c r="F206" s="7" t="s">
        <v>76</v>
      </c>
      <c r="G206" s="44">
        <v>1910101590</v>
      </c>
      <c r="H206" s="7">
        <v>850</v>
      </c>
      <c r="I206" s="3">
        <v>6</v>
      </c>
    </row>
    <row r="207" spans="3:9" ht="142.5" thickBot="1" x14ac:dyDescent="0.25">
      <c r="C207" s="143" t="s">
        <v>55</v>
      </c>
      <c r="D207" s="26" t="s">
        <v>84</v>
      </c>
      <c r="E207" s="8" t="s">
        <v>75</v>
      </c>
      <c r="F207" s="8" t="s">
        <v>76</v>
      </c>
      <c r="G207" s="11">
        <v>1910106590</v>
      </c>
      <c r="H207" s="8"/>
      <c r="I207" s="1">
        <f>SUM(I208:I210)</f>
        <v>1415</v>
      </c>
    </row>
    <row r="208" spans="3:9" ht="48" thickBot="1" x14ac:dyDescent="0.25">
      <c r="C208" s="141" t="s">
        <v>56</v>
      </c>
      <c r="D208" s="28" t="s">
        <v>84</v>
      </c>
      <c r="E208" s="7" t="s">
        <v>75</v>
      </c>
      <c r="F208" s="7" t="s">
        <v>76</v>
      </c>
      <c r="G208" s="44">
        <v>1910106590</v>
      </c>
      <c r="H208" s="7">
        <v>111</v>
      </c>
      <c r="I208" s="3">
        <v>1028</v>
      </c>
    </row>
    <row r="209" spans="3:9" ht="63.75" thickBot="1" x14ac:dyDescent="0.25">
      <c r="C209" s="140" t="s">
        <v>10</v>
      </c>
      <c r="D209" s="28" t="s">
        <v>84</v>
      </c>
      <c r="E209" s="7" t="s">
        <v>75</v>
      </c>
      <c r="F209" s="7" t="s">
        <v>76</v>
      </c>
      <c r="G209" s="44">
        <v>1910106590</v>
      </c>
      <c r="H209" s="7">
        <v>119</v>
      </c>
      <c r="I209" s="3">
        <v>310</v>
      </c>
    </row>
    <row r="210" spans="3:9" ht="32.25" thickBot="1" x14ac:dyDescent="0.25">
      <c r="C210" s="38" t="s">
        <v>13</v>
      </c>
      <c r="D210" s="28" t="s">
        <v>84</v>
      </c>
      <c r="E210" s="7" t="s">
        <v>75</v>
      </c>
      <c r="F210" s="7" t="s">
        <v>76</v>
      </c>
      <c r="G210" s="44">
        <v>1910106590</v>
      </c>
      <c r="H210" s="7">
        <v>244</v>
      </c>
      <c r="I210" s="3">
        <v>77</v>
      </c>
    </row>
    <row r="211" spans="3:9" ht="16.5" thickBot="1" x14ac:dyDescent="0.25">
      <c r="C211" s="143" t="s">
        <v>31</v>
      </c>
      <c r="D211" s="26" t="s">
        <v>84</v>
      </c>
      <c r="E211" s="8">
        <v>10</v>
      </c>
      <c r="F211" s="8"/>
      <c r="G211" s="8"/>
      <c r="H211" s="8"/>
      <c r="I211" s="1">
        <v>45</v>
      </c>
    </row>
    <row r="212" spans="3:9" ht="16.5" thickBot="1" x14ac:dyDescent="0.25">
      <c r="C212" s="143" t="s">
        <v>35</v>
      </c>
      <c r="D212" s="26" t="s">
        <v>84</v>
      </c>
      <c r="E212" s="8">
        <v>10</v>
      </c>
      <c r="F212" s="8" t="s">
        <v>73</v>
      </c>
      <c r="G212" s="8"/>
      <c r="H212" s="8"/>
      <c r="I212" s="1">
        <v>45</v>
      </c>
    </row>
    <row r="213" spans="3:9" ht="48" thickBot="1" x14ac:dyDescent="0.25">
      <c r="C213" s="143" t="s">
        <v>57</v>
      </c>
      <c r="D213" s="26" t="s">
        <v>84</v>
      </c>
      <c r="E213" s="8">
        <v>10</v>
      </c>
      <c r="F213" s="8" t="s">
        <v>73</v>
      </c>
      <c r="G213" s="8">
        <v>2230171540</v>
      </c>
      <c r="H213" s="8"/>
      <c r="I213" s="1">
        <v>45</v>
      </c>
    </row>
    <row r="214" spans="3:9" ht="32.25" thickBot="1" x14ac:dyDescent="0.25">
      <c r="C214" s="5" t="s">
        <v>34</v>
      </c>
      <c r="D214" s="28" t="s">
        <v>84</v>
      </c>
      <c r="E214" s="7">
        <v>10</v>
      </c>
      <c r="F214" s="7" t="s">
        <v>73</v>
      </c>
      <c r="G214" s="7">
        <v>2230171540</v>
      </c>
      <c r="H214" s="7">
        <v>313</v>
      </c>
      <c r="I214" s="3">
        <v>45</v>
      </c>
    </row>
    <row r="215" spans="3:9" ht="16.5" thickBot="1" x14ac:dyDescent="0.25">
      <c r="C215" s="189" t="s">
        <v>85</v>
      </c>
      <c r="D215" s="190" t="s">
        <v>86</v>
      </c>
      <c r="E215" s="190"/>
      <c r="F215" s="190"/>
      <c r="G215" s="190"/>
      <c r="H215" s="190"/>
      <c r="I215" s="191">
        <f>SUM(I216+I227)</f>
        <v>12305.8</v>
      </c>
    </row>
    <row r="216" spans="3:9" ht="16.5" thickBot="1" x14ac:dyDescent="0.25">
      <c r="C216" s="143" t="s">
        <v>52</v>
      </c>
      <c r="D216" s="26" t="s">
        <v>86</v>
      </c>
      <c r="E216" s="8" t="s">
        <v>75</v>
      </c>
      <c r="F216" s="8" t="s">
        <v>76</v>
      </c>
      <c r="G216" s="12"/>
      <c r="H216" s="12"/>
      <c r="I216" s="35">
        <f>SUM(I217+I223)</f>
        <v>12070.8</v>
      </c>
    </row>
    <row r="217" spans="3:9" ht="48" thickBot="1" x14ac:dyDescent="0.25">
      <c r="C217" s="143" t="s">
        <v>59</v>
      </c>
      <c r="D217" s="26" t="s">
        <v>86</v>
      </c>
      <c r="E217" s="8" t="s">
        <v>75</v>
      </c>
      <c r="F217" s="8" t="s">
        <v>76</v>
      </c>
      <c r="G217" s="11">
        <v>1910101590</v>
      </c>
      <c r="H217" s="8"/>
      <c r="I217" s="34">
        <f>SUM(I218+I219+I220+I221+I222)</f>
        <v>5048.8</v>
      </c>
    </row>
    <row r="218" spans="3:9" ht="48" thickBot="1" x14ac:dyDescent="0.25">
      <c r="C218" s="141" t="s">
        <v>30</v>
      </c>
      <c r="D218" s="28" t="s">
        <v>86</v>
      </c>
      <c r="E218" s="7" t="s">
        <v>75</v>
      </c>
      <c r="F218" s="7" t="s">
        <v>76</v>
      </c>
      <c r="G218" s="44">
        <v>1910101590</v>
      </c>
      <c r="H218" s="7" t="s">
        <v>80</v>
      </c>
      <c r="I218" s="3">
        <v>1332</v>
      </c>
    </row>
    <row r="219" spans="3:9" ht="63.75" thickBot="1" x14ac:dyDescent="0.25">
      <c r="C219" s="140" t="s">
        <v>10</v>
      </c>
      <c r="D219" s="28" t="s">
        <v>86</v>
      </c>
      <c r="E219" s="7" t="s">
        <v>75</v>
      </c>
      <c r="F219" s="7" t="s">
        <v>76</v>
      </c>
      <c r="G219" s="44">
        <v>1910101590</v>
      </c>
      <c r="H219" s="7">
        <v>119</v>
      </c>
      <c r="I219" s="3">
        <v>402.3</v>
      </c>
    </row>
    <row r="220" spans="3:9" ht="32.25" thickBot="1" x14ac:dyDescent="0.25">
      <c r="C220" s="38" t="s">
        <v>13</v>
      </c>
      <c r="D220" s="28" t="s">
        <v>86</v>
      </c>
      <c r="E220" s="7" t="s">
        <v>75</v>
      </c>
      <c r="F220" s="7" t="s">
        <v>76</v>
      </c>
      <c r="G220" s="44">
        <v>1910101590</v>
      </c>
      <c r="H220" s="7">
        <v>244</v>
      </c>
      <c r="I220" s="3">
        <v>2991</v>
      </c>
    </row>
    <row r="221" spans="3:9" ht="16.5" thickBot="1" x14ac:dyDescent="0.25">
      <c r="C221" s="38" t="s">
        <v>635</v>
      </c>
      <c r="D221" s="28" t="s">
        <v>86</v>
      </c>
      <c r="E221" s="7" t="s">
        <v>75</v>
      </c>
      <c r="F221" s="7" t="s">
        <v>76</v>
      </c>
      <c r="G221" s="44">
        <v>1910101590</v>
      </c>
      <c r="H221" s="7" t="s">
        <v>614</v>
      </c>
      <c r="I221" s="3">
        <v>304</v>
      </c>
    </row>
    <row r="222" spans="3:9" ht="16.5" thickBot="1" x14ac:dyDescent="0.25">
      <c r="C222" s="141" t="s">
        <v>48</v>
      </c>
      <c r="D222" s="28" t="s">
        <v>86</v>
      </c>
      <c r="E222" s="7" t="s">
        <v>75</v>
      </c>
      <c r="F222" s="7" t="s">
        <v>76</v>
      </c>
      <c r="G222" s="44">
        <v>1910101590</v>
      </c>
      <c r="H222" s="7">
        <v>850</v>
      </c>
      <c r="I222" s="3">
        <v>19.5</v>
      </c>
    </row>
    <row r="223" spans="3:9" ht="142.5" thickBot="1" x14ac:dyDescent="0.25">
      <c r="C223" s="143" t="s">
        <v>55</v>
      </c>
      <c r="D223" s="26" t="s">
        <v>86</v>
      </c>
      <c r="E223" s="8" t="s">
        <v>75</v>
      </c>
      <c r="F223" s="8" t="s">
        <v>76</v>
      </c>
      <c r="G223" s="11">
        <v>1910106590</v>
      </c>
      <c r="H223" s="8"/>
      <c r="I223" s="1">
        <f>SUM(I224:I226)</f>
        <v>7022</v>
      </c>
    </row>
    <row r="224" spans="3:9" ht="48" thickBot="1" x14ac:dyDescent="0.25">
      <c r="C224" s="141" t="s">
        <v>56</v>
      </c>
      <c r="D224" s="28" t="s">
        <v>86</v>
      </c>
      <c r="E224" s="7" t="s">
        <v>75</v>
      </c>
      <c r="F224" s="7" t="s">
        <v>76</v>
      </c>
      <c r="G224" s="44">
        <v>1910106590</v>
      </c>
      <c r="H224" s="7">
        <v>111</v>
      </c>
      <c r="I224" s="3">
        <v>5203</v>
      </c>
    </row>
    <row r="225" spans="3:9" ht="63.75" thickBot="1" x14ac:dyDescent="0.25">
      <c r="C225" s="140" t="s">
        <v>10</v>
      </c>
      <c r="D225" s="28" t="s">
        <v>86</v>
      </c>
      <c r="E225" s="7" t="s">
        <v>75</v>
      </c>
      <c r="F225" s="7" t="s">
        <v>76</v>
      </c>
      <c r="G225" s="44">
        <v>1910106590</v>
      </c>
      <c r="H225" s="7">
        <v>119</v>
      </c>
      <c r="I225" s="3">
        <v>1571</v>
      </c>
    </row>
    <row r="226" spans="3:9" ht="32.25" thickBot="1" x14ac:dyDescent="0.25">
      <c r="C226" s="38" t="s">
        <v>13</v>
      </c>
      <c r="D226" s="28" t="s">
        <v>86</v>
      </c>
      <c r="E226" s="7" t="s">
        <v>75</v>
      </c>
      <c r="F226" s="7" t="s">
        <v>76</v>
      </c>
      <c r="G226" s="44">
        <v>1910106590</v>
      </c>
      <c r="H226" s="7">
        <v>244</v>
      </c>
      <c r="I226" s="3">
        <v>248</v>
      </c>
    </row>
    <row r="227" spans="3:9" ht="16.5" thickBot="1" x14ac:dyDescent="0.25">
      <c r="C227" s="143" t="s">
        <v>31</v>
      </c>
      <c r="D227" s="26" t="s">
        <v>86</v>
      </c>
      <c r="E227" s="8">
        <v>10</v>
      </c>
      <c r="F227" s="8"/>
      <c r="G227" s="8"/>
      <c r="H227" s="8"/>
      <c r="I227" s="1">
        <v>235</v>
      </c>
    </row>
    <row r="228" spans="3:9" ht="16.5" thickBot="1" x14ac:dyDescent="0.25">
      <c r="C228" s="143" t="s">
        <v>35</v>
      </c>
      <c r="D228" s="26" t="s">
        <v>86</v>
      </c>
      <c r="E228" s="8">
        <v>10</v>
      </c>
      <c r="F228" s="8" t="s">
        <v>73</v>
      </c>
      <c r="G228" s="8"/>
      <c r="H228" s="8"/>
      <c r="I228" s="1">
        <v>235</v>
      </c>
    </row>
    <row r="229" spans="3:9" ht="48" thickBot="1" x14ac:dyDescent="0.25">
      <c r="C229" s="143" t="s">
        <v>57</v>
      </c>
      <c r="D229" s="26" t="s">
        <v>86</v>
      </c>
      <c r="E229" s="8">
        <v>10</v>
      </c>
      <c r="F229" s="8" t="s">
        <v>73</v>
      </c>
      <c r="G229" s="8">
        <v>2230171540</v>
      </c>
      <c r="H229" s="8"/>
      <c r="I229" s="1">
        <v>235</v>
      </c>
    </row>
    <row r="230" spans="3:9" ht="32.25" thickBot="1" x14ac:dyDescent="0.25">
      <c r="C230" s="5" t="s">
        <v>34</v>
      </c>
      <c r="D230" s="28" t="s">
        <v>86</v>
      </c>
      <c r="E230" s="7">
        <v>10</v>
      </c>
      <c r="F230" s="7" t="s">
        <v>73</v>
      </c>
      <c r="G230" s="7">
        <v>2230171540</v>
      </c>
      <c r="H230" s="7">
        <v>313</v>
      </c>
      <c r="I230" s="3">
        <v>235</v>
      </c>
    </row>
    <row r="231" spans="3:9" ht="32.25" thickBot="1" x14ac:dyDescent="0.25">
      <c r="C231" s="189" t="s">
        <v>87</v>
      </c>
      <c r="D231" s="190" t="s">
        <v>88</v>
      </c>
      <c r="E231" s="190"/>
      <c r="F231" s="190"/>
      <c r="G231" s="190"/>
      <c r="H231" s="190"/>
      <c r="I231" s="191">
        <f>SUM(I232+I243)</f>
        <v>2907.7</v>
      </c>
    </row>
    <row r="232" spans="3:9" ht="16.5" thickBot="1" x14ac:dyDescent="0.25">
      <c r="C232" s="143" t="s">
        <v>52</v>
      </c>
      <c r="D232" s="26" t="s">
        <v>88</v>
      </c>
      <c r="E232" s="8" t="s">
        <v>75</v>
      </c>
      <c r="F232" s="8" t="s">
        <v>76</v>
      </c>
      <c r="G232" s="12"/>
      <c r="H232" s="12"/>
      <c r="I232" s="35">
        <f>SUM(I233+I239)</f>
        <v>2868.7</v>
      </c>
    </row>
    <row r="233" spans="3:9" ht="48" thickBot="1" x14ac:dyDescent="0.25">
      <c r="C233" s="143" t="s">
        <v>59</v>
      </c>
      <c r="D233" s="26" t="s">
        <v>88</v>
      </c>
      <c r="E233" s="8" t="s">
        <v>75</v>
      </c>
      <c r="F233" s="8" t="s">
        <v>76</v>
      </c>
      <c r="G233" s="11">
        <v>1910101590</v>
      </c>
      <c r="H233" s="8"/>
      <c r="I233" s="34">
        <f>SUM(I234+I235+I236+I237+I238)</f>
        <v>1585.3</v>
      </c>
    </row>
    <row r="234" spans="3:9" ht="48" thickBot="1" x14ac:dyDescent="0.25">
      <c r="C234" s="141" t="s">
        <v>30</v>
      </c>
      <c r="D234" s="28" t="s">
        <v>88</v>
      </c>
      <c r="E234" s="7" t="s">
        <v>75</v>
      </c>
      <c r="F234" s="7" t="s">
        <v>76</v>
      </c>
      <c r="G234" s="44">
        <v>1910101590</v>
      </c>
      <c r="H234" s="7" t="s">
        <v>80</v>
      </c>
      <c r="I234" s="3">
        <v>723</v>
      </c>
    </row>
    <row r="235" spans="3:9" ht="63.75" thickBot="1" x14ac:dyDescent="0.25">
      <c r="C235" s="140" t="s">
        <v>10</v>
      </c>
      <c r="D235" s="28" t="s">
        <v>88</v>
      </c>
      <c r="E235" s="7" t="s">
        <v>75</v>
      </c>
      <c r="F235" s="7" t="s">
        <v>76</v>
      </c>
      <c r="G235" s="44">
        <v>1910101590</v>
      </c>
      <c r="H235" s="7">
        <v>119</v>
      </c>
      <c r="I235" s="3">
        <v>218.3</v>
      </c>
    </row>
    <row r="236" spans="3:9" ht="32.25" thickBot="1" x14ac:dyDescent="0.25">
      <c r="C236" s="38" t="s">
        <v>13</v>
      </c>
      <c r="D236" s="28" t="s">
        <v>88</v>
      </c>
      <c r="E236" s="7" t="s">
        <v>75</v>
      </c>
      <c r="F236" s="7" t="s">
        <v>76</v>
      </c>
      <c r="G236" s="44">
        <v>1910101590</v>
      </c>
      <c r="H236" s="7">
        <v>244</v>
      </c>
      <c r="I236" s="3">
        <v>543</v>
      </c>
    </row>
    <row r="237" spans="3:9" ht="16.5" thickBot="1" x14ac:dyDescent="0.25">
      <c r="C237" s="38" t="s">
        <v>635</v>
      </c>
      <c r="D237" s="28" t="s">
        <v>88</v>
      </c>
      <c r="E237" s="7" t="s">
        <v>75</v>
      </c>
      <c r="F237" s="7" t="s">
        <v>76</v>
      </c>
      <c r="G237" s="44">
        <v>1910101590</v>
      </c>
      <c r="H237" s="7" t="s">
        <v>614</v>
      </c>
      <c r="I237" s="3">
        <v>83</v>
      </c>
    </row>
    <row r="238" spans="3:9" ht="16.5" thickBot="1" x14ac:dyDescent="0.25">
      <c r="C238" s="141" t="s">
        <v>48</v>
      </c>
      <c r="D238" s="28" t="s">
        <v>88</v>
      </c>
      <c r="E238" s="7" t="s">
        <v>75</v>
      </c>
      <c r="F238" s="7" t="s">
        <v>76</v>
      </c>
      <c r="G238" s="44">
        <v>1910101590</v>
      </c>
      <c r="H238" s="7">
        <v>850</v>
      </c>
      <c r="I238" s="3">
        <v>18</v>
      </c>
    </row>
    <row r="239" spans="3:9" ht="142.5" thickBot="1" x14ac:dyDescent="0.25">
      <c r="C239" s="143" t="s">
        <v>55</v>
      </c>
      <c r="D239" s="26" t="s">
        <v>88</v>
      </c>
      <c r="E239" s="8" t="s">
        <v>75</v>
      </c>
      <c r="F239" s="8" t="s">
        <v>76</v>
      </c>
      <c r="G239" s="11">
        <v>1910106590</v>
      </c>
      <c r="H239" s="8"/>
      <c r="I239" s="1">
        <f>SUM(I240:I242)</f>
        <v>1283.4000000000001</v>
      </c>
    </row>
    <row r="240" spans="3:9" ht="48" thickBot="1" x14ac:dyDescent="0.25">
      <c r="C240" s="141" t="s">
        <v>56</v>
      </c>
      <c r="D240" s="28" t="s">
        <v>88</v>
      </c>
      <c r="E240" s="7" t="s">
        <v>75</v>
      </c>
      <c r="F240" s="7" t="s">
        <v>76</v>
      </c>
      <c r="G240" s="44">
        <v>1910106590</v>
      </c>
      <c r="H240" s="7">
        <v>111</v>
      </c>
      <c r="I240" s="3">
        <v>956</v>
      </c>
    </row>
    <row r="241" spans="3:9" ht="63.75" thickBot="1" x14ac:dyDescent="0.25">
      <c r="C241" s="140" t="s">
        <v>10</v>
      </c>
      <c r="D241" s="28" t="s">
        <v>88</v>
      </c>
      <c r="E241" s="7" t="s">
        <v>75</v>
      </c>
      <c r="F241" s="7" t="s">
        <v>76</v>
      </c>
      <c r="G241" s="44">
        <v>1910106590</v>
      </c>
      <c r="H241" s="7">
        <v>119</v>
      </c>
      <c r="I241" s="3">
        <v>289</v>
      </c>
    </row>
    <row r="242" spans="3:9" ht="32.25" thickBot="1" x14ac:dyDescent="0.25">
      <c r="C242" s="38" t="s">
        <v>13</v>
      </c>
      <c r="D242" s="28" t="s">
        <v>88</v>
      </c>
      <c r="E242" s="7" t="s">
        <v>75</v>
      </c>
      <c r="F242" s="7" t="s">
        <v>76</v>
      </c>
      <c r="G242" s="44">
        <v>1910106590</v>
      </c>
      <c r="H242" s="7">
        <v>244</v>
      </c>
      <c r="I242" s="3">
        <v>38.4</v>
      </c>
    </row>
    <row r="243" spans="3:9" ht="16.5" thickBot="1" x14ac:dyDescent="0.25">
      <c r="C243" s="143" t="s">
        <v>31</v>
      </c>
      <c r="D243" s="26" t="s">
        <v>88</v>
      </c>
      <c r="E243" s="8">
        <v>10</v>
      </c>
      <c r="F243" s="8" t="s">
        <v>73</v>
      </c>
      <c r="G243" s="8"/>
      <c r="H243" s="8"/>
      <c r="I243" s="1">
        <v>39</v>
      </c>
    </row>
    <row r="244" spans="3:9" ht="16.5" thickBot="1" x14ac:dyDescent="0.25">
      <c r="C244" s="143" t="s">
        <v>35</v>
      </c>
      <c r="D244" s="26" t="s">
        <v>88</v>
      </c>
      <c r="E244" s="8">
        <v>10</v>
      </c>
      <c r="F244" s="8" t="s">
        <v>73</v>
      </c>
      <c r="G244" s="8"/>
      <c r="H244" s="8"/>
      <c r="I244" s="1">
        <v>39</v>
      </c>
    </row>
    <row r="245" spans="3:9" ht="48" thickBot="1" x14ac:dyDescent="0.25">
      <c r="C245" s="143" t="s">
        <v>57</v>
      </c>
      <c r="D245" s="26" t="s">
        <v>88</v>
      </c>
      <c r="E245" s="8">
        <v>10</v>
      </c>
      <c r="F245" s="8" t="s">
        <v>73</v>
      </c>
      <c r="G245" s="8">
        <v>2230171540</v>
      </c>
      <c r="H245" s="8"/>
      <c r="I245" s="1">
        <v>39</v>
      </c>
    </row>
    <row r="246" spans="3:9" ht="32.25" thickBot="1" x14ac:dyDescent="0.25">
      <c r="C246" s="5" t="s">
        <v>34</v>
      </c>
      <c r="D246" s="28" t="s">
        <v>88</v>
      </c>
      <c r="E246" s="7">
        <v>10</v>
      </c>
      <c r="F246" s="7" t="s">
        <v>73</v>
      </c>
      <c r="G246" s="7">
        <v>2230171540</v>
      </c>
      <c r="H246" s="7">
        <v>313</v>
      </c>
      <c r="I246" s="3">
        <v>39</v>
      </c>
    </row>
    <row r="247" spans="3:9" ht="16.5" thickBot="1" x14ac:dyDescent="0.25">
      <c r="C247" s="189" t="s">
        <v>89</v>
      </c>
      <c r="D247" s="190" t="s">
        <v>90</v>
      </c>
      <c r="E247" s="190"/>
      <c r="F247" s="190"/>
      <c r="G247" s="190"/>
      <c r="H247" s="190"/>
      <c r="I247" s="191">
        <f>SUM(I248+I259)</f>
        <v>3471.3</v>
      </c>
    </row>
    <row r="248" spans="3:9" ht="16.5" thickBot="1" x14ac:dyDescent="0.25">
      <c r="C248" s="143" t="s">
        <v>52</v>
      </c>
      <c r="D248" s="26" t="s">
        <v>90</v>
      </c>
      <c r="E248" s="8" t="s">
        <v>75</v>
      </c>
      <c r="F248" s="8" t="s">
        <v>76</v>
      </c>
      <c r="G248" s="12"/>
      <c r="H248" s="12"/>
      <c r="I248" s="35">
        <f>SUM(I249+I255)</f>
        <v>3433.3</v>
      </c>
    </row>
    <row r="249" spans="3:9" ht="48" thickBot="1" x14ac:dyDescent="0.25">
      <c r="C249" s="143" t="s">
        <v>59</v>
      </c>
      <c r="D249" s="26" t="s">
        <v>90</v>
      </c>
      <c r="E249" s="8" t="s">
        <v>75</v>
      </c>
      <c r="F249" s="8" t="s">
        <v>76</v>
      </c>
      <c r="G249" s="11">
        <v>1910101590</v>
      </c>
      <c r="H249" s="8"/>
      <c r="I249" s="34">
        <f>SUM(I250+I251+I252+I253+I254)</f>
        <v>2134.9</v>
      </c>
    </row>
    <row r="250" spans="3:9" ht="48" thickBot="1" x14ac:dyDescent="0.25">
      <c r="C250" s="141" t="s">
        <v>30</v>
      </c>
      <c r="D250" s="28" t="s">
        <v>90</v>
      </c>
      <c r="E250" s="7" t="s">
        <v>75</v>
      </c>
      <c r="F250" s="7" t="s">
        <v>76</v>
      </c>
      <c r="G250" s="44">
        <v>1910101590</v>
      </c>
      <c r="H250" s="7" t="s">
        <v>80</v>
      </c>
      <c r="I250" s="3">
        <v>780</v>
      </c>
    </row>
    <row r="251" spans="3:9" ht="63.75" thickBot="1" x14ac:dyDescent="0.25">
      <c r="C251" s="140" t="s">
        <v>10</v>
      </c>
      <c r="D251" s="28" t="s">
        <v>90</v>
      </c>
      <c r="E251" s="7" t="s">
        <v>75</v>
      </c>
      <c r="F251" s="7" t="s">
        <v>76</v>
      </c>
      <c r="G251" s="44">
        <v>1910101590</v>
      </c>
      <c r="H251" s="7">
        <v>119</v>
      </c>
      <c r="I251" s="3">
        <v>235.9</v>
      </c>
    </row>
    <row r="252" spans="3:9" ht="32.25" thickBot="1" x14ac:dyDescent="0.25">
      <c r="C252" s="38" t="s">
        <v>13</v>
      </c>
      <c r="D252" s="28" t="s">
        <v>90</v>
      </c>
      <c r="E252" s="7" t="s">
        <v>75</v>
      </c>
      <c r="F252" s="7" t="s">
        <v>76</v>
      </c>
      <c r="G252" s="44">
        <v>1910101590</v>
      </c>
      <c r="H252" s="7">
        <v>244</v>
      </c>
      <c r="I252" s="3">
        <v>981</v>
      </c>
    </row>
    <row r="253" spans="3:9" ht="16.5" thickBot="1" x14ac:dyDescent="0.25">
      <c r="C253" s="38" t="s">
        <v>635</v>
      </c>
      <c r="D253" s="28" t="s">
        <v>90</v>
      </c>
      <c r="E253" s="7" t="s">
        <v>75</v>
      </c>
      <c r="F253" s="7" t="s">
        <v>76</v>
      </c>
      <c r="G253" s="44">
        <v>1910101590</v>
      </c>
      <c r="H253" s="7" t="s">
        <v>614</v>
      </c>
      <c r="I253" s="3">
        <v>125</v>
      </c>
    </row>
    <row r="254" spans="3:9" ht="16.5" thickBot="1" x14ac:dyDescent="0.25">
      <c r="C254" s="141" t="s">
        <v>48</v>
      </c>
      <c r="D254" s="28" t="s">
        <v>90</v>
      </c>
      <c r="E254" s="7" t="s">
        <v>75</v>
      </c>
      <c r="F254" s="7" t="s">
        <v>76</v>
      </c>
      <c r="G254" s="44">
        <v>1910101590</v>
      </c>
      <c r="H254" s="7">
        <v>850</v>
      </c>
      <c r="I254" s="3">
        <v>13</v>
      </c>
    </row>
    <row r="255" spans="3:9" ht="142.5" thickBot="1" x14ac:dyDescent="0.25">
      <c r="C255" s="143" t="s">
        <v>55</v>
      </c>
      <c r="D255" s="26" t="s">
        <v>90</v>
      </c>
      <c r="E255" s="8" t="s">
        <v>75</v>
      </c>
      <c r="F255" s="8" t="s">
        <v>76</v>
      </c>
      <c r="G255" s="11">
        <v>1910106590</v>
      </c>
      <c r="H255" s="8"/>
      <c r="I255" s="1">
        <f>SUM(I256:I258)</f>
        <v>1298.4000000000001</v>
      </c>
    </row>
    <row r="256" spans="3:9" ht="48" thickBot="1" x14ac:dyDescent="0.25">
      <c r="C256" s="141" t="s">
        <v>56</v>
      </c>
      <c r="D256" s="28" t="s">
        <v>90</v>
      </c>
      <c r="E256" s="7" t="s">
        <v>75</v>
      </c>
      <c r="F256" s="7" t="s">
        <v>76</v>
      </c>
      <c r="G256" s="44">
        <v>1910106590</v>
      </c>
      <c r="H256" s="7">
        <v>111</v>
      </c>
      <c r="I256" s="3">
        <v>968</v>
      </c>
    </row>
    <row r="257" spans="3:9" ht="63.75" thickBot="1" x14ac:dyDescent="0.25">
      <c r="C257" s="140" t="s">
        <v>10</v>
      </c>
      <c r="D257" s="28" t="s">
        <v>90</v>
      </c>
      <c r="E257" s="7" t="s">
        <v>75</v>
      </c>
      <c r="F257" s="7" t="s">
        <v>76</v>
      </c>
      <c r="G257" s="44">
        <v>1910106590</v>
      </c>
      <c r="H257" s="7">
        <v>119</v>
      </c>
      <c r="I257" s="3">
        <v>292</v>
      </c>
    </row>
    <row r="258" spans="3:9" ht="32.25" thickBot="1" x14ac:dyDescent="0.25">
      <c r="C258" s="38" t="s">
        <v>13</v>
      </c>
      <c r="D258" s="28" t="s">
        <v>90</v>
      </c>
      <c r="E258" s="7" t="s">
        <v>75</v>
      </c>
      <c r="F258" s="7" t="s">
        <v>76</v>
      </c>
      <c r="G258" s="44">
        <v>1910106590</v>
      </c>
      <c r="H258" s="7">
        <v>244</v>
      </c>
      <c r="I258" s="3">
        <v>38.4</v>
      </c>
    </row>
    <row r="259" spans="3:9" ht="16.5" thickBot="1" x14ac:dyDescent="0.25">
      <c r="C259" s="143" t="s">
        <v>31</v>
      </c>
      <c r="D259" s="26" t="s">
        <v>90</v>
      </c>
      <c r="E259" s="8">
        <v>10</v>
      </c>
      <c r="F259" s="8" t="s">
        <v>73</v>
      </c>
      <c r="G259" s="8"/>
      <c r="H259" s="8"/>
      <c r="I259" s="1">
        <v>38</v>
      </c>
    </row>
    <row r="260" spans="3:9" ht="16.5" thickBot="1" x14ac:dyDescent="0.25">
      <c r="C260" s="143" t="s">
        <v>35</v>
      </c>
      <c r="D260" s="26" t="s">
        <v>90</v>
      </c>
      <c r="E260" s="8">
        <v>10</v>
      </c>
      <c r="F260" s="8" t="s">
        <v>73</v>
      </c>
      <c r="G260" s="8"/>
      <c r="H260" s="8"/>
      <c r="I260" s="1">
        <v>38</v>
      </c>
    </row>
    <row r="261" spans="3:9" ht="48" thickBot="1" x14ac:dyDescent="0.25">
      <c r="C261" s="143" t="s">
        <v>57</v>
      </c>
      <c r="D261" s="26" t="s">
        <v>90</v>
      </c>
      <c r="E261" s="8">
        <v>10</v>
      </c>
      <c r="F261" s="8" t="s">
        <v>73</v>
      </c>
      <c r="G261" s="8">
        <v>2230171540</v>
      </c>
      <c r="H261" s="8"/>
      <c r="I261" s="1">
        <v>38</v>
      </c>
    </row>
    <row r="262" spans="3:9" ht="32.25" thickBot="1" x14ac:dyDescent="0.25">
      <c r="C262" s="5" t="s">
        <v>34</v>
      </c>
      <c r="D262" s="28" t="s">
        <v>90</v>
      </c>
      <c r="E262" s="7">
        <v>10</v>
      </c>
      <c r="F262" s="7" t="s">
        <v>73</v>
      </c>
      <c r="G262" s="7">
        <v>2230171540</v>
      </c>
      <c r="H262" s="7">
        <v>313</v>
      </c>
      <c r="I262" s="3">
        <v>38</v>
      </c>
    </row>
    <row r="263" spans="3:9" ht="16.5" thickBot="1" x14ac:dyDescent="0.25">
      <c r="C263" s="189" t="s">
        <v>91</v>
      </c>
      <c r="D263" s="190" t="s">
        <v>92</v>
      </c>
      <c r="E263" s="190"/>
      <c r="F263" s="190"/>
      <c r="G263" s="190"/>
      <c r="H263" s="190"/>
      <c r="I263" s="191">
        <f>SUM(I264+I275)</f>
        <v>3099.8</v>
      </c>
    </row>
    <row r="264" spans="3:9" ht="16.5" thickBot="1" x14ac:dyDescent="0.25">
      <c r="C264" s="143" t="s">
        <v>52</v>
      </c>
      <c r="D264" s="26" t="s">
        <v>92</v>
      </c>
      <c r="E264" s="8" t="s">
        <v>75</v>
      </c>
      <c r="F264" s="8" t="s">
        <v>76</v>
      </c>
      <c r="G264" s="12"/>
      <c r="H264" s="12"/>
      <c r="I264" s="35">
        <f>SUM(I265+I271)</f>
        <v>3066.8</v>
      </c>
    </row>
    <row r="265" spans="3:9" ht="48" thickBot="1" x14ac:dyDescent="0.25">
      <c r="C265" s="143" t="s">
        <v>59</v>
      </c>
      <c r="D265" s="26" t="s">
        <v>92</v>
      </c>
      <c r="E265" s="8" t="s">
        <v>75</v>
      </c>
      <c r="F265" s="8" t="s">
        <v>76</v>
      </c>
      <c r="G265" s="11">
        <v>1910101590</v>
      </c>
      <c r="H265" s="8"/>
      <c r="I265" s="34">
        <f>SUM(I266+I267+I268+I269+I270)</f>
        <v>1678.8</v>
      </c>
    </row>
    <row r="266" spans="3:9" ht="48" thickBot="1" x14ac:dyDescent="0.25">
      <c r="C266" s="141" t="s">
        <v>30</v>
      </c>
      <c r="D266" s="28" t="s">
        <v>92</v>
      </c>
      <c r="E266" s="7" t="s">
        <v>75</v>
      </c>
      <c r="F266" s="7" t="s">
        <v>76</v>
      </c>
      <c r="G266" s="44">
        <v>1910101590</v>
      </c>
      <c r="H266" s="7" t="s">
        <v>80</v>
      </c>
      <c r="I266" s="3">
        <v>771</v>
      </c>
    </row>
    <row r="267" spans="3:9" ht="63.75" thickBot="1" x14ac:dyDescent="0.25">
      <c r="C267" s="140" t="s">
        <v>10</v>
      </c>
      <c r="D267" s="28" t="s">
        <v>92</v>
      </c>
      <c r="E267" s="7" t="s">
        <v>75</v>
      </c>
      <c r="F267" s="7" t="s">
        <v>76</v>
      </c>
      <c r="G267" s="44">
        <v>1910101590</v>
      </c>
      <c r="H267" s="7">
        <v>119</v>
      </c>
      <c r="I267" s="3">
        <v>232.8</v>
      </c>
    </row>
    <row r="268" spans="3:9" ht="32.25" thickBot="1" x14ac:dyDescent="0.25">
      <c r="C268" s="38" t="s">
        <v>13</v>
      </c>
      <c r="D268" s="28" t="s">
        <v>92</v>
      </c>
      <c r="E268" s="7" t="s">
        <v>75</v>
      </c>
      <c r="F268" s="7" t="s">
        <v>76</v>
      </c>
      <c r="G268" s="44">
        <v>1910101590</v>
      </c>
      <c r="H268" s="7">
        <v>244</v>
      </c>
      <c r="I268" s="3">
        <v>497</v>
      </c>
    </row>
    <row r="269" spans="3:9" ht="16.5" thickBot="1" x14ac:dyDescent="0.25">
      <c r="C269" s="38" t="s">
        <v>635</v>
      </c>
      <c r="D269" s="28" t="s">
        <v>92</v>
      </c>
      <c r="E269" s="7" t="s">
        <v>75</v>
      </c>
      <c r="F269" s="7" t="s">
        <v>76</v>
      </c>
      <c r="G269" s="44">
        <v>1910101590</v>
      </c>
      <c r="H269" s="7" t="s">
        <v>614</v>
      </c>
      <c r="I269" s="3">
        <v>144</v>
      </c>
    </row>
    <row r="270" spans="3:9" ht="16.5" thickBot="1" x14ac:dyDescent="0.25">
      <c r="C270" s="141" t="s">
        <v>48</v>
      </c>
      <c r="D270" s="28" t="s">
        <v>92</v>
      </c>
      <c r="E270" s="7" t="s">
        <v>75</v>
      </c>
      <c r="F270" s="7" t="s">
        <v>76</v>
      </c>
      <c r="G270" s="44">
        <v>1910101590</v>
      </c>
      <c r="H270" s="7">
        <v>850</v>
      </c>
      <c r="I270" s="3">
        <v>34</v>
      </c>
    </row>
    <row r="271" spans="3:9" ht="142.5" thickBot="1" x14ac:dyDescent="0.25">
      <c r="C271" s="143" t="s">
        <v>55</v>
      </c>
      <c r="D271" s="26" t="s">
        <v>92</v>
      </c>
      <c r="E271" s="8" t="s">
        <v>75</v>
      </c>
      <c r="F271" s="8" t="s">
        <v>76</v>
      </c>
      <c r="G271" s="11">
        <v>1910106590</v>
      </c>
      <c r="H271" s="8"/>
      <c r="I271" s="1">
        <f>SUM(I272:I274)</f>
        <v>1388</v>
      </c>
    </row>
    <row r="272" spans="3:9" ht="48" thickBot="1" x14ac:dyDescent="0.25">
      <c r="C272" s="141" t="s">
        <v>56</v>
      </c>
      <c r="D272" s="28" t="s">
        <v>92</v>
      </c>
      <c r="E272" s="7" t="s">
        <v>75</v>
      </c>
      <c r="F272" s="7" t="s">
        <v>76</v>
      </c>
      <c r="G272" s="44">
        <v>1910106590</v>
      </c>
      <c r="H272" s="7">
        <v>111</v>
      </c>
      <c r="I272" s="3">
        <v>1039</v>
      </c>
    </row>
    <row r="273" spans="3:9" ht="63.75" thickBot="1" x14ac:dyDescent="0.25">
      <c r="C273" s="140" t="s">
        <v>10</v>
      </c>
      <c r="D273" s="28" t="s">
        <v>92</v>
      </c>
      <c r="E273" s="7" t="s">
        <v>75</v>
      </c>
      <c r="F273" s="7" t="s">
        <v>76</v>
      </c>
      <c r="G273" s="44">
        <v>1910106590</v>
      </c>
      <c r="H273" s="7">
        <v>119</v>
      </c>
      <c r="I273" s="3">
        <v>314</v>
      </c>
    </row>
    <row r="274" spans="3:9" ht="32.25" thickBot="1" x14ac:dyDescent="0.25">
      <c r="C274" s="38" t="s">
        <v>13</v>
      </c>
      <c r="D274" s="28" t="s">
        <v>92</v>
      </c>
      <c r="E274" s="7" t="s">
        <v>75</v>
      </c>
      <c r="F274" s="7" t="s">
        <v>76</v>
      </c>
      <c r="G274" s="44">
        <v>1910106590</v>
      </c>
      <c r="H274" s="7">
        <v>244</v>
      </c>
      <c r="I274" s="3">
        <v>35</v>
      </c>
    </row>
    <row r="275" spans="3:9" ht="16.5" thickBot="1" x14ac:dyDescent="0.25">
      <c r="C275" s="143" t="s">
        <v>31</v>
      </c>
      <c r="D275" s="26" t="s">
        <v>92</v>
      </c>
      <c r="E275" s="8">
        <v>10</v>
      </c>
      <c r="F275" s="8" t="s">
        <v>73</v>
      </c>
      <c r="G275" s="8"/>
      <c r="H275" s="8"/>
      <c r="I275" s="1">
        <v>33</v>
      </c>
    </row>
    <row r="276" spans="3:9" ht="16.5" thickBot="1" x14ac:dyDescent="0.25">
      <c r="C276" s="143" t="s">
        <v>35</v>
      </c>
      <c r="D276" s="26" t="s">
        <v>92</v>
      </c>
      <c r="E276" s="8">
        <v>10</v>
      </c>
      <c r="F276" s="8" t="s">
        <v>73</v>
      </c>
      <c r="G276" s="8"/>
      <c r="H276" s="8"/>
      <c r="I276" s="1">
        <v>33</v>
      </c>
    </row>
    <row r="277" spans="3:9" ht="48" thickBot="1" x14ac:dyDescent="0.25">
      <c r="C277" s="143" t="s">
        <v>57</v>
      </c>
      <c r="D277" s="26" t="s">
        <v>92</v>
      </c>
      <c r="E277" s="8">
        <v>10</v>
      </c>
      <c r="F277" s="8" t="s">
        <v>73</v>
      </c>
      <c r="G277" s="8">
        <v>2230171540</v>
      </c>
      <c r="H277" s="8"/>
      <c r="I277" s="1">
        <v>33</v>
      </c>
    </row>
    <row r="278" spans="3:9" ht="32.25" thickBot="1" x14ac:dyDescent="0.25">
      <c r="C278" s="5" t="s">
        <v>34</v>
      </c>
      <c r="D278" s="28" t="s">
        <v>92</v>
      </c>
      <c r="E278" s="7">
        <v>10</v>
      </c>
      <c r="F278" s="7" t="s">
        <v>73</v>
      </c>
      <c r="G278" s="7">
        <v>2230171540</v>
      </c>
      <c r="H278" s="7">
        <v>313</v>
      </c>
      <c r="I278" s="3">
        <v>33</v>
      </c>
    </row>
    <row r="279" spans="3:9" ht="32.25" thickBot="1" x14ac:dyDescent="0.25">
      <c r="C279" s="189" t="s">
        <v>93</v>
      </c>
      <c r="D279" s="190" t="s">
        <v>94</v>
      </c>
      <c r="E279" s="190"/>
      <c r="F279" s="190"/>
      <c r="G279" s="190"/>
      <c r="H279" s="190"/>
      <c r="I279" s="191">
        <f>SUM(I280+I291)</f>
        <v>4369.5</v>
      </c>
    </row>
    <row r="280" spans="3:9" ht="16.5" thickBot="1" x14ac:dyDescent="0.25">
      <c r="C280" s="143" t="s">
        <v>52</v>
      </c>
      <c r="D280" s="26" t="s">
        <v>94</v>
      </c>
      <c r="E280" s="8" t="s">
        <v>75</v>
      </c>
      <c r="F280" s="8" t="s">
        <v>76</v>
      </c>
      <c r="G280" s="12"/>
      <c r="H280" s="12"/>
      <c r="I280" s="35">
        <f>SUM(I281+I287)</f>
        <v>4319.5</v>
      </c>
    </row>
    <row r="281" spans="3:9" ht="48" thickBot="1" x14ac:dyDescent="0.25">
      <c r="C281" s="143" t="s">
        <v>59</v>
      </c>
      <c r="D281" s="26" t="s">
        <v>94</v>
      </c>
      <c r="E281" s="8" t="s">
        <v>75</v>
      </c>
      <c r="F281" s="8" t="s">
        <v>76</v>
      </c>
      <c r="G281" s="11">
        <v>1910101590</v>
      </c>
      <c r="H281" s="8"/>
      <c r="I281" s="34">
        <f>SUM(I282+I283+I284+I285+I286)</f>
        <v>1944.5</v>
      </c>
    </row>
    <row r="282" spans="3:9" ht="48" thickBot="1" x14ac:dyDescent="0.25">
      <c r="C282" s="141" t="s">
        <v>30</v>
      </c>
      <c r="D282" s="28" t="s">
        <v>94</v>
      </c>
      <c r="E282" s="7" t="s">
        <v>75</v>
      </c>
      <c r="F282" s="7" t="s">
        <v>76</v>
      </c>
      <c r="G282" s="44">
        <v>1910101590</v>
      </c>
      <c r="H282" s="7" t="s">
        <v>80</v>
      </c>
      <c r="I282" s="3">
        <v>975</v>
      </c>
    </row>
    <row r="283" spans="3:9" ht="63.75" thickBot="1" x14ac:dyDescent="0.25">
      <c r="C283" s="140" t="s">
        <v>10</v>
      </c>
      <c r="D283" s="28" t="s">
        <v>94</v>
      </c>
      <c r="E283" s="7" t="s">
        <v>75</v>
      </c>
      <c r="F283" s="7" t="s">
        <v>76</v>
      </c>
      <c r="G283" s="44">
        <v>1910101590</v>
      </c>
      <c r="H283" s="7">
        <v>119</v>
      </c>
      <c r="I283" s="3">
        <v>294.5</v>
      </c>
    </row>
    <row r="284" spans="3:9" ht="32.25" thickBot="1" x14ac:dyDescent="0.25">
      <c r="C284" s="38" t="s">
        <v>13</v>
      </c>
      <c r="D284" s="28" t="s">
        <v>94</v>
      </c>
      <c r="E284" s="7" t="s">
        <v>75</v>
      </c>
      <c r="F284" s="7" t="s">
        <v>76</v>
      </c>
      <c r="G284" s="44">
        <v>1910101590</v>
      </c>
      <c r="H284" s="7">
        <v>244</v>
      </c>
      <c r="I284" s="3">
        <v>525</v>
      </c>
    </row>
    <row r="285" spans="3:9" ht="16.5" thickBot="1" x14ac:dyDescent="0.25">
      <c r="C285" s="38" t="s">
        <v>635</v>
      </c>
      <c r="D285" s="28" t="s">
        <v>94</v>
      </c>
      <c r="E285" s="7" t="s">
        <v>75</v>
      </c>
      <c r="F285" s="7" t="s">
        <v>76</v>
      </c>
      <c r="G285" s="44">
        <v>1910101590</v>
      </c>
      <c r="H285" s="7" t="s">
        <v>614</v>
      </c>
      <c r="I285" s="3">
        <v>143</v>
      </c>
    </row>
    <row r="286" spans="3:9" ht="16.5" thickBot="1" x14ac:dyDescent="0.25">
      <c r="C286" s="141" t="s">
        <v>48</v>
      </c>
      <c r="D286" s="28" t="s">
        <v>94</v>
      </c>
      <c r="E286" s="7" t="s">
        <v>75</v>
      </c>
      <c r="F286" s="7" t="s">
        <v>76</v>
      </c>
      <c r="G286" s="44">
        <v>1910101590</v>
      </c>
      <c r="H286" s="7">
        <v>850</v>
      </c>
      <c r="I286" s="3">
        <v>7</v>
      </c>
    </row>
    <row r="287" spans="3:9" ht="142.5" thickBot="1" x14ac:dyDescent="0.25">
      <c r="C287" s="143" t="s">
        <v>55</v>
      </c>
      <c r="D287" s="26" t="s">
        <v>94</v>
      </c>
      <c r="E287" s="8" t="s">
        <v>75</v>
      </c>
      <c r="F287" s="8" t="s">
        <v>76</v>
      </c>
      <c r="G287" s="11">
        <v>1910106590</v>
      </c>
      <c r="H287" s="8"/>
      <c r="I287" s="1">
        <f>SUM(I288:I290)</f>
        <v>2375</v>
      </c>
    </row>
    <row r="288" spans="3:9" ht="48" thickBot="1" x14ac:dyDescent="0.25">
      <c r="C288" s="141" t="s">
        <v>56</v>
      </c>
      <c r="D288" s="28" t="s">
        <v>94</v>
      </c>
      <c r="E288" s="7" t="s">
        <v>75</v>
      </c>
      <c r="F288" s="7" t="s">
        <v>76</v>
      </c>
      <c r="G288" s="44">
        <v>1910106590</v>
      </c>
      <c r="H288" s="7">
        <v>111</v>
      </c>
      <c r="I288" s="3">
        <v>1796</v>
      </c>
    </row>
    <row r="289" spans="3:9" ht="63.75" thickBot="1" x14ac:dyDescent="0.25">
      <c r="C289" s="140" t="s">
        <v>10</v>
      </c>
      <c r="D289" s="28" t="s">
        <v>94</v>
      </c>
      <c r="E289" s="7" t="s">
        <v>75</v>
      </c>
      <c r="F289" s="7" t="s">
        <v>76</v>
      </c>
      <c r="G289" s="44">
        <v>1910106590</v>
      </c>
      <c r="H289" s="7">
        <v>119</v>
      </c>
      <c r="I289" s="3">
        <v>542</v>
      </c>
    </row>
    <row r="290" spans="3:9" ht="32.25" thickBot="1" x14ac:dyDescent="0.25">
      <c r="C290" s="38" t="s">
        <v>13</v>
      </c>
      <c r="D290" s="28" t="s">
        <v>94</v>
      </c>
      <c r="E290" s="7" t="s">
        <v>75</v>
      </c>
      <c r="F290" s="7" t="s">
        <v>76</v>
      </c>
      <c r="G290" s="44">
        <v>1910106590</v>
      </c>
      <c r="H290" s="7">
        <v>244</v>
      </c>
      <c r="I290" s="3">
        <v>37</v>
      </c>
    </row>
    <row r="291" spans="3:9" ht="16.5" thickBot="1" x14ac:dyDescent="0.25">
      <c r="C291" s="143" t="s">
        <v>31</v>
      </c>
      <c r="D291" s="26" t="s">
        <v>94</v>
      </c>
      <c r="E291" s="8">
        <v>10</v>
      </c>
      <c r="F291" s="8" t="s">
        <v>73</v>
      </c>
      <c r="G291" s="8"/>
      <c r="H291" s="8"/>
      <c r="I291" s="1">
        <v>50</v>
      </c>
    </row>
    <row r="292" spans="3:9" ht="16.5" thickBot="1" x14ac:dyDescent="0.25">
      <c r="C292" s="143" t="s">
        <v>35</v>
      </c>
      <c r="D292" s="26" t="s">
        <v>94</v>
      </c>
      <c r="E292" s="8">
        <v>10</v>
      </c>
      <c r="F292" s="8" t="s">
        <v>73</v>
      </c>
      <c r="G292" s="8"/>
      <c r="H292" s="8"/>
      <c r="I292" s="1">
        <v>50</v>
      </c>
    </row>
    <row r="293" spans="3:9" ht="48" thickBot="1" x14ac:dyDescent="0.25">
      <c r="C293" s="143" t="s">
        <v>57</v>
      </c>
      <c r="D293" s="26" t="s">
        <v>94</v>
      </c>
      <c r="E293" s="8">
        <v>10</v>
      </c>
      <c r="F293" s="8" t="s">
        <v>73</v>
      </c>
      <c r="G293" s="8">
        <v>2230171540</v>
      </c>
      <c r="H293" s="8"/>
      <c r="I293" s="1">
        <v>50</v>
      </c>
    </row>
    <row r="294" spans="3:9" ht="32.25" thickBot="1" x14ac:dyDescent="0.25">
      <c r="C294" s="5" t="s">
        <v>34</v>
      </c>
      <c r="D294" s="28" t="s">
        <v>94</v>
      </c>
      <c r="E294" s="7">
        <v>10</v>
      </c>
      <c r="F294" s="7" t="s">
        <v>73</v>
      </c>
      <c r="G294" s="7">
        <v>2230171540</v>
      </c>
      <c r="H294" s="7">
        <v>313</v>
      </c>
      <c r="I294" s="3">
        <v>50</v>
      </c>
    </row>
    <row r="295" spans="3:9" ht="16.5" thickBot="1" x14ac:dyDescent="0.25">
      <c r="C295" s="189" t="s">
        <v>96</v>
      </c>
      <c r="D295" s="190" t="s">
        <v>95</v>
      </c>
      <c r="E295" s="190"/>
      <c r="F295" s="190"/>
      <c r="G295" s="190"/>
      <c r="H295" s="190"/>
      <c r="I295" s="191">
        <f>SUM(I296+I307)</f>
        <v>4636</v>
      </c>
    </row>
    <row r="296" spans="3:9" ht="16.5" thickBot="1" x14ac:dyDescent="0.25">
      <c r="C296" s="143" t="s">
        <v>52</v>
      </c>
      <c r="D296" s="26" t="s">
        <v>95</v>
      </c>
      <c r="E296" s="8" t="s">
        <v>75</v>
      </c>
      <c r="F296" s="8" t="s">
        <v>76</v>
      </c>
      <c r="G296" s="12"/>
      <c r="H296" s="12"/>
      <c r="I296" s="35">
        <f>SUM(I297+I303)</f>
        <v>4571</v>
      </c>
    </row>
    <row r="297" spans="3:9" ht="48" thickBot="1" x14ac:dyDescent="0.25">
      <c r="C297" s="143" t="s">
        <v>59</v>
      </c>
      <c r="D297" s="26" t="s">
        <v>95</v>
      </c>
      <c r="E297" s="8" t="s">
        <v>75</v>
      </c>
      <c r="F297" s="8" t="s">
        <v>76</v>
      </c>
      <c r="G297" s="11">
        <v>1910101590</v>
      </c>
      <c r="H297" s="8"/>
      <c r="I297" s="34">
        <f>SUM(I302+I301+I300+I299+I298)</f>
        <v>2175</v>
      </c>
    </row>
    <row r="298" spans="3:9" ht="48" thickBot="1" x14ac:dyDescent="0.25">
      <c r="C298" s="141" t="s">
        <v>30</v>
      </c>
      <c r="D298" s="28" t="s">
        <v>95</v>
      </c>
      <c r="E298" s="7" t="s">
        <v>75</v>
      </c>
      <c r="F298" s="7" t="s">
        <v>76</v>
      </c>
      <c r="G298" s="44">
        <v>1910101590</v>
      </c>
      <c r="H298" s="7" t="s">
        <v>80</v>
      </c>
      <c r="I298" s="3">
        <v>927</v>
      </c>
    </row>
    <row r="299" spans="3:9" ht="63.75" thickBot="1" x14ac:dyDescent="0.25">
      <c r="C299" s="140" t="s">
        <v>10</v>
      </c>
      <c r="D299" s="28" t="s">
        <v>95</v>
      </c>
      <c r="E299" s="7" t="s">
        <v>75</v>
      </c>
      <c r="F299" s="7" t="s">
        <v>76</v>
      </c>
      <c r="G299" s="44">
        <v>1910101590</v>
      </c>
      <c r="H299" s="7">
        <v>119</v>
      </c>
      <c r="I299" s="3">
        <v>280</v>
      </c>
    </row>
    <row r="300" spans="3:9" ht="32.25" thickBot="1" x14ac:dyDescent="0.25">
      <c r="C300" s="38" t="s">
        <v>13</v>
      </c>
      <c r="D300" s="28" t="s">
        <v>95</v>
      </c>
      <c r="E300" s="7" t="s">
        <v>75</v>
      </c>
      <c r="F300" s="7" t="s">
        <v>76</v>
      </c>
      <c r="G300" s="44">
        <v>1910101590</v>
      </c>
      <c r="H300" s="7">
        <v>244</v>
      </c>
      <c r="I300" s="3">
        <v>789</v>
      </c>
    </row>
    <row r="301" spans="3:9" ht="16.5" thickBot="1" x14ac:dyDescent="0.25">
      <c r="C301" s="38" t="s">
        <v>635</v>
      </c>
      <c r="D301" s="28" t="s">
        <v>95</v>
      </c>
      <c r="E301" s="7" t="s">
        <v>75</v>
      </c>
      <c r="F301" s="7" t="s">
        <v>76</v>
      </c>
      <c r="G301" s="44">
        <v>1910101590</v>
      </c>
      <c r="H301" s="7" t="s">
        <v>614</v>
      </c>
      <c r="I301" s="3">
        <v>164</v>
      </c>
    </row>
    <row r="302" spans="3:9" ht="16.5" thickBot="1" x14ac:dyDescent="0.25">
      <c r="C302" s="141" t="s">
        <v>48</v>
      </c>
      <c r="D302" s="28" t="s">
        <v>95</v>
      </c>
      <c r="E302" s="7" t="s">
        <v>75</v>
      </c>
      <c r="F302" s="7" t="s">
        <v>76</v>
      </c>
      <c r="G302" s="44">
        <v>1910101590</v>
      </c>
      <c r="H302" s="7">
        <v>850</v>
      </c>
      <c r="I302" s="3">
        <v>15</v>
      </c>
    </row>
    <row r="303" spans="3:9" ht="142.5" thickBot="1" x14ac:dyDescent="0.25">
      <c r="C303" s="143" t="s">
        <v>55</v>
      </c>
      <c r="D303" s="26" t="s">
        <v>95</v>
      </c>
      <c r="E303" s="8" t="s">
        <v>75</v>
      </c>
      <c r="F303" s="8" t="s">
        <v>76</v>
      </c>
      <c r="G303" s="11">
        <v>1910106590</v>
      </c>
      <c r="H303" s="8"/>
      <c r="I303" s="1">
        <f>SUM(I304:I306)</f>
        <v>2396</v>
      </c>
    </row>
    <row r="304" spans="3:9" ht="48" thickBot="1" x14ac:dyDescent="0.25">
      <c r="C304" s="141" t="s">
        <v>56</v>
      </c>
      <c r="D304" s="28" t="s">
        <v>95</v>
      </c>
      <c r="E304" s="7" t="s">
        <v>75</v>
      </c>
      <c r="F304" s="7" t="s">
        <v>76</v>
      </c>
      <c r="G304" s="44">
        <v>1910106590</v>
      </c>
      <c r="H304" s="7">
        <v>111</v>
      </c>
      <c r="I304" s="3">
        <v>1794</v>
      </c>
    </row>
    <row r="305" spans="3:9" ht="63.75" thickBot="1" x14ac:dyDescent="0.25">
      <c r="C305" s="140" t="s">
        <v>10</v>
      </c>
      <c r="D305" s="28" t="s">
        <v>95</v>
      </c>
      <c r="E305" s="7" t="s">
        <v>75</v>
      </c>
      <c r="F305" s="7" t="s">
        <v>76</v>
      </c>
      <c r="G305" s="44">
        <v>1910106590</v>
      </c>
      <c r="H305" s="7">
        <v>119</v>
      </c>
      <c r="I305" s="3">
        <v>542</v>
      </c>
    </row>
    <row r="306" spans="3:9" ht="32.25" thickBot="1" x14ac:dyDescent="0.25">
      <c r="C306" s="38" t="s">
        <v>13</v>
      </c>
      <c r="D306" s="28" t="s">
        <v>95</v>
      </c>
      <c r="E306" s="7" t="s">
        <v>75</v>
      </c>
      <c r="F306" s="7" t="s">
        <v>76</v>
      </c>
      <c r="G306" s="44">
        <v>1910106590</v>
      </c>
      <c r="H306" s="7">
        <v>244</v>
      </c>
      <c r="I306" s="3">
        <v>60</v>
      </c>
    </row>
    <row r="307" spans="3:9" ht="16.5" thickBot="1" x14ac:dyDescent="0.25">
      <c r="C307" s="143" t="s">
        <v>31</v>
      </c>
      <c r="D307" s="26" t="s">
        <v>95</v>
      </c>
      <c r="E307" s="8">
        <v>10</v>
      </c>
      <c r="F307" s="8" t="s">
        <v>73</v>
      </c>
      <c r="G307" s="8"/>
      <c r="H307" s="8"/>
      <c r="I307" s="1">
        <v>65</v>
      </c>
    </row>
    <row r="308" spans="3:9" ht="16.5" thickBot="1" x14ac:dyDescent="0.25">
      <c r="C308" s="143" t="s">
        <v>35</v>
      </c>
      <c r="D308" s="26" t="s">
        <v>95</v>
      </c>
      <c r="E308" s="8">
        <v>10</v>
      </c>
      <c r="F308" s="8" t="s">
        <v>73</v>
      </c>
      <c r="G308" s="8"/>
      <c r="H308" s="8"/>
      <c r="I308" s="1">
        <v>65</v>
      </c>
    </row>
    <row r="309" spans="3:9" ht="48" thickBot="1" x14ac:dyDescent="0.25">
      <c r="C309" s="143" t="s">
        <v>57</v>
      </c>
      <c r="D309" s="26" t="s">
        <v>95</v>
      </c>
      <c r="E309" s="8">
        <v>10</v>
      </c>
      <c r="F309" s="8" t="s">
        <v>73</v>
      </c>
      <c r="G309" s="8">
        <v>2230171540</v>
      </c>
      <c r="H309" s="8"/>
      <c r="I309" s="1">
        <v>65</v>
      </c>
    </row>
    <row r="310" spans="3:9" ht="32.25" thickBot="1" x14ac:dyDescent="0.25">
      <c r="C310" s="5" t="s">
        <v>34</v>
      </c>
      <c r="D310" s="28" t="s">
        <v>95</v>
      </c>
      <c r="E310" s="7">
        <v>10</v>
      </c>
      <c r="F310" s="7" t="s">
        <v>73</v>
      </c>
      <c r="G310" s="7">
        <v>2230171540</v>
      </c>
      <c r="H310" s="7">
        <v>313</v>
      </c>
      <c r="I310" s="3">
        <v>65</v>
      </c>
    </row>
    <row r="311" spans="3:9" ht="16.5" thickBot="1" x14ac:dyDescent="0.25">
      <c r="C311" s="189" t="s">
        <v>97</v>
      </c>
      <c r="D311" s="190" t="s">
        <v>98</v>
      </c>
      <c r="E311" s="190"/>
      <c r="F311" s="190"/>
      <c r="G311" s="190"/>
      <c r="H311" s="190"/>
      <c r="I311" s="191">
        <f>SUM(I312+I323)</f>
        <v>2881.5</v>
      </c>
    </row>
    <row r="312" spans="3:9" ht="16.5" thickBot="1" x14ac:dyDescent="0.25">
      <c r="C312" s="143" t="s">
        <v>52</v>
      </c>
      <c r="D312" s="26" t="s">
        <v>98</v>
      </c>
      <c r="E312" s="8" t="s">
        <v>75</v>
      </c>
      <c r="F312" s="8" t="s">
        <v>76</v>
      </c>
      <c r="G312" s="12"/>
      <c r="H312" s="12"/>
      <c r="I312" s="35">
        <f>SUM(I313+I319)</f>
        <v>2841.5</v>
      </c>
    </row>
    <row r="313" spans="3:9" ht="48" thickBot="1" x14ac:dyDescent="0.25">
      <c r="C313" s="143" t="s">
        <v>59</v>
      </c>
      <c r="D313" s="26" t="s">
        <v>98</v>
      </c>
      <c r="E313" s="8" t="s">
        <v>75</v>
      </c>
      <c r="F313" s="8" t="s">
        <v>76</v>
      </c>
      <c r="G313" s="11">
        <v>1910101590</v>
      </c>
      <c r="H313" s="8"/>
      <c r="I313" s="34">
        <f>SUM(I314+I315+I316+I317+I318)</f>
        <v>1586.5</v>
      </c>
    </row>
    <row r="314" spans="3:9" ht="48" thickBot="1" x14ac:dyDescent="0.25">
      <c r="C314" s="141" t="s">
        <v>30</v>
      </c>
      <c r="D314" s="28" t="s">
        <v>98</v>
      </c>
      <c r="E314" s="7" t="s">
        <v>75</v>
      </c>
      <c r="F314" s="7" t="s">
        <v>76</v>
      </c>
      <c r="G314" s="44">
        <v>1910101590</v>
      </c>
      <c r="H314" s="7" t="s">
        <v>80</v>
      </c>
      <c r="I314" s="3">
        <v>771</v>
      </c>
    </row>
    <row r="315" spans="3:9" ht="63.75" thickBot="1" x14ac:dyDescent="0.25">
      <c r="C315" s="140" t="s">
        <v>10</v>
      </c>
      <c r="D315" s="28" t="s">
        <v>98</v>
      </c>
      <c r="E315" s="7" t="s">
        <v>75</v>
      </c>
      <c r="F315" s="7" t="s">
        <v>76</v>
      </c>
      <c r="G315" s="44">
        <v>1910101590</v>
      </c>
      <c r="H315" s="7">
        <v>119</v>
      </c>
      <c r="I315" s="3">
        <v>232.8</v>
      </c>
    </row>
    <row r="316" spans="3:9" ht="32.25" thickBot="1" x14ac:dyDescent="0.25">
      <c r="C316" s="38" t="s">
        <v>13</v>
      </c>
      <c r="D316" s="28" t="s">
        <v>98</v>
      </c>
      <c r="E316" s="7" t="s">
        <v>75</v>
      </c>
      <c r="F316" s="7" t="s">
        <v>76</v>
      </c>
      <c r="G316" s="44">
        <v>1910101590</v>
      </c>
      <c r="H316" s="7">
        <v>244</v>
      </c>
      <c r="I316" s="3">
        <v>500</v>
      </c>
    </row>
    <row r="317" spans="3:9" ht="16.5" thickBot="1" x14ac:dyDescent="0.25">
      <c r="C317" s="38" t="s">
        <v>635</v>
      </c>
      <c r="D317" s="28" t="s">
        <v>98</v>
      </c>
      <c r="E317" s="7" t="s">
        <v>75</v>
      </c>
      <c r="F317" s="7" t="s">
        <v>76</v>
      </c>
      <c r="G317" s="44">
        <v>1910101590</v>
      </c>
      <c r="H317" s="7" t="s">
        <v>614</v>
      </c>
      <c r="I317" s="3">
        <v>77</v>
      </c>
    </row>
    <row r="318" spans="3:9" ht="16.5" thickBot="1" x14ac:dyDescent="0.25">
      <c r="C318" s="141" t="s">
        <v>48</v>
      </c>
      <c r="D318" s="28" t="s">
        <v>98</v>
      </c>
      <c r="E318" s="7" t="s">
        <v>75</v>
      </c>
      <c r="F318" s="7" t="s">
        <v>76</v>
      </c>
      <c r="G318" s="44">
        <v>1910101590</v>
      </c>
      <c r="H318" s="7">
        <v>850</v>
      </c>
      <c r="I318" s="3">
        <v>5.7</v>
      </c>
    </row>
    <row r="319" spans="3:9" ht="142.5" thickBot="1" x14ac:dyDescent="0.25">
      <c r="C319" s="143" t="s">
        <v>55</v>
      </c>
      <c r="D319" s="26" t="s">
        <v>98</v>
      </c>
      <c r="E319" s="8" t="s">
        <v>75</v>
      </c>
      <c r="F319" s="8" t="s">
        <v>76</v>
      </c>
      <c r="G319" s="11">
        <v>1910106590</v>
      </c>
      <c r="H319" s="8"/>
      <c r="I319" s="1">
        <f>SUM(I320:I322)</f>
        <v>1255</v>
      </c>
    </row>
    <row r="320" spans="3:9" ht="48" thickBot="1" x14ac:dyDescent="0.25">
      <c r="C320" s="141" t="s">
        <v>56</v>
      </c>
      <c r="D320" s="28" t="s">
        <v>98</v>
      </c>
      <c r="E320" s="7" t="s">
        <v>75</v>
      </c>
      <c r="F320" s="7" t="s">
        <v>76</v>
      </c>
      <c r="G320" s="44">
        <v>1910106590</v>
      </c>
      <c r="H320" s="7">
        <v>111</v>
      </c>
      <c r="I320" s="3">
        <v>937</v>
      </c>
    </row>
    <row r="321" spans="3:9" ht="63.75" thickBot="1" x14ac:dyDescent="0.25">
      <c r="C321" s="140" t="s">
        <v>10</v>
      </c>
      <c r="D321" s="28" t="s">
        <v>98</v>
      </c>
      <c r="E321" s="7" t="s">
        <v>75</v>
      </c>
      <c r="F321" s="7" t="s">
        <v>76</v>
      </c>
      <c r="G321" s="44">
        <v>1910106590</v>
      </c>
      <c r="H321" s="7">
        <v>119</v>
      </c>
      <c r="I321" s="3">
        <v>283</v>
      </c>
    </row>
    <row r="322" spans="3:9" ht="32.25" thickBot="1" x14ac:dyDescent="0.25">
      <c r="C322" s="38" t="s">
        <v>13</v>
      </c>
      <c r="D322" s="28" t="s">
        <v>98</v>
      </c>
      <c r="E322" s="7" t="s">
        <v>75</v>
      </c>
      <c r="F322" s="7" t="s">
        <v>76</v>
      </c>
      <c r="G322" s="44">
        <v>1910106590</v>
      </c>
      <c r="H322" s="7">
        <v>244</v>
      </c>
      <c r="I322" s="3">
        <v>35</v>
      </c>
    </row>
    <row r="323" spans="3:9" ht="16.5" thickBot="1" x14ac:dyDescent="0.25">
      <c r="C323" s="143" t="s">
        <v>31</v>
      </c>
      <c r="D323" s="26" t="s">
        <v>98</v>
      </c>
      <c r="E323" s="8">
        <v>10</v>
      </c>
      <c r="F323" s="8" t="s">
        <v>73</v>
      </c>
      <c r="G323" s="8"/>
      <c r="H323" s="8"/>
      <c r="I323" s="1">
        <v>40</v>
      </c>
    </row>
    <row r="324" spans="3:9" ht="16.5" thickBot="1" x14ac:dyDescent="0.25">
      <c r="C324" s="143" t="s">
        <v>35</v>
      </c>
      <c r="D324" s="26" t="s">
        <v>98</v>
      </c>
      <c r="E324" s="8">
        <v>10</v>
      </c>
      <c r="F324" s="8" t="s">
        <v>73</v>
      </c>
      <c r="G324" s="8"/>
      <c r="H324" s="8"/>
      <c r="I324" s="1">
        <v>40</v>
      </c>
    </row>
    <row r="325" spans="3:9" ht="48" thickBot="1" x14ac:dyDescent="0.25">
      <c r="C325" s="143" t="s">
        <v>57</v>
      </c>
      <c r="D325" s="26" t="s">
        <v>98</v>
      </c>
      <c r="E325" s="8">
        <v>10</v>
      </c>
      <c r="F325" s="8" t="s">
        <v>73</v>
      </c>
      <c r="G325" s="8">
        <v>2230171540</v>
      </c>
      <c r="H325" s="8"/>
      <c r="I325" s="1">
        <v>40</v>
      </c>
    </row>
    <row r="326" spans="3:9" ht="32.25" thickBot="1" x14ac:dyDescent="0.25">
      <c r="C326" s="5" t="s">
        <v>34</v>
      </c>
      <c r="D326" s="28" t="s">
        <v>98</v>
      </c>
      <c r="E326" s="7">
        <v>10</v>
      </c>
      <c r="F326" s="7" t="s">
        <v>73</v>
      </c>
      <c r="G326" s="7">
        <v>2230171540</v>
      </c>
      <c r="H326" s="7">
        <v>313</v>
      </c>
      <c r="I326" s="3">
        <v>40</v>
      </c>
    </row>
    <row r="327" spans="3:9" ht="16.5" thickBot="1" x14ac:dyDescent="0.25">
      <c r="C327" s="189" t="s">
        <v>99</v>
      </c>
      <c r="D327" s="190" t="s">
        <v>100</v>
      </c>
      <c r="E327" s="190"/>
      <c r="F327" s="190"/>
      <c r="G327" s="190"/>
      <c r="H327" s="190"/>
      <c r="I327" s="191">
        <f>SUM(I328+I339)</f>
        <v>6464.6</v>
      </c>
    </row>
    <row r="328" spans="3:9" ht="16.5" thickBot="1" x14ac:dyDescent="0.25">
      <c r="C328" s="143" t="s">
        <v>52</v>
      </c>
      <c r="D328" s="26" t="s">
        <v>100</v>
      </c>
      <c r="E328" s="8" t="s">
        <v>75</v>
      </c>
      <c r="F328" s="8" t="s">
        <v>76</v>
      </c>
      <c r="G328" s="12"/>
      <c r="H328" s="12"/>
      <c r="I328" s="35">
        <f>SUM(I329+I335)</f>
        <v>6363.6</v>
      </c>
    </row>
    <row r="329" spans="3:9" ht="48" thickBot="1" x14ac:dyDescent="0.25">
      <c r="C329" s="143" t="s">
        <v>59</v>
      </c>
      <c r="D329" s="26" t="s">
        <v>100</v>
      </c>
      <c r="E329" s="8" t="s">
        <v>75</v>
      </c>
      <c r="F329" s="8" t="s">
        <v>76</v>
      </c>
      <c r="G329" s="11">
        <v>1910101590</v>
      </c>
      <c r="H329" s="8"/>
      <c r="I329" s="34">
        <f>SUM(I330+I331+I332+I333+I334)</f>
        <v>2665.2</v>
      </c>
    </row>
    <row r="330" spans="3:9" ht="48" thickBot="1" x14ac:dyDescent="0.25">
      <c r="C330" s="141" t="s">
        <v>30</v>
      </c>
      <c r="D330" s="28" t="s">
        <v>100</v>
      </c>
      <c r="E330" s="7" t="s">
        <v>75</v>
      </c>
      <c r="F330" s="7" t="s">
        <v>76</v>
      </c>
      <c r="G330" s="44">
        <v>1910101590</v>
      </c>
      <c r="H330" s="7" t="s">
        <v>80</v>
      </c>
      <c r="I330" s="3">
        <v>855</v>
      </c>
    </row>
    <row r="331" spans="3:9" ht="63.75" thickBot="1" x14ac:dyDescent="0.25">
      <c r="C331" s="140" t="s">
        <v>10</v>
      </c>
      <c r="D331" s="28" t="s">
        <v>100</v>
      </c>
      <c r="E331" s="7" t="s">
        <v>75</v>
      </c>
      <c r="F331" s="7" t="s">
        <v>76</v>
      </c>
      <c r="G331" s="44">
        <v>1910101590</v>
      </c>
      <c r="H331" s="7">
        <v>119</v>
      </c>
      <c r="I331" s="3">
        <v>258.2</v>
      </c>
    </row>
    <row r="332" spans="3:9" ht="32.25" thickBot="1" x14ac:dyDescent="0.25">
      <c r="C332" s="38" t="s">
        <v>13</v>
      </c>
      <c r="D332" s="28" t="s">
        <v>100</v>
      </c>
      <c r="E332" s="7" t="s">
        <v>75</v>
      </c>
      <c r="F332" s="7" t="s">
        <v>76</v>
      </c>
      <c r="G332" s="44">
        <v>1910101590</v>
      </c>
      <c r="H332" s="7">
        <v>244</v>
      </c>
      <c r="I332" s="3">
        <v>1431</v>
      </c>
    </row>
    <row r="333" spans="3:9" ht="16.5" thickBot="1" x14ac:dyDescent="0.25">
      <c r="C333" s="38" t="s">
        <v>635</v>
      </c>
      <c r="D333" s="28" t="s">
        <v>100</v>
      </c>
      <c r="E333" s="7" t="s">
        <v>75</v>
      </c>
      <c r="F333" s="7" t="s">
        <v>76</v>
      </c>
      <c r="G333" s="44">
        <v>1910101590</v>
      </c>
      <c r="H333" s="7" t="s">
        <v>614</v>
      </c>
      <c r="I333" s="3">
        <v>110</v>
      </c>
    </row>
    <row r="334" spans="3:9" ht="16.5" thickBot="1" x14ac:dyDescent="0.25">
      <c r="C334" s="141" t="s">
        <v>48</v>
      </c>
      <c r="D334" s="28" t="s">
        <v>100</v>
      </c>
      <c r="E334" s="7" t="s">
        <v>75</v>
      </c>
      <c r="F334" s="7" t="s">
        <v>76</v>
      </c>
      <c r="G334" s="44">
        <v>1910101590</v>
      </c>
      <c r="H334" s="7">
        <v>850</v>
      </c>
      <c r="I334" s="3">
        <v>11</v>
      </c>
    </row>
    <row r="335" spans="3:9" ht="142.5" thickBot="1" x14ac:dyDescent="0.25">
      <c r="C335" s="143" t="s">
        <v>55</v>
      </c>
      <c r="D335" s="26" t="s">
        <v>100</v>
      </c>
      <c r="E335" s="8" t="s">
        <v>75</v>
      </c>
      <c r="F335" s="8" t="s">
        <v>76</v>
      </c>
      <c r="G335" s="11">
        <v>1910106590</v>
      </c>
      <c r="H335" s="8"/>
      <c r="I335" s="1">
        <f>SUM(I336:I338)</f>
        <v>3698.4</v>
      </c>
    </row>
    <row r="336" spans="3:9" ht="48" thickBot="1" x14ac:dyDescent="0.25">
      <c r="C336" s="141" t="s">
        <v>56</v>
      </c>
      <c r="D336" s="28" t="s">
        <v>100</v>
      </c>
      <c r="E336" s="7" t="s">
        <v>75</v>
      </c>
      <c r="F336" s="7" t="s">
        <v>76</v>
      </c>
      <c r="G336" s="44">
        <v>1910106590</v>
      </c>
      <c r="H336" s="7">
        <v>111</v>
      </c>
      <c r="I336" s="3">
        <v>2765</v>
      </c>
    </row>
    <row r="337" spans="3:9" ht="63.75" thickBot="1" x14ac:dyDescent="0.25">
      <c r="C337" s="140" t="s">
        <v>10</v>
      </c>
      <c r="D337" s="28" t="s">
        <v>100</v>
      </c>
      <c r="E337" s="7" t="s">
        <v>75</v>
      </c>
      <c r="F337" s="7" t="s">
        <v>76</v>
      </c>
      <c r="G337" s="44">
        <v>1910106590</v>
      </c>
      <c r="H337" s="7">
        <v>119</v>
      </c>
      <c r="I337" s="3">
        <v>835</v>
      </c>
    </row>
    <row r="338" spans="3:9" ht="32.25" thickBot="1" x14ac:dyDescent="0.25">
      <c r="C338" s="38" t="s">
        <v>13</v>
      </c>
      <c r="D338" s="28" t="s">
        <v>100</v>
      </c>
      <c r="E338" s="7" t="s">
        <v>75</v>
      </c>
      <c r="F338" s="7" t="s">
        <v>76</v>
      </c>
      <c r="G338" s="44">
        <v>1910106590</v>
      </c>
      <c r="H338" s="7">
        <v>244</v>
      </c>
      <c r="I338" s="3">
        <v>98.4</v>
      </c>
    </row>
    <row r="339" spans="3:9" ht="16.5" thickBot="1" x14ac:dyDescent="0.25">
      <c r="C339" s="143" t="s">
        <v>31</v>
      </c>
      <c r="D339" s="26" t="s">
        <v>100</v>
      </c>
      <c r="E339" s="8">
        <v>10</v>
      </c>
      <c r="F339" s="8" t="s">
        <v>73</v>
      </c>
      <c r="G339" s="8"/>
      <c r="H339" s="8"/>
      <c r="I339" s="1">
        <v>101</v>
      </c>
    </row>
    <row r="340" spans="3:9" ht="16.5" thickBot="1" x14ac:dyDescent="0.25">
      <c r="C340" s="143" t="s">
        <v>35</v>
      </c>
      <c r="D340" s="26" t="s">
        <v>100</v>
      </c>
      <c r="E340" s="8">
        <v>10</v>
      </c>
      <c r="F340" s="8" t="s">
        <v>73</v>
      </c>
      <c r="G340" s="8"/>
      <c r="H340" s="8"/>
      <c r="I340" s="1">
        <v>101</v>
      </c>
    </row>
    <row r="341" spans="3:9" ht="48" thickBot="1" x14ac:dyDescent="0.25">
      <c r="C341" s="143" t="s">
        <v>57</v>
      </c>
      <c r="D341" s="26" t="s">
        <v>100</v>
      </c>
      <c r="E341" s="8">
        <v>10</v>
      </c>
      <c r="F341" s="8" t="s">
        <v>73</v>
      </c>
      <c r="G341" s="8">
        <v>2230171540</v>
      </c>
      <c r="H341" s="8"/>
      <c r="I341" s="1">
        <v>101</v>
      </c>
    </row>
    <row r="342" spans="3:9" ht="32.25" thickBot="1" x14ac:dyDescent="0.25">
      <c r="C342" s="5" t="s">
        <v>34</v>
      </c>
      <c r="D342" s="28" t="s">
        <v>100</v>
      </c>
      <c r="E342" s="7">
        <v>10</v>
      </c>
      <c r="F342" s="7" t="s">
        <v>73</v>
      </c>
      <c r="G342" s="7">
        <v>2230171540</v>
      </c>
      <c r="H342" s="7">
        <v>313</v>
      </c>
      <c r="I342" s="3">
        <v>101</v>
      </c>
    </row>
    <row r="343" spans="3:9" ht="16.5" thickBot="1" x14ac:dyDescent="0.25">
      <c r="C343" s="189" t="s">
        <v>101</v>
      </c>
      <c r="D343" s="190" t="s">
        <v>102</v>
      </c>
      <c r="E343" s="190" t="s">
        <v>75</v>
      </c>
      <c r="F343" s="190"/>
      <c r="G343" s="190"/>
      <c r="H343" s="190"/>
      <c r="I343" s="191">
        <f>SUM(I344+I355)</f>
        <v>3164.1000000000004</v>
      </c>
    </row>
    <row r="344" spans="3:9" ht="16.5" thickBot="1" x14ac:dyDescent="0.25">
      <c r="C344" s="143" t="s">
        <v>52</v>
      </c>
      <c r="D344" s="26" t="s">
        <v>102</v>
      </c>
      <c r="E344" s="8" t="s">
        <v>75</v>
      </c>
      <c r="F344" s="8" t="s">
        <v>76</v>
      </c>
      <c r="G344" s="12"/>
      <c r="H344" s="12"/>
      <c r="I344" s="35">
        <f>SUM(I345+I351)</f>
        <v>3124.1000000000004</v>
      </c>
    </row>
    <row r="345" spans="3:9" ht="48" thickBot="1" x14ac:dyDescent="0.25">
      <c r="C345" s="143" t="s">
        <v>59</v>
      </c>
      <c r="D345" s="26" t="s">
        <v>102</v>
      </c>
      <c r="E345" s="8" t="s">
        <v>75</v>
      </c>
      <c r="F345" s="8" t="s">
        <v>76</v>
      </c>
      <c r="G345" s="11">
        <v>1910101590</v>
      </c>
      <c r="H345" s="8"/>
      <c r="I345" s="34">
        <f>SUM(I346+I347+I348+I349+I350)</f>
        <v>1847.7</v>
      </c>
    </row>
    <row r="346" spans="3:9" ht="48" thickBot="1" x14ac:dyDescent="0.25">
      <c r="C346" s="141" t="s">
        <v>30</v>
      </c>
      <c r="D346" s="28" t="s">
        <v>102</v>
      </c>
      <c r="E346" s="7" t="s">
        <v>75</v>
      </c>
      <c r="F346" s="7" t="s">
        <v>76</v>
      </c>
      <c r="G346" s="44">
        <v>1910101590</v>
      </c>
      <c r="H346" s="7" t="s">
        <v>80</v>
      </c>
      <c r="I346" s="3">
        <v>807</v>
      </c>
    </row>
    <row r="347" spans="3:9" ht="63.75" thickBot="1" x14ac:dyDescent="0.25">
      <c r="C347" s="140" t="s">
        <v>10</v>
      </c>
      <c r="D347" s="28" t="s">
        <v>102</v>
      </c>
      <c r="E347" s="7" t="s">
        <v>75</v>
      </c>
      <c r="F347" s="7" t="s">
        <v>76</v>
      </c>
      <c r="G347" s="44">
        <v>1910101590</v>
      </c>
      <c r="H347" s="7">
        <v>119</v>
      </c>
      <c r="I347" s="3">
        <v>243.7</v>
      </c>
    </row>
    <row r="348" spans="3:9" ht="32.25" thickBot="1" x14ac:dyDescent="0.25">
      <c r="C348" s="38" t="s">
        <v>13</v>
      </c>
      <c r="D348" s="28" t="s">
        <v>102</v>
      </c>
      <c r="E348" s="7" t="s">
        <v>75</v>
      </c>
      <c r="F348" s="7" t="s">
        <v>76</v>
      </c>
      <c r="G348" s="44">
        <v>1910101590</v>
      </c>
      <c r="H348" s="7">
        <v>244</v>
      </c>
      <c r="I348" s="3">
        <v>747</v>
      </c>
    </row>
    <row r="349" spans="3:9" ht="16.5" thickBot="1" x14ac:dyDescent="0.25">
      <c r="C349" s="38" t="s">
        <v>635</v>
      </c>
      <c r="D349" s="28" t="s">
        <v>102</v>
      </c>
      <c r="E349" s="7" t="s">
        <v>75</v>
      </c>
      <c r="F349" s="7" t="s">
        <v>76</v>
      </c>
      <c r="G349" s="44">
        <v>1910101590</v>
      </c>
      <c r="H349" s="7" t="s">
        <v>614</v>
      </c>
      <c r="I349" s="3">
        <v>41</v>
      </c>
    </row>
    <row r="350" spans="3:9" ht="16.5" thickBot="1" x14ac:dyDescent="0.25">
      <c r="C350" s="141" t="s">
        <v>48</v>
      </c>
      <c r="D350" s="28" t="s">
        <v>102</v>
      </c>
      <c r="E350" s="7" t="s">
        <v>75</v>
      </c>
      <c r="F350" s="7" t="s">
        <v>76</v>
      </c>
      <c r="G350" s="44">
        <v>1910101590</v>
      </c>
      <c r="H350" s="7">
        <v>850</v>
      </c>
      <c r="I350" s="3">
        <v>9</v>
      </c>
    </row>
    <row r="351" spans="3:9" ht="142.5" thickBot="1" x14ac:dyDescent="0.25">
      <c r="C351" s="143" t="s">
        <v>55</v>
      </c>
      <c r="D351" s="26" t="s">
        <v>102</v>
      </c>
      <c r="E351" s="8" t="s">
        <v>75</v>
      </c>
      <c r="F351" s="8" t="s">
        <v>76</v>
      </c>
      <c r="G351" s="11">
        <v>1910106590</v>
      </c>
      <c r="H351" s="8"/>
      <c r="I351" s="1">
        <f>SUM(I352:I354)</f>
        <v>1276.4000000000001</v>
      </c>
    </row>
    <row r="352" spans="3:9" ht="48" thickBot="1" x14ac:dyDescent="0.25">
      <c r="C352" s="141" t="s">
        <v>56</v>
      </c>
      <c r="D352" s="28" t="s">
        <v>102</v>
      </c>
      <c r="E352" s="7" t="s">
        <v>75</v>
      </c>
      <c r="F352" s="7" t="s">
        <v>76</v>
      </c>
      <c r="G352" s="44">
        <v>1910106590</v>
      </c>
      <c r="H352" s="7">
        <v>111</v>
      </c>
      <c r="I352" s="3">
        <v>951</v>
      </c>
    </row>
    <row r="353" spans="3:9" ht="63.75" thickBot="1" x14ac:dyDescent="0.25">
      <c r="C353" s="140" t="s">
        <v>10</v>
      </c>
      <c r="D353" s="28" t="s">
        <v>102</v>
      </c>
      <c r="E353" s="7" t="s">
        <v>75</v>
      </c>
      <c r="F353" s="7" t="s">
        <v>76</v>
      </c>
      <c r="G353" s="44">
        <v>1910106590</v>
      </c>
      <c r="H353" s="7">
        <v>119</v>
      </c>
      <c r="I353" s="3">
        <v>287</v>
      </c>
    </row>
    <row r="354" spans="3:9" ht="32.25" thickBot="1" x14ac:dyDescent="0.25">
      <c r="C354" s="38" t="s">
        <v>13</v>
      </c>
      <c r="D354" s="28" t="s">
        <v>102</v>
      </c>
      <c r="E354" s="7" t="s">
        <v>75</v>
      </c>
      <c r="F354" s="7" t="s">
        <v>76</v>
      </c>
      <c r="G354" s="44">
        <v>1910106590</v>
      </c>
      <c r="H354" s="7">
        <v>244</v>
      </c>
      <c r="I354" s="3">
        <v>38.4</v>
      </c>
    </row>
    <row r="355" spans="3:9" ht="16.5" thickBot="1" x14ac:dyDescent="0.25">
      <c r="C355" s="143" t="s">
        <v>31</v>
      </c>
      <c r="D355" s="26" t="s">
        <v>102</v>
      </c>
      <c r="E355" s="8">
        <v>10</v>
      </c>
      <c r="F355" s="8" t="s">
        <v>73</v>
      </c>
      <c r="G355" s="8"/>
      <c r="H355" s="8"/>
      <c r="I355" s="1">
        <v>40</v>
      </c>
    </row>
    <row r="356" spans="3:9" ht="16.5" thickBot="1" x14ac:dyDescent="0.25">
      <c r="C356" s="143" t="s">
        <v>35</v>
      </c>
      <c r="D356" s="26" t="s">
        <v>102</v>
      </c>
      <c r="E356" s="8">
        <v>10</v>
      </c>
      <c r="F356" s="8" t="s">
        <v>73</v>
      </c>
      <c r="G356" s="8"/>
      <c r="H356" s="8"/>
      <c r="I356" s="1">
        <v>40</v>
      </c>
    </row>
    <row r="357" spans="3:9" ht="48" thickBot="1" x14ac:dyDescent="0.25">
      <c r="C357" s="143" t="s">
        <v>57</v>
      </c>
      <c r="D357" s="26" t="s">
        <v>102</v>
      </c>
      <c r="E357" s="8">
        <v>10</v>
      </c>
      <c r="F357" s="8" t="s">
        <v>73</v>
      </c>
      <c r="G357" s="8">
        <v>2230171540</v>
      </c>
      <c r="H357" s="8"/>
      <c r="I357" s="1">
        <v>40</v>
      </c>
    </row>
    <row r="358" spans="3:9" ht="32.25" thickBot="1" x14ac:dyDescent="0.25">
      <c r="C358" s="5" t="s">
        <v>34</v>
      </c>
      <c r="D358" s="28" t="s">
        <v>102</v>
      </c>
      <c r="E358" s="7">
        <v>10</v>
      </c>
      <c r="F358" s="7" t="s">
        <v>73</v>
      </c>
      <c r="G358" s="7">
        <v>2230171540</v>
      </c>
      <c r="H358" s="7">
        <v>313</v>
      </c>
      <c r="I358" s="3">
        <v>40</v>
      </c>
    </row>
    <row r="359" spans="3:9" ht="16.5" thickBot="1" x14ac:dyDescent="0.25">
      <c r="C359" s="189" t="s">
        <v>103</v>
      </c>
      <c r="D359" s="190" t="s">
        <v>104</v>
      </c>
      <c r="E359" s="190" t="s">
        <v>75</v>
      </c>
      <c r="F359" s="190"/>
      <c r="G359" s="190"/>
      <c r="H359" s="190"/>
      <c r="I359" s="191">
        <f>SUM(I360+I371)</f>
        <v>4588.6000000000004</v>
      </c>
    </row>
    <row r="360" spans="3:9" ht="16.5" thickBot="1" x14ac:dyDescent="0.25">
      <c r="C360" s="143" t="s">
        <v>52</v>
      </c>
      <c r="D360" s="26" t="s">
        <v>104</v>
      </c>
      <c r="E360" s="8" t="s">
        <v>75</v>
      </c>
      <c r="F360" s="8" t="s">
        <v>76</v>
      </c>
      <c r="G360" s="12"/>
      <c r="H360" s="12"/>
      <c r="I360" s="35">
        <f>SUM(I361+I367)</f>
        <v>4555.6000000000004</v>
      </c>
    </row>
    <row r="361" spans="3:9" ht="48" thickBot="1" x14ac:dyDescent="0.25">
      <c r="C361" s="143" t="s">
        <v>59</v>
      </c>
      <c r="D361" s="26" t="s">
        <v>104</v>
      </c>
      <c r="E361" s="8" t="s">
        <v>75</v>
      </c>
      <c r="F361" s="8" t="s">
        <v>76</v>
      </c>
      <c r="G361" s="11">
        <v>1910101590</v>
      </c>
      <c r="H361" s="8"/>
      <c r="I361" s="34">
        <f>SUM(I362+I363+I364+I365+I366)</f>
        <v>1969.5</v>
      </c>
    </row>
    <row r="362" spans="3:9" ht="48" thickBot="1" x14ac:dyDescent="0.25">
      <c r="C362" s="141" t="s">
        <v>30</v>
      </c>
      <c r="D362" s="28" t="s">
        <v>104</v>
      </c>
      <c r="E362" s="7" t="s">
        <v>75</v>
      </c>
      <c r="F362" s="7" t="s">
        <v>76</v>
      </c>
      <c r="G362" s="44">
        <v>1910101590</v>
      </c>
      <c r="H362" s="7" t="s">
        <v>80</v>
      </c>
      <c r="I362" s="3">
        <v>975</v>
      </c>
    </row>
    <row r="363" spans="3:9" ht="63.75" thickBot="1" x14ac:dyDescent="0.25">
      <c r="C363" s="140" t="s">
        <v>10</v>
      </c>
      <c r="D363" s="28" t="s">
        <v>104</v>
      </c>
      <c r="E363" s="7" t="s">
        <v>75</v>
      </c>
      <c r="F363" s="7" t="s">
        <v>76</v>
      </c>
      <c r="G363" s="44">
        <v>1910101590</v>
      </c>
      <c r="H363" s="7">
        <v>119</v>
      </c>
      <c r="I363" s="3">
        <v>294.5</v>
      </c>
    </row>
    <row r="364" spans="3:9" ht="32.25" thickBot="1" x14ac:dyDescent="0.25">
      <c r="C364" s="38" t="s">
        <v>13</v>
      </c>
      <c r="D364" s="28" t="s">
        <v>104</v>
      </c>
      <c r="E364" s="7" t="s">
        <v>75</v>
      </c>
      <c r="F364" s="7" t="s">
        <v>76</v>
      </c>
      <c r="G364" s="44">
        <v>1910101590</v>
      </c>
      <c r="H364" s="7">
        <v>244</v>
      </c>
      <c r="I364" s="3">
        <v>522</v>
      </c>
    </row>
    <row r="365" spans="3:9" ht="16.5" thickBot="1" x14ac:dyDescent="0.25">
      <c r="C365" s="38" t="s">
        <v>635</v>
      </c>
      <c r="D365" s="28" t="s">
        <v>104</v>
      </c>
      <c r="E365" s="7" t="s">
        <v>75</v>
      </c>
      <c r="F365" s="7" t="s">
        <v>76</v>
      </c>
      <c r="G365" s="44">
        <v>1910101590</v>
      </c>
      <c r="H365" s="7" t="s">
        <v>614</v>
      </c>
      <c r="I365" s="3">
        <v>160</v>
      </c>
    </row>
    <row r="366" spans="3:9" ht="16.5" thickBot="1" x14ac:dyDescent="0.25">
      <c r="C366" s="141" t="s">
        <v>48</v>
      </c>
      <c r="D366" s="28" t="s">
        <v>104</v>
      </c>
      <c r="E366" s="7" t="s">
        <v>75</v>
      </c>
      <c r="F366" s="7" t="s">
        <v>76</v>
      </c>
      <c r="G366" s="44">
        <v>1910101590</v>
      </c>
      <c r="H366" s="7">
        <v>850</v>
      </c>
      <c r="I366" s="3">
        <v>18</v>
      </c>
    </row>
    <row r="367" spans="3:9" ht="142.5" thickBot="1" x14ac:dyDescent="0.25">
      <c r="C367" s="143" t="s">
        <v>55</v>
      </c>
      <c r="D367" s="26" t="s">
        <v>104</v>
      </c>
      <c r="E367" s="8" t="s">
        <v>75</v>
      </c>
      <c r="F367" s="8" t="s">
        <v>76</v>
      </c>
      <c r="G367" s="11">
        <v>1910106590</v>
      </c>
      <c r="H367" s="8"/>
      <c r="I367" s="1">
        <f>SUM(I368:I370)</f>
        <v>2586.1</v>
      </c>
    </row>
    <row r="368" spans="3:9" ht="48" thickBot="1" x14ac:dyDescent="0.25">
      <c r="C368" s="141" t="s">
        <v>56</v>
      </c>
      <c r="D368" s="28" t="s">
        <v>104</v>
      </c>
      <c r="E368" s="7" t="s">
        <v>75</v>
      </c>
      <c r="F368" s="7" t="s">
        <v>76</v>
      </c>
      <c r="G368" s="44">
        <v>1910106590</v>
      </c>
      <c r="H368" s="7">
        <v>111</v>
      </c>
      <c r="I368" s="3">
        <v>1958</v>
      </c>
    </row>
    <row r="369" spans="3:9" ht="63.75" thickBot="1" x14ac:dyDescent="0.25">
      <c r="C369" s="140" t="s">
        <v>10</v>
      </c>
      <c r="D369" s="28" t="s">
        <v>104</v>
      </c>
      <c r="E369" s="7" t="s">
        <v>75</v>
      </c>
      <c r="F369" s="7" t="s">
        <v>76</v>
      </c>
      <c r="G369" s="44">
        <v>1910106590</v>
      </c>
      <c r="H369" s="7">
        <v>119</v>
      </c>
      <c r="I369" s="3">
        <v>591</v>
      </c>
    </row>
    <row r="370" spans="3:9" ht="32.25" thickBot="1" x14ac:dyDescent="0.25">
      <c r="C370" s="38" t="s">
        <v>13</v>
      </c>
      <c r="D370" s="28" t="s">
        <v>104</v>
      </c>
      <c r="E370" s="7" t="s">
        <v>75</v>
      </c>
      <c r="F370" s="7" t="s">
        <v>76</v>
      </c>
      <c r="G370" s="44">
        <v>1910106590</v>
      </c>
      <c r="H370" s="7">
        <v>244</v>
      </c>
      <c r="I370" s="3">
        <v>37.1</v>
      </c>
    </row>
    <row r="371" spans="3:9" ht="16.5" thickBot="1" x14ac:dyDescent="0.25">
      <c r="C371" s="143" t="s">
        <v>31</v>
      </c>
      <c r="D371" s="26" t="s">
        <v>104</v>
      </c>
      <c r="E371" s="8">
        <v>10</v>
      </c>
      <c r="F371" s="8" t="s">
        <v>73</v>
      </c>
      <c r="G371" s="8"/>
      <c r="H371" s="8"/>
      <c r="I371" s="1">
        <v>33</v>
      </c>
    </row>
    <row r="372" spans="3:9" ht="16.5" thickBot="1" x14ac:dyDescent="0.25">
      <c r="C372" s="143" t="s">
        <v>35</v>
      </c>
      <c r="D372" s="26" t="s">
        <v>104</v>
      </c>
      <c r="E372" s="8">
        <v>10</v>
      </c>
      <c r="F372" s="8" t="s">
        <v>73</v>
      </c>
      <c r="G372" s="8"/>
      <c r="H372" s="8"/>
      <c r="I372" s="1">
        <v>33</v>
      </c>
    </row>
    <row r="373" spans="3:9" ht="48" thickBot="1" x14ac:dyDescent="0.25">
      <c r="C373" s="143" t="s">
        <v>57</v>
      </c>
      <c r="D373" s="26" t="s">
        <v>104</v>
      </c>
      <c r="E373" s="8">
        <v>10</v>
      </c>
      <c r="F373" s="8" t="s">
        <v>73</v>
      </c>
      <c r="G373" s="8">
        <v>2230171540</v>
      </c>
      <c r="H373" s="8"/>
      <c r="I373" s="1">
        <v>33</v>
      </c>
    </row>
    <row r="374" spans="3:9" ht="32.25" thickBot="1" x14ac:dyDescent="0.25">
      <c r="C374" s="5" t="s">
        <v>34</v>
      </c>
      <c r="D374" s="28" t="s">
        <v>104</v>
      </c>
      <c r="E374" s="7">
        <v>10</v>
      </c>
      <c r="F374" s="7" t="s">
        <v>73</v>
      </c>
      <c r="G374" s="7">
        <v>2230171540</v>
      </c>
      <c r="H374" s="7">
        <v>313</v>
      </c>
      <c r="I374" s="3">
        <v>33</v>
      </c>
    </row>
    <row r="375" spans="3:9" ht="32.25" thickBot="1" x14ac:dyDescent="0.25">
      <c r="C375" s="189" t="s">
        <v>105</v>
      </c>
      <c r="D375" s="190" t="s">
        <v>106</v>
      </c>
      <c r="E375" s="190" t="s">
        <v>75</v>
      </c>
      <c r="F375" s="190"/>
      <c r="G375" s="190"/>
      <c r="H375" s="190"/>
      <c r="I375" s="191">
        <f>SUM(I376+I387)</f>
        <v>4652.1000000000004</v>
      </c>
    </row>
    <row r="376" spans="3:9" ht="16.5" thickBot="1" x14ac:dyDescent="0.25">
      <c r="C376" s="143" t="s">
        <v>52</v>
      </c>
      <c r="D376" s="26" t="s">
        <v>106</v>
      </c>
      <c r="E376" s="8" t="s">
        <v>75</v>
      </c>
      <c r="F376" s="8" t="s">
        <v>76</v>
      </c>
      <c r="G376" s="12"/>
      <c r="H376" s="12"/>
      <c r="I376" s="35">
        <f>SUM(I377+I383)</f>
        <v>4587.1000000000004</v>
      </c>
    </row>
    <row r="377" spans="3:9" ht="48" thickBot="1" x14ac:dyDescent="0.25">
      <c r="C377" s="143" t="s">
        <v>59</v>
      </c>
      <c r="D377" s="26" t="s">
        <v>106</v>
      </c>
      <c r="E377" s="8" t="s">
        <v>75</v>
      </c>
      <c r="F377" s="8" t="s">
        <v>76</v>
      </c>
      <c r="G377" s="11">
        <v>1910101590</v>
      </c>
      <c r="H377" s="8"/>
      <c r="I377" s="34">
        <f>SUM(I378+I379+I380+I381+I382)</f>
        <v>2061.1</v>
      </c>
    </row>
    <row r="378" spans="3:9" ht="48" thickBot="1" x14ac:dyDescent="0.25">
      <c r="C378" s="141" t="s">
        <v>30</v>
      </c>
      <c r="D378" s="28" t="s">
        <v>106</v>
      </c>
      <c r="E378" s="7" t="s">
        <v>75</v>
      </c>
      <c r="F378" s="7" t="s">
        <v>76</v>
      </c>
      <c r="G378" s="44">
        <v>1910101590</v>
      </c>
      <c r="H378" s="7" t="s">
        <v>80</v>
      </c>
      <c r="I378" s="3">
        <v>891</v>
      </c>
    </row>
    <row r="379" spans="3:9" ht="63.75" thickBot="1" x14ac:dyDescent="0.25">
      <c r="C379" s="140" t="s">
        <v>10</v>
      </c>
      <c r="D379" s="28" t="s">
        <v>106</v>
      </c>
      <c r="E379" s="7" t="s">
        <v>75</v>
      </c>
      <c r="F379" s="7" t="s">
        <v>76</v>
      </c>
      <c r="G379" s="44">
        <v>1910101590</v>
      </c>
      <c r="H379" s="7">
        <v>119</v>
      </c>
      <c r="I379" s="3">
        <v>269.10000000000002</v>
      </c>
    </row>
    <row r="380" spans="3:9" ht="32.25" thickBot="1" x14ac:dyDescent="0.25">
      <c r="C380" s="38" t="s">
        <v>13</v>
      </c>
      <c r="D380" s="28" t="s">
        <v>106</v>
      </c>
      <c r="E380" s="7" t="s">
        <v>75</v>
      </c>
      <c r="F380" s="7" t="s">
        <v>76</v>
      </c>
      <c r="G380" s="44">
        <v>1910101590</v>
      </c>
      <c r="H380" s="7">
        <v>244</v>
      </c>
      <c r="I380" s="3">
        <v>794</v>
      </c>
    </row>
    <row r="381" spans="3:9" ht="16.5" thickBot="1" x14ac:dyDescent="0.25">
      <c r="C381" s="38" t="s">
        <v>635</v>
      </c>
      <c r="D381" s="28" t="s">
        <v>106</v>
      </c>
      <c r="E381" s="7" t="s">
        <v>75</v>
      </c>
      <c r="F381" s="7" t="s">
        <v>76</v>
      </c>
      <c r="G381" s="44">
        <v>1910101590</v>
      </c>
      <c r="H381" s="7" t="s">
        <v>614</v>
      </c>
      <c r="I381" s="3">
        <v>104</v>
      </c>
    </row>
    <row r="382" spans="3:9" ht="16.5" thickBot="1" x14ac:dyDescent="0.25">
      <c r="C382" s="141" t="s">
        <v>48</v>
      </c>
      <c r="D382" s="28" t="s">
        <v>106</v>
      </c>
      <c r="E382" s="7" t="s">
        <v>75</v>
      </c>
      <c r="F382" s="7" t="s">
        <v>76</v>
      </c>
      <c r="G382" s="44">
        <v>1910101590</v>
      </c>
      <c r="H382" s="7">
        <v>850</v>
      </c>
      <c r="I382" s="3">
        <v>3</v>
      </c>
    </row>
    <row r="383" spans="3:9" ht="142.5" thickBot="1" x14ac:dyDescent="0.25">
      <c r="C383" s="143" t="s">
        <v>55</v>
      </c>
      <c r="D383" s="26" t="s">
        <v>106</v>
      </c>
      <c r="E383" s="8" t="s">
        <v>75</v>
      </c>
      <c r="F383" s="8" t="s">
        <v>76</v>
      </c>
      <c r="G383" s="11">
        <v>1910106590</v>
      </c>
      <c r="H383" s="8"/>
      <c r="I383" s="1">
        <f>SUM(I384:I386)</f>
        <v>2526</v>
      </c>
    </row>
    <row r="384" spans="3:9" ht="48" thickBot="1" x14ac:dyDescent="0.25">
      <c r="C384" s="141" t="s">
        <v>56</v>
      </c>
      <c r="D384" s="28" t="s">
        <v>106</v>
      </c>
      <c r="E384" s="7" t="s">
        <v>75</v>
      </c>
      <c r="F384" s="7" t="s">
        <v>76</v>
      </c>
      <c r="G384" s="44">
        <v>1910106590</v>
      </c>
      <c r="H384" s="7">
        <v>111</v>
      </c>
      <c r="I384" s="3">
        <v>1894</v>
      </c>
    </row>
    <row r="385" spans="3:9" ht="63.75" thickBot="1" x14ac:dyDescent="0.25">
      <c r="C385" s="140" t="s">
        <v>10</v>
      </c>
      <c r="D385" s="28" t="s">
        <v>106</v>
      </c>
      <c r="E385" s="7" t="s">
        <v>75</v>
      </c>
      <c r="F385" s="7" t="s">
        <v>76</v>
      </c>
      <c r="G385" s="44">
        <v>1910106590</v>
      </c>
      <c r="H385" s="7">
        <v>119</v>
      </c>
      <c r="I385" s="3">
        <v>572</v>
      </c>
    </row>
    <row r="386" spans="3:9" ht="32.25" thickBot="1" x14ac:dyDescent="0.25">
      <c r="C386" s="38" t="s">
        <v>13</v>
      </c>
      <c r="D386" s="28" t="s">
        <v>106</v>
      </c>
      <c r="E386" s="7" t="s">
        <v>75</v>
      </c>
      <c r="F386" s="7" t="s">
        <v>76</v>
      </c>
      <c r="G386" s="44">
        <v>1910106590</v>
      </c>
      <c r="H386" s="7">
        <v>244</v>
      </c>
      <c r="I386" s="3">
        <v>60</v>
      </c>
    </row>
    <row r="387" spans="3:9" ht="16.5" thickBot="1" x14ac:dyDescent="0.25">
      <c r="C387" s="143" t="s">
        <v>31</v>
      </c>
      <c r="D387" s="26" t="s">
        <v>106</v>
      </c>
      <c r="E387" s="8">
        <v>10</v>
      </c>
      <c r="F387" s="8" t="s">
        <v>73</v>
      </c>
      <c r="G387" s="8"/>
      <c r="H387" s="8"/>
      <c r="I387" s="1">
        <v>65</v>
      </c>
    </row>
    <row r="388" spans="3:9" ht="16.5" thickBot="1" x14ac:dyDescent="0.25">
      <c r="C388" s="143" t="s">
        <v>35</v>
      </c>
      <c r="D388" s="26" t="s">
        <v>106</v>
      </c>
      <c r="E388" s="8">
        <v>10</v>
      </c>
      <c r="F388" s="8" t="s">
        <v>73</v>
      </c>
      <c r="G388" s="8"/>
      <c r="H388" s="8"/>
      <c r="I388" s="1">
        <v>65</v>
      </c>
    </row>
    <row r="389" spans="3:9" ht="48" thickBot="1" x14ac:dyDescent="0.25">
      <c r="C389" s="143" t="s">
        <v>57</v>
      </c>
      <c r="D389" s="26" t="s">
        <v>106</v>
      </c>
      <c r="E389" s="8">
        <v>10</v>
      </c>
      <c r="F389" s="8" t="s">
        <v>73</v>
      </c>
      <c r="G389" s="8">
        <v>2230171540</v>
      </c>
      <c r="H389" s="8"/>
      <c r="I389" s="1">
        <v>65</v>
      </c>
    </row>
    <row r="390" spans="3:9" ht="32.25" thickBot="1" x14ac:dyDescent="0.25">
      <c r="C390" s="5" t="s">
        <v>34</v>
      </c>
      <c r="D390" s="28" t="s">
        <v>106</v>
      </c>
      <c r="E390" s="7">
        <v>10</v>
      </c>
      <c r="F390" s="7" t="s">
        <v>73</v>
      </c>
      <c r="G390" s="7">
        <v>2230171540</v>
      </c>
      <c r="H390" s="7">
        <v>313</v>
      </c>
      <c r="I390" s="3">
        <v>65</v>
      </c>
    </row>
    <row r="391" spans="3:9" ht="16.5" thickBot="1" x14ac:dyDescent="0.25">
      <c r="C391" s="189" t="s">
        <v>107</v>
      </c>
      <c r="D391" s="190" t="s">
        <v>108</v>
      </c>
      <c r="E391" s="190" t="s">
        <v>75</v>
      </c>
      <c r="F391" s="190"/>
      <c r="G391" s="190"/>
      <c r="H391" s="190"/>
      <c r="I391" s="191">
        <f>SUM(I392+I403)</f>
        <v>4621.2</v>
      </c>
    </row>
    <row r="392" spans="3:9" ht="16.5" thickBot="1" x14ac:dyDescent="0.25">
      <c r="C392" s="143" t="s">
        <v>52</v>
      </c>
      <c r="D392" s="26" t="s">
        <v>108</v>
      </c>
      <c r="E392" s="8" t="s">
        <v>75</v>
      </c>
      <c r="F392" s="8" t="s">
        <v>76</v>
      </c>
      <c r="G392" s="12"/>
      <c r="H392" s="12"/>
      <c r="I392" s="35">
        <f>SUM(I393+I399)</f>
        <v>4561.2</v>
      </c>
    </row>
    <row r="393" spans="3:9" ht="48" thickBot="1" x14ac:dyDescent="0.25">
      <c r="C393" s="143" t="s">
        <v>59</v>
      </c>
      <c r="D393" s="26" t="s">
        <v>108</v>
      </c>
      <c r="E393" s="8" t="s">
        <v>75</v>
      </c>
      <c r="F393" s="8" t="s">
        <v>76</v>
      </c>
      <c r="G393" s="11">
        <v>1910101590</v>
      </c>
      <c r="H393" s="8"/>
      <c r="I393" s="34">
        <f>SUM(I394+I395+I396+I397+I398)</f>
        <v>2176.1999999999998</v>
      </c>
    </row>
    <row r="394" spans="3:9" ht="48" thickBot="1" x14ac:dyDescent="0.25">
      <c r="C394" s="141" t="s">
        <v>30</v>
      </c>
      <c r="D394" s="28" t="s">
        <v>108</v>
      </c>
      <c r="E394" s="7" t="s">
        <v>75</v>
      </c>
      <c r="F394" s="7" t="s">
        <v>76</v>
      </c>
      <c r="G394" s="44">
        <v>1910101590</v>
      </c>
      <c r="H394" s="7" t="s">
        <v>80</v>
      </c>
      <c r="I394" s="3">
        <v>855</v>
      </c>
    </row>
    <row r="395" spans="3:9" ht="63.75" thickBot="1" x14ac:dyDescent="0.25">
      <c r="C395" s="140" t="s">
        <v>10</v>
      </c>
      <c r="D395" s="28" t="s">
        <v>108</v>
      </c>
      <c r="E395" s="7" t="s">
        <v>75</v>
      </c>
      <c r="F395" s="7" t="s">
        <v>76</v>
      </c>
      <c r="G395" s="44">
        <v>1910101590</v>
      </c>
      <c r="H395" s="7">
        <v>119</v>
      </c>
      <c r="I395" s="3">
        <v>258.2</v>
      </c>
    </row>
    <row r="396" spans="3:9" ht="32.25" thickBot="1" x14ac:dyDescent="0.25">
      <c r="C396" s="38" t="s">
        <v>13</v>
      </c>
      <c r="D396" s="28" t="s">
        <v>108</v>
      </c>
      <c r="E396" s="7" t="s">
        <v>75</v>
      </c>
      <c r="F396" s="7" t="s">
        <v>76</v>
      </c>
      <c r="G396" s="44">
        <v>1910101590</v>
      </c>
      <c r="H396" s="7">
        <v>244</v>
      </c>
      <c r="I396" s="3">
        <v>997</v>
      </c>
    </row>
    <row r="397" spans="3:9" ht="16.5" thickBot="1" x14ac:dyDescent="0.25">
      <c r="C397" s="38" t="s">
        <v>635</v>
      </c>
      <c r="D397" s="28" t="s">
        <v>108</v>
      </c>
      <c r="E397" s="7" t="s">
        <v>75</v>
      </c>
      <c r="F397" s="7" t="s">
        <v>76</v>
      </c>
      <c r="G397" s="44">
        <v>1910101590</v>
      </c>
      <c r="H397" s="7" t="s">
        <v>614</v>
      </c>
      <c r="I397" s="3">
        <v>54</v>
      </c>
    </row>
    <row r="398" spans="3:9" ht="16.5" thickBot="1" x14ac:dyDescent="0.25">
      <c r="C398" s="141" t="s">
        <v>48</v>
      </c>
      <c r="D398" s="28" t="s">
        <v>108</v>
      </c>
      <c r="E398" s="7" t="s">
        <v>75</v>
      </c>
      <c r="F398" s="7" t="s">
        <v>76</v>
      </c>
      <c r="G398" s="44">
        <v>1910101590</v>
      </c>
      <c r="H398" s="7">
        <v>850</v>
      </c>
      <c r="I398" s="3">
        <v>12</v>
      </c>
    </row>
    <row r="399" spans="3:9" ht="142.5" thickBot="1" x14ac:dyDescent="0.25">
      <c r="C399" s="143" t="s">
        <v>55</v>
      </c>
      <c r="D399" s="26" t="s">
        <v>108</v>
      </c>
      <c r="E399" s="8" t="s">
        <v>75</v>
      </c>
      <c r="F399" s="8" t="s">
        <v>76</v>
      </c>
      <c r="G399" s="11">
        <v>1910106590</v>
      </c>
      <c r="H399" s="8"/>
      <c r="I399" s="1">
        <f>SUM(I400:I402)</f>
        <v>2385</v>
      </c>
    </row>
    <row r="400" spans="3:9" ht="48" thickBot="1" x14ac:dyDescent="0.25">
      <c r="C400" s="141" t="s">
        <v>56</v>
      </c>
      <c r="D400" s="28" t="s">
        <v>108</v>
      </c>
      <c r="E400" s="7" t="s">
        <v>75</v>
      </c>
      <c r="F400" s="7" t="s">
        <v>76</v>
      </c>
      <c r="G400" s="44">
        <v>1910106590</v>
      </c>
      <c r="H400" s="7">
        <v>111</v>
      </c>
      <c r="I400" s="3">
        <v>1786</v>
      </c>
    </row>
    <row r="401" spans="3:9" ht="63.75" thickBot="1" x14ac:dyDescent="0.25">
      <c r="C401" s="140" t="s">
        <v>10</v>
      </c>
      <c r="D401" s="28" t="s">
        <v>108</v>
      </c>
      <c r="E401" s="7" t="s">
        <v>75</v>
      </c>
      <c r="F401" s="7" t="s">
        <v>76</v>
      </c>
      <c r="G401" s="44">
        <v>1910106590</v>
      </c>
      <c r="H401" s="7">
        <v>119</v>
      </c>
      <c r="I401" s="3">
        <v>539</v>
      </c>
    </row>
    <row r="402" spans="3:9" ht="32.25" thickBot="1" x14ac:dyDescent="0.25">
      <c r="C402" s="38" t="s">
        <v>13</v>
      </c>
      <c r="D402" s="28" t="s">
        <v>108</v>
      </c>
      <c r="E402" s="7" t="s">
        <v>75</v>
      </c>
      <c r="F402" s="7" t="s">
        <v>76</v>
      </c>
      <c r="G402" s="44">
        <v>1910106590</v>
      </c>
      <c r="H402" s="7">
        <v>244</v>
      </c>
      <c r="I402" s="3">
        <v>60</v>
      </c>
    </row>
    <row r="403" spans="3:9" ht="16.5" thickBot="1" x14ac:dyDescent="0.25">
      <c r="C403" s="143" t="s">
        <v>31</v>
      </c>
      <c r="D403" s="26" t="s">
        <v>108</v>
      </c>
      <c r="E403" s="8">
        <v>10</v>
      </c>
      <c r="F403" s="8" t="s">
        <v>73</v>
      </c>
      <c r="G403" s="8"/>
      <c r="H403" s="8"/>
      <c r="I403" s="1">
        <v>60</v>
      </c>
    </row>
    <row r="404" spans="3:9" ht="16.5" thickBot="1" x14ac:dyDescent="0.25">
      <c r="C404" s="143" t="s">
        <v>35</v>
      </c>
      <c r="D404" s="26" t="s">
        <v>108</v>
      </c>
      <c r="E404" s="8">
        <v>10</v>
      </c>
      <c r="F404" s="8" t="s">
        <v>73</v>
      </c>
      <c r="G404" s="8"/>
      <c r="H404" s="8"/>
      <c r="I404" s="1">
        <v>60</v>
      </c>
    </row>
    <row r="405" spans="3:9" ht="48" thickBot="1" x14ac:dyDescent="0.25">
      <c r="C405" s="143" t="s">
        <v>57</v>
      </c>
      <c r="D405" s="26" t="s">
        <v>108</v>
      </c>
      <c r="E405" s="8">
        <v>10</v>
      </c>
      <c r="F405" s="8" t="s">
        <v>73</v>
      </c>
      <c r="G405" s="8">
        <v>2230171540</v>
      </c>
      <c r="H405" s="8"/>
      <c r="I405" s="1">
        <v>60</v>
      </c>
    </row>
    <row r="406" spans="3:9" ht="32.25" thickBot="1" x14ac:dyDescent="0.25">
      <c r="C406" s="5" t="s">
        <v>34</v>
      </c>
      <c r="D406" s="28" t="s">
        <v>108</v>
      </c>
      <c r="E406" s="7">
        <v>10</v>
      </c>
      <c r="F406" s="7" t="s">
        <v>73</v>
      </c>
      <c r="G406" s="7">
        <v>2230171540</v>
      </c>
      <c r="H406" s="7">
        <v>313</v>
      </c>
      <c r="I406" s="3">
        <v>60</v>
      </c>
    </row>
    <row r="407" spans="3:9" ht="16.5" thickBot="1" x14ac:dyDescent="0.25">
      <c r="C407" s="189" t="s">
        <v>109</v>
      </c>
      <c r="D407" s="190" t="s">
        <v>110</v>
      </c>
      <c r="E407" s="190" t="s">
        <v>75</v>
      </c>
      <c r="F407" s="190"/>
      <c r="G407" s="190"/>
      <c r="H407" s="190"/>
      <c r="I407" s="191">
        <f>SUM(I408+I419)</f>
        <v>21301.399999999998</v>
      </c>
    </row>
    <row r="408" spans="3:9" ht="16.5" thickBot="1" x14ac:dyDescent="0.25">
      <c r="C408" s="143" t="s">
        <v>52</v>
      </c>
      <c r="D408" s="26" t="s">
        <v>110</v>
      </c>
      <c r="E408" s="8" t="s">
        <v>75</v>
      </c>
      <c r="F408" s="8" t="s">
        <v>76</v>
      </c>
      <c r="G408" s="12"/>
      <c r="H408" s="12"/>
      <c r="I408" s="35">
        <f>SUM(I409+I415)</f>
        <v>20750.3</v>
      </c>
    </row>
    <row r="409" spans="3:9" ht="48" thickBot="1" x14ac:dyDescent="0.25">
      <c r="C409" s="143" t="s">
        <v>59</v>
      </c>
      <c r="D409" s="26" t="s">
        <v>110</v>
      </c>
      <c r="E409" s="8" t="s">
        <v>75</v>
      </c>
      <c r="F409" s="8" t="s">
        <v>76</v>
      </c>
      <c r="G409" s="11">
        <v>1910101590</v>
      </c>
      <c r="H409" s="8"/>
      <c r="I409" s="34">
        <f>SUM(I410:I414)</f>
        <v>8744</v>
      </c>
    </row>
    <row r="410" spans="3:9" ht="48" thickBot="1" x14ac:dyDescent="0.25">
      <c r="C410" s="141" t="s">
        <v>30</v>
      </c>
      <c r="D410" s="28" t="s">
        <v>110</v>
      </c>
      <c r="E410" s="7" t="s">
        <v>75</v>
      </c>
      <c r="F410" s="7" t="s">
        <v>76</v>
      </c>
      <c r="G410" s="44">
        <v>1910101590</v>
      </c>
      <c r="H410" s="7" t="s">
        <v>80</v>
      </c>
      <c r="I410" s="3">
        <v>2487</v>
      </c>
    </row>
    <row r="411" spans="3:9" ht="63.75" thickBot="1" x14ac:dyDescent="0.25">
      <c r="C411" s="140" t="s">
        <v>10</v>
      </c>
      <c r="D411" s="28" t="s">
        <v>110</v>
      </c>
      <c r="E411" s="7" t="s">
        <v>75</v>
      </c>
      <c r="F411" s="7" t="s">
        <v>76</v>
      </c>
      <c r="G411" s="44">
        <v>1910101590</v>
      </c>
      <c r="H411" s="7">
        <v>119</v>
      </c>
      <c r="I411" s="3">
        <v>751</v>
      </c>
    </row>
    <row r="412" spans="3:9" ht="32.25" thickBot="1" x14ac:dyDescent="0.25">
      <c r="C412" s="38" t="s">
        <v>13</v>
      </c>
      <c r="D412" s="28" t="s">
        <v>110</v>
      </c>
      <c r="E412" s="7" t="s">
        <v>75</v>
      </c>
      <c r="F412" s="7" t="s">
        <v>76</v>
      </c>
      <c r="G412" s="44">
        <v>1910101590</v>
      </c>
      <c r="H412" s="7">
        <v>244</v>
      </c>
      <c r="I412" s="3">
        <v>4495</v>
      </c>
    </row>
    <row r="413" spans="3:9" ht="16.5" thickBot="1" x14ac:dyDescent="0.25">
      <c r="C413" s="38" t="s">
        <v>635</v>
      </c>
      <c r="D413" s="28" t="s">
        <v>110</v>
      </c>
      <c r="E413" s="7" t="s">
        <v>75</v>
      </c>
      <c r="F413" s="7" t="s">
        <v>76</v>
      </c>
      <c r="G413" s="44">
        <v>1910101590</v>
      </c>
      <c r="H413" s="7" t="s">
        <v>614</v>
      </c>
      <c r="I413" s="3">
        <v>571</v>
      </c>
    </row>
    <row r="414" spans="3:9" ht="16.5" thickBot="1" x14ac:dyDescent="0.25">
      <c r="C414" s="141" t="s">
        <v>48</v>
      </c>
      <c r="D414" s="28" t="s">
        <v>110</v>
      </c>
      <c r="E414" s="7" t="s">
        <v>75</v>
      </c>
      <c r="F414" s="7" t="s">
        <v>76</v>
      </c>
      <c r="G414" s="44">
        <v>1910101590</v>
      </c>
      <c r="H414" s="7">
        <v>850</v>
      </c>
      <c r="I414" s="3">
        <v>440</v>
      </c>
    </row>
    <row r="415" spans="3:9" ht="142.5" thickBot="1" x14ac:dyDescent="0.25">
      <c r="C415" s="143" t="s">
        <v>55</v>
      </c>
      <c r="D415" s="26" t="s">
        <v>110</v>
      </c>
      <c r="E415" s="8" t="s">
        <v>75</v>
      </c>
      <c r="F415" s="8" t="s">
        <v>76</v>
      </c>
      <c r="G415" s="11">
        <v>1910106590</v>
      </c>
      <c r="H415" s="8"/>
      <c r="I415" s="1">
        <f>SUM(I416:I418)</f>
        <v>12006.3</v>
      </c>
    </row>
    <row r="416" spans="3:9" ht="48" thickBot="1" x14ac:dyDescent="0.25">
      <c r="C416" s="141" t="s">
        <v>56</v>
      </c>
      <c r="D416" s="28" t="s">
        <v>110</v>
      </c>
      <c r="E416" s="7" t="s">
        <v>75</v>
      </c>
      <c r="F416" s="7" t="s">
        <v>76</v>
      </c>
      <c r="G416" s="44">
        <v>1910106590</v>
      </c>
      <c r="H416" s="7">
        <v>111</v>
      </c>
      <c r="I416" s="3">
        <v>8913.2999999999993</v>
      </c>
    </row>
    <row r="417" spans="3:9" ht="63.75" thickBot="1" x14ac:dyDescent="0.25">
      <c r="C417" s="140" t="s">
        <v>10</v>
      </c>
      <c r="D417" s="28" t="s">
        <v>110</v>
      </c>
      <c r="E417" s="7" t="s">
        <v>75</v>
      </c>
      <c r="F417" s="7" t="s">
        <v>76</v>
      </c>
      <c r="G417" s="44">
        <v>1910106590</v>
      </c>
      <c r="H417" s="7">
        <v>119</v>
      </c>
      <c r="I417" s="3">
        <v>2692</v>
      </c>
    </row>
    <row r="418" spans="3:9" ht="32.25" thickBot="1" x14ac:dyDescent="0.25">
      <c r="C418" s="38" t="s">
        <v>13</v>
      </c>
      <c r="D418" s="28" t="s">
        <v>110</v>
      </c>
      <c r="E418" s="7" t="s">
        <v>75</v>
      </c>
      <c r="F418" s="7" t="s">
        <v>76</v>
      </c>
      <c r="G418" s="44">
        <v>1910106590</v>
      </c>
      <c r="H418" s="7">
        <v>244</v>
      </c>
      <c r="I418" s="3">
        <v>401</v>
      </c>
    </row>
    <row r="419" spans="3:9" ht="16.5" thickBot="1" x14ac:dyDescent="0.25">
      <c r="C419" s="143" t="s">
        <v>31</v>
      </c>
      <c r="D419" s="26" t="s">
        <v>110</v>
      </c>
      <c r="E419" s="8">
        <v>10</v>
      </c>
      <c r="F419" s="8" t="s">
        <v>73</v>
      </c>
      <c r="G419" s="8"/>
      <c r="H419" s="8"/>
      <c r="I419" s="1">
        <v>551.1</v>
      </c>
    </row>
    <row r="420" spans="3:9" ht="16.5" thickBot="1" x14ac:dyDescent="0.25">
      <c r="C420" s="143" t="s">
        <v>35</v>
      </c>
      <c r="D420" s="26" t="s">
        <v>110</v>
      </c>
      <c r="E420" s="8">
        <v>10</v>
      </c>
      <c r="F420" s="8" t="s">
        <v>73</v>
      </c>
      <c r="G420" s="8"/>
      <c r="H420" s="8"/>
      <c r="I420" s="1">
        <v>551.1</v>
      </c>
    </row>
    <row r="421" spans="3:9" ht="48" thickBot="1" x14ac:dyDescent="0.25">
      <c r="C421" s="143" t="s">
        <v>57</v>
      </c>
      <c r="D421" s="26" t="s">
        <v>110</v>
      </c>
      <c r="E421" s="8">
        <v>10</v>
      </c>
      <c r="F421" s="8" t="s">
        <v>73</v>
      </c>
      <c r="G421" s="8">
        <v>2230171540</v>
      </c>
      <c r="H421" s="8"/>
      <c r="I421" s="1">
        <v>551.1</v>
      </c>
    </row>
    <row r="422" spans="3:9" ht="32.25" thickBot="1" x14ac:dyDescent="0.25">
      <c r="C422" s="5" t="s">
        <v>34</v>
      </c>
      <c r="D422" s="28" t="s">
        <v>110</v>
      </c>
      <c r="E422" s="7">
        <v>10</v>
      </c>
      <c r="F422" s="7" t="s">
        <v>73</v>
      </c>
      <c r="G422" s="7">
        <v>2230171540</v>
      </c>
      <c r="H422" s="7">
        <v>313</v>
      </c>
      <c r="I422" s="3">
        <v>551.1</v>
      </c>
    </row>
    <row r="423" spans="3:9" ht="16.5" thickBot="1" x14ac:dyDescent="0.25">
      <c r="C423" s="189" t="s">
        <v>553</v>
      </c>
      <c r="D423" s="190" t="s">
        <v>572</v>
      </c>
      <c r="E423" s="190" t="s">
        <v>75</v>
      </c>
      <c r="F423" s="190"/>
      <c r="G423" s="190"/>
      <c r="H423" s="190"/>
      <c r="I423" s="192">
        <f>SUM(I424+I435)</f>
        <v>13277.9</v>
      </c>
    </row>
    <row r="424" spans="3:9" ht="16.5" thickBot="1" x14ac:dyDescent="0.25">
      <c r="C424" s="143" t="s">
        <v>52</v>
      </c>
      <c r="D424" s="26" t="s">
        <v>572</v>
      </c>
      <c r="E424" s="8" t="s">
        <v>75</v>
      </c>
      <c r="F424" s="8" t="s">
        <v>76</v>
      </c>
      <c r="G424" s="12"/>
      <c r="H424" s="12"/>
      <c r="I424" s="193">
        <f>SUM(I425+I431)</f>
        <v>13127.9</v>
      </c>
    </row>
    <row r="425" spans="3:9" ht="48" thickBot="1" x14ac:dyDescent="0.25">
      <c r="C425" s="143" t="s">
        <v>59</v>
      </c>
      <c r="D425" s="26" t="s">
        <v>572</v>
      </c>
      <c r="E425" s="8" t="s">
        <v>75</v>
      </c>
      <c r="F425" s="8" t="s">
        <v>76</v>
      </c>
      <c r="G425" s="11">
        <v>1910101590</v>
      </c>
      <c r="H425" s="8"/>
      <c r="I425" s="77">
        <f>SUM(I426:I430)</f>
        <v>5158.8999999999996</v>
      </c>
    </row>
    <row r="426" spans="3:9" ht="48" thickBot="1" x14ac:dyDescent="0.25">
      <c r="C426" s="141" t="s">
        <v>30</v>
      </c>
      <c r="D426" s="28" t="s">
        <v>572</v>
      </c>
      <c r="E426" s="7" t="s">
        <v>75</v>
      </c>
      <c r="F426" s="7" t="s">
        <v>76</v>
      </c>
      <c r="G426" s="44">
        <v>1910101590</v>
      </c>
      <c r="H426" s="7" t="s">
        <v>80</v>
      </c>
      <c r="I426" s="3">
        <v>1503</v>
      </c>
    </row>
    <row r="427" spans="3:9" ht="63.75" thickBot="1" x14ac:dyDescent="0.25">
      <c r="C427" s="140" t="s">
        <v>10</v>
      </c>
      <c r="D427" s="28" t="s">
        <v>572</v>
      </c>
      <c r="E427" s="7" t="s">
        <v>75</v>
      </c>
      <c r="F427" s="7" t="s">
        <v>76</v>
      </c>
      <c r="G427" s="44">
        <v>1910101590</v>
      </c>
      <c r="H427" s="7">
        <v>119</v>
      </c>
      <c r="I427" s="3">
        <v>453.9</v>
      </c>
    </row>
    <row r="428" spans="3:9" ht="32.25" thickBot="1" x14ac:dyDescent="0.25">
      <c r="C428" s="38" t="s">
        <v>13</v>
      </c>
      <c r="D428" s="28" t="s">
        <v>572</v>
      </c>
      <c r="E428" s="7" t="s">
        <v>75</v>
      </c>
      <c r="F428" s="7" t="s">
        <v>76</v>
      </c>
      <c r="G428" s="44">
        <v>1910101590</v>
      </c>
      <c r="H428" s="7">
        <v>244</v>
      </c>
      <c r="I428" s="3">
        <v>1703</v>
      </c>
    </row>
    <row r="429" spans="3:9" ht="16.5" thickBot="1" x14ac:dyDescent="0.25">
      <c r="C429" s="38" t="s">
        <v>635</v>
      </c>
      <c r="D429" s="28" t="s">
        <v>572</v>
      </c>
      <c r="E429" s="7" t="s">
        <v>75</v>
      </c>
      <c r="F429" s="7" t="s">
        <v>76</v>
      </c>
      <c r="G429" s="44">
        <v>1910101590</v>
      </c>
      <c r="H429" s="7" t="s">
        <v>614</v>
      </c>
      <c r="I429" s="3">
        <v>806</v>
      </c>
    </row>
    <row r="430" spans="3:9" ht="16.5" thickBot="1" x14ac:dyDescent="0.25">
      <c r="C430" s="141" t="s">
        <v>48</v>
      </c>
      <c r="D430" s="28" t="s">
        <v>572</v>
      </c>
      <c r="E430" s="7" t="s">
        <v>75</v>
      </c>
      <c r="F430" s="7" t="s">
        <v>76</v>
      </c>
      <c r="G430" s="44">
        <v>1910101590</v>
      </c>
      <c r="H430" s="7">
        <v>850</v>
      </c>
      <c r="I430" s="3">
        <v>693</v>
      </c>
    </row>
    <row r="431" spans="3:9" ht="142.5" thickBot="1" x14ac:dyDescent="0.25">
      <c r="C431" s="143" t="s">
        <v>55</v>
      </c>
      <c r="D431" s="28" t="s">
        <v>572</v>
      </c>
      <c r="E431" s="8" t="s">
        <v>75</v>
      </c>
      <c r="F431" s="8" t="s">
        <v>76</v>
      </c>
      <c r="G431" s="11">
        <v>1910106590</v>
      </c>
      <c r="H431" s="8"/>
      <c r="I431" s="1">
        <f>SUM(I432:I434)</f>
        <v>7969</v>
      </c>
    </row>
    <row r="432" spans="3:9" ht="48" thickBot="1" x14ac:dyDescent="0.25">
      <c r="C432" s="141" t="s">
        <v>56</v>
      </c>
      <c r="D432" s="28" t="s">
        <v>572</v>
      </c>
      <c r="E432" s="7" t="s">
        <v>75</v>
      </c>
      <c r="F432" s="7" t="s">
        <v>76</v>
      </c>
      <c r="G432" s="44">
        <v>1910106590</v>
      </c>
      <c r="H432" s="7">
        <v>111</v>
      </c>
      <c r="I432" s="3">
        <v>5998</v>
      </c>
    </row>
    <row r="433" spans="3:9" ht="63.75" thickBot="1" x14ac:dyDescent="0.25">
      <c r="C433" s="140" t="s">
        <v>10</v>
      </c>
      <c r="D433" s="28" t="s">
        <v>572</v>
      </c>
      <c r="E433" s="7" t="s">
        <v>75</v>
      </c>
      <c r="F433" s="7" t="s">
        <v>76</v>
      </c>
      <c r="G433" s="44">
        <v>1910106590</v>
      </c>
      <c r="H433" s="7">
        <v>119</v>
      </c>
      <c r="I433" s="3">
        <v>1811</v>
      </c>
    </row>
    <row r="434" spans="3:9" ht="32.25" thickBot="1" x14ac:dyDescent="0.25">
      <c r="C434" s="38" t="s">
        <v>13</v>
      </c>
      <c r="D434" s="28" t="s">
        <v>572</v>
      </c>
      <c r="E434" s="7" t="s">
        <v>75</v>
      </c>
      <c r="F434" s="7" t="s">
        <v>76</v>
      </c>
      <c r="G434" s="44">
        <v>1910106590</v>
      </c>
      <c r="H434" s="7">
        <v>244</v>
      </c>
      <c r="I434" s="3">
        <v>160</v>
      </c>
    </row>
    <row r="435" spans="3:9" ht="16.5" thickBot="1" x14ac:dyDescent="0.25">
      <c r="C435" s="143" t="s">
        <v>31</v>
      </c>
      <c r="D435" s="28" t="s">
        <v>572</v>
      </c>
      <c r="E435" s="8">
        <v>10</v>
      </c>
      <c r="F435" s="8" t="s">
        <v>73</v>
      </c>
      <c r="G435" s="8"/>
      <c r="H435" s="8"/>
      <c r="I435" s="1">
        <v>150</v>
      </c>
    </row>
    <row r="436" spans="3:9" ht="16.5" thickBot="1" x14ac:dyDescent="0.25">
      <c r="C436" s="143" t="s">
        <v>35</v>
      </c>
      <c r="D436" s="28" t="s">
        <v>572</v>
      </c>
      <c r="E436" s="8">
        <v>10</v>
      </c>
      <c r="F436" s="8" t="s">
        <v>73</v>
      </c>
      <c r="G436" s="8"/>
      <c r="H436" s="8"/>
      <c r="I436" s="1">
        <v>150</v>
      </c>
    </row>
    <row r="437" spans="3:9" ht="48" thickBot="1" x14ac:dyDescent="0.25">
      <c r="C437" s="143" t="s">
        <v>57</v>
      </c>
      <c r="D437" s="28" t="s">
        <v>572</v>
      </c>
      <c r="E437" s="8">
        <v>10</v>
      </c>
      <c r="F437" s="8" t="s">
        <v>73</v>
      </c>
      <c r="G437" s="8">
        <v>2230171540</v>
      </c>
      <c r="H437" s="8"/>
      <c r="I437" s="1">
        <v>150</v>
      </c>
    </row>
    <row r="438" spans="3:9" ht="32.25" thickBot="1" x14ac:dyDescent="0.25">
      <c r="C438" s="5" t="s">
        <v>34</v>
      </c>
      <c r="D438" s="28" t="s">
        <v>572</v>
      </c>
      <c r="E438" s="7">
        <v>10</v>
      </c>
      <c r="F438" s="7" t="s">
        <v>73</v>
      </c>
      <c r="G438" s="7">
        <v>2230171540</v>
      </c>
      <c r="H438" s="7">
        <v>313</v>
      </c>
      <c r="I438" s="3">
        <v>150</v>
      </c>
    </row>
    <row r="439" spans="3:9" ht="16.5" thickBot="1" x14ac:dyDescent="0.25">
      <c r="C439" s="194" t="s">
        <v>63</v>
      </c>
      <c r="D439" s="190" t="s">
        <v>178</v>
      </c>
      <c r="E439" s="190" t="s">
        <v>75</v>
      </c>
      <c r="F439" s="190" t="s">
        <v>117</v>
      </c>
      <c r="G439" s="190"/>
      <c r="H439" s="190"/>
      <c r="I439" s="192">
        <f>SUM(I440+I457+I474+I491+I507+I523+I539+I555+I572+I589+I605+I622+I638+I655+I672+I689+I706+I722+I739+I756+I773+I789)</f>
        <v>437494.80799999996</v>
      </c>
    </row>
    <row r="440" spans="3:9" ht="16.5" thickBot="1" x14ac:dyDescent="0.25">
      <c r="C440" s="194" t="s">
        <v>494</v>
      </c>
      <c r="D440" s="190" t="s">
        <v>119</v>
      </c>
      <c r="E440" s="190" t="s">
        <v>75</v>
      </c>
      <c r="F440" s="190" t="s">
        <v>117</v>
      </c>
      <c r="G440" s="190"/>
      <c r="H440" s="190"/>
      <c r="I440" s="192">
        <f>SUM(I455+I448+I441+I452)</f>
        <v>43201.279999999999</v>
      </c>
    </row>
    <row r="441" spans="3:9" ht="16.5" thickBot="1" x14ac:dyDescent="0.25">
      <c r="C441" s="31"/>
      <c r="D441" s="26" t="s">
        <v>119</v>
      </c>
      <c r="E441" s="26" t="s">
        <v>75</v>
      </c>
      <c r="F441" s="26" t="s">
        <v>117</v>
      </c>
      <c r="G441" s="62">
        <v>1920202590</v>
      </c>
      <c r="H441" s="26"/>
      <c r="I441" s="288">
        <f>SUM(I442:I447)</f>
        <v>3432.68</v>
      </c>
    </row>
    <row r="442" spans="3:9" ht="48" thickBot="1" x14ac:dyDescent="0.25">
      <c r="C442" s="5" t="s">
        <v>56</v>
      </c>
      <c r="D442" s="28" t="s">
        <v>119</v>
      </c>
      <c r="E442" s="7" t="s">
        <v>75</v>
      </c>
      <c r="F442" s="7" t="s">
        <v>117</v>
      </c>
      <c r="G442" s="36">
        <v>1920202590</v>
      </c>
      <c r="H442" s="7" t="s">
        <v>80</v>
      </c>
      <c r="I442" s="131">
        <v>1330</v>
      </c>
    </row>
    <row r="443" spans="3:9" ht="63.75" thickBot="1" x14ac:dyDescent="0.25">
      <c r="C443" s="38" t="s">
        <v>10</v>
      </c>
      <c r="D443" s="28" t="s">
        <v>119</v>
      </c>
      <c r="E443" s="7" t="s">
        <v>75</v>
      </c>
      <c r="F443" s="7" t="s">
        <v>117</v>
      </c>
      <c r="G443" s="36">
        <v>1920202590</v>
      </c>
      <c r="H443" s="7" t="s">
        <v>569</v>
      </c>
      <c r="I443" s="131">
        <v>402</v>
      </c>
    </row>
    <row r="444" spans="3:9" ht="32.25" thickBot="1" x14ac:dyDescent="0.25">
      <c r="C444" s="38" t="s">
        <v>13</v>
      </c>
      <c r="D444" s="28" t="s">
        <v>119</v>
      </c>
      <c r="E444" s="7" t="s">
        <v>75</v>
      </c>
      <c r="F444" s="7" t="s">
        <v>117</v>
      </c>
      <c r="G444" s="36">
        <v>1920202590</v>
      </c>
      <c r="H444" s="7" t="s">
        <v>121</v>
      </c>
      <c r="I444" s="3">
        <v>292</v>
      </c>
    </row>
    <row r="445" spans="3:9" ht="16.5" thickBot="1" x14ac:dyDescent="0.25">
      <c r="C445" s="38" t="s">
        <v>635</v>
      </c>
      <c r="D445" s="28" t="s">
        <v>119</v>
      </c>
      <c r="E445" s="7" t="s">
        <v>75</v>
      </c>
      <c r="F445" s="7" t="s">
        <v>117</v>
      </c>
      <c r="G445" s="36">
        <v>1920202590</v>
      </c>
      <c r="H445" s="7" t="s">
        <v>614</v>
      </c>
      <c r="I445" s="3">
        <v>943</v>
      </c>
    </row>
    <row r="446" spans="3:9" ht="48" thickBot="1" x14ac:dyDescent="0.25">
      <c r="C446" s="154" t="s">
        <v>592</v>
      </c>
      <c r="D446" s="198" t="s">
        <v>119</v>
      </c>
      <c r="E446" s="170" t="s">
        <v>75</v>
      </c>
      <c r="F446" s="170" t="s">
        <v>117</v>
      </c>
      <c r="G446" s="297">
        <v>1920202590</v>
      </c>
      <c r="H446" s="170" t="s">
        <v>593</v>
      </c>
      <c r="I446" s="169">
        <v>153.68</v>
      </c>
    </row>
    <row r="447" spans="3:9" ht="16.5" thickBot="1" x14ac:dyDescent="0.25">
      <c r="C447" s="141" t="s">
        <v>48</v>
      </c>
      <c r="D447" s="28" t="s">
        <v>119</v>
      </c>
      <c r="E447" s="7" t="s">
        <v>75</v>
      </c>
      <c r="F447" s="7" t="s">
        <v>117</v>
      </c>
      <c r="G447" s="36">
        <v>1920202590</v>
      </c>
      <c r="H447" s="7" t="s">
        <v>120</v>
      </c>
      <c r="I447" s="3">
        <v>312</v>
      </c>
    </row>
    <row r="448" spans="3:9" ht="126.75" thickBot="1" x14ac:dyDescent="0.25">
      <c r="C448" s="143" t="s">
        <v>64</v>
      </c>
      <c r="D448" s="26" t="s">
        <v>119</v>
      </c>
      <c r="E448" s="8" t="s">
        <v>75</v>
      </c>
      <c r="F448" s="8" t="s">
        <v>117</v>
      </c>
      <c r="G448" s="4">
        <v>1920206590</v>
      </c>
      <c r="H448" s="2"/>
      <c r="I448" s="1">
        <f>SUM(I449:I451)</f>
        <v>35485.199999999997</v>
      </c>
    </row>
    <row r="449" spans="3:9" ht="48" thickBot="1" x14ac:dyDescent="0.25">
      <c r="C449" s="5" t="s">
        <v>56</v>
      </c>
      <c r="D449" s="28" t="s">
        <v>119</v>
      </c>
      <c r="E449" s="7" t="s">
        <v>75</v>
      </c>
      <c r="F449" s="7" t="s">
        <v>117</v>
      </c>
      <c r="G449" s="3">
        <v>1920206590</v>
      </c>
      <c r="H449" s="3">
        <v>111</v>
      </c>
      <c r="I449" s="3">
        <v>26711</v>
      </c>
    </row>
    <row r="450" spans="3:9" ht="63.75" thickBot="1" x14ac:dyDescent="0.25">
      <c r="C450" s="38" t="s">
        <v>10</v>
      </c>
      <c r="D450" s="28" t="s">
        <v>119</v>
      </c>
      <c r="E450" s="7" t="s">
        <v>75</v>
      </c>
      <c r="F450" s="7" t="s">
        <v>117</v>
      </c>
      <c r="G450" s="3">
        <v>1920206590</v>
      </c>
      <c r="H450" s="3">
        <v>119</v>
      </c>
      <c r="I450" s="3">
        <v>8067</v>
      </c>
    </row>
    <row r="451" spans="3:9" ht="32.25" thickBot="1" x14ac:dyDescent="0.25">
      <c r="C451" s="38" t="s">
        <v>13</v>
      </c>
      <c r="D451" s="28" t="s">
        <v>119</v>
      </c>
      <c r="E451" s="7" t="s">
        <v>75</v>
      </c>
      <c r="F451" s="7" t="s">
        <v>117</v>
      </c>
      <c r="G451" s="3">
        <v>1920206590</v>
      </c>
      <c r="H451" s="3">
        <v>244</v>
      </c>
      <c r="I451" s="3">
        <v>707.2</v>
      </c>
    </row>
    <row r="452" spans="3:9" ht="79.5" thickBot="1" x14ac:dyDescent="0.25">
      <c r="C452" s="341" t="s">
        <v>659</v>
      </c>
      <c r="D452" s="198" t="s">
        <v>119</v>
      </c>
      <c r="E452" s="170" t="s">
        <v>75</v>
      </c>
      <c r="F452" s="170" t="s">
        <v>117</v>
      </c>
      <c r="G452" s="181" t="s">
        <v>663</v>
      </c>
      <c r="H452" s="169"/>
      <c r="I452" s="169">
        <f>SUM(I453:I454)</f>
        <v>1953</v>
      </c>
    </row>
    <row r="453" spans="3:9" ht="48" thickBot="1" x14ac:dyDescent="0.25">
      <c r="C453" s="38" t="s">
        <v>230</v>
      </c>
      <c r="D453" s="28" t="s">
        <v>119</v>
      </c>
      <c r="E453" s="7" t="s">
        <v>75</v>
      </c>
      <c r="F453" s="7" t="s">
        <v>117</v>
      </c>
      <c r="G453" s="185" t="s">
        <v>663</v>
      </c>
      <c r="H453" s="3">
        <v>111</v>
      </c>
      <c r="I453" s="3">
        <v>1500</v>
      </c>
    </row>
    <row r="454" spans="3:9" ht="63.75" thickBot="1" x14ac:dyDescent="0.25">
      <c r="C454" s="38" t="s">
        <v>10</v>
      </c>
      <c r="D454" s="28" t="s">
        <v>119</v>
      </c>
      <c r="E454" s="7" t="s">
        <v>75</v>
      </c>
      <c r="F454" s="7" t="s">
        <v>117</v>
      </c>
      <c r="G454" s="185" t="s">
        <v>663</v>
      </c>
      <c r="H454" s="3">
        <v>119</v>
      </c>
      <c r="I454" s="3">
        <v>453</v>
      </c>
    </row>
    <row r="455" spans="3:9" ht="79.5" thickBot="1" x14ac:dyDescent="0.25">
      <c r="C455" s="158" t="s">
        <v>661</v>
      </c>
      <c r="D455" s="342" t="s">
        <v>119</v>
      </c>
      <c r="E455" s="342" t="s">
        <v>75</v>
      </c>
      <c r="F455" s="342" t="s">
        <v>117</v>
      </c>
      <c r="G455" s="181" t="s">
        <v>662</v>
      </c>
      <c r="H455" s="343"/>
      <c r="I455" s="343">
        <v>2330.4</v>
      </c>
    </row>
    <row r="456" spans="3:9" ht="32.25" thickBot="1" x14ac:dyDescent="0.25">
      <c r="C456" s="38" t="s">
        <v>13</v>
      </c>
      <c r="D456" s="28" t="s">
        <v>119</v>
      </c>
      <c r="E456" s="7" t="s">
        <v>75</v>
      </c>
      <c r="F456" s="7" t="s">
        <v>117</v>
      </c>
      <c r="G456" s="185" t="s">
        <v>662</v>
      </c>
      <c r="H456" s="3">
        <v>244</v>
      </c>
      <c r="I456" s="344">
        <v>2330.4</v>
      </c>
    </row>
    <row r="457" spans="3:9" ht="16.5" thickBot="1" x14ac:dyDescent="0.25">
      <c r="C457" s="130" t="s">
        <v>495</v>
      </c>
      <c r="D457" s="128" t="s">
        <v>123</v>
      </c>
      <c r="E457" s="128" t="s">
        <v>75</v>
      </c>
      <c r="F457" s="128" t="s">
        <v>117</v>
      </c>
      <c r="G457" s="128"/>
      <c r="H457" s="128"/>
      <c r="I457" s="195">
        <f>SUM(I472+I465+I458+I469)</f>
        <v>67353.405000000013</v>
      </c>
    </row>
    <row r="458" spans="3:9" ht="16.5" thickBot="1" x14ac:dyDescent="0.25">
      <c r="C458" s="31"/>
      <c r="D458" s="26" t="s">
        <v>123</v>
      </c>
      <c r="E458" s="15" t="s">
        <v>75</v>
      </c>
      <c r="F458" s="15" t="s">
        <v>117</v>
      </c>
      <c r="G458" s="32">
        <v>1920202590</v>
      </c>
      <c r="H458" s="27"/>
      <c r="I458" s="196">
        <f>SUM(I459:I464)</f>
        <v>7069.951</v>
      </c>
    </row>
    <row r="459" spans="3:9" ht="48" thickBot="1" x14ac:dyDescent="0.25">
      <c r="C459" s="5" t="s">
        <v>56</v>
      </c>
      <c r="D459" s="28" t="s">
        <v>123</v>
      </c>
      <c r="E459" s="7" t="s">
        <v>75</v>
      </c>
      <c r="F459" s="7" t="s">
        <v>117</v>
      </c>
      <c r="G459" s="36">
        <v>1920202590</v>
      </c>
      <c r="H459" s="28" t="s">
        <v>80</v>
      </c>
      <c r="I459" s="273">
        <v>1656</v>
      </c>
    </row>
    <row r="460" spans="3:9" ht="63.75" thickBot="1" x14ac:dyDescent="0.25">
      <c r="C460" s="38" t="s">
        <v>10</v>
      </c>
      <c r="D460" s="28" t="s">
        <v>123</v>
      </c>
      <c r="E460" s="7" t="s">
        <v>75</v>
      </c>
      <c r="F460" s="7" t="s">
        <v>117</v>
      </c>
      <c r="G460" s="36">
        <v>1920202590</v>
      </c>
      <c r="H460" s="28" t="s">
        <v>569</v>
      </c>
      <c r="I460" s="273">
        <v>501</v>
      </c>
    </row>
    <row r="461" spans="3:9" ht="32.25" thickBot="1" x14ac:dyDescent="0.25">
      <c r="C461" s="38" t="s">
        <v>13</v>
      </c>
      <c r="D461" s="28" t="s">
        <v>123</v>
      </c>
      <c r="E461" s="7" t="s">
        <v>75</v>
      </c>
      <c r="F461" s="7" t="s">
        <v>117</v>
      </c>
      <c r="G461" s="36">
        <v>1920202590</v>
      </c>
      <c r="H461" s="7" t="s">
        <v>121</v>
      </c>
      <c r="I461" s="3">
        <v>862</v>
      </c>
    </row>
    <row r="462" spans="3:9" ht="16.5" thickBot="1" x14ac:dyDescent="0.25">
      <c r="C462" s="38" t="s">
        <v>635</v>
      </c>
      <c r="D462" s="28" t="s">
        <v>123</v>
      </c>
      <c r="E462" s="7" t="s">
        <v>75</v>
      </c>
      <c r="F462" s="7" t="s">
        <v>117</v>
      </c>
      <c r="G462" s="36">
        <v>1920202590</v>
      </c>
      <c r="H462" s="7" t="s">
        <v>614</v>
      </c>
      <c r="I462" s="3">
        <v>1496</v>
      </c>
    </row>
    <row r="463" spans="3:9" ht="48" thickBot="1" x14ac:dyDescent="0.25">
      <c r="C463" s="154" t="s">
        <v>592</v>
      </c>
      <c r="D463" s="198" t="s">
        <v>123</v>
      </c>
      <c r="E463" s="170" t="s">
        <v>75</v>
      </c>
      <c r="F463" s="170" t="s">
        <v>117</v>
      </c>
      <c r="G463" s="297">
        <v>1920202590</v>
      </c>
      <c r="H463" s="170" t="s">
        <v>593</v>
      </c>
      <c r="I463" s="169">
        <v>263.45100000000002</v>
      </c>
    </row>
    <row r="464" spans="3:9" ht="16.5" thickBot="1" x14ac:dyDescent="0.25">
      <c r="C464" s="141" t="s">
        <v>48</v>
      </c>
      <c r="D464" s="28" t="s">
        <v>123</v>
      </c>
      <c r="E464" s="7" t="s">
        <v>75</v>
      </c>
      <c r="F464" s="7" t="s">
        <v>117</v>
      </c>
      <c r="G464" s="36">
        <v>1920202590</v>
      </c>
      <c r="H464" s="7" t="s">
        <v>120</v>
      </c>
      <c r="I464" s="3">
        <v>2291.5</v>
      </c>
    </row>
    <row r="465" spans="3:9" ht="126.75" thickBot="1" x14ac:dyDescent="0.25">
      <c r="C465" s="143" t="s">
        <v>64</v>
      </c>
      <c r="D465" s="26" t="s">
        <v>123</v>
      </c>
      <c r="E465" s="8" t="s">
        <v>75</v>
      </c>
      <c r="F465" s="8" t="s">
        <v>117</v>
      </c>
      <c r="G465" s="4">
        <v>1920206590</v>
      </c>
      <c r="H465" s="2"/>
      <c r="I465" s="1">
        <f>SUM(I466:I468)</f>
        <v>52076.800000000003</v>
      </c>
    </row>
    <row r="466" spans="3:9" ht="48" thickBot="1" x14ac:dyDescent="0.25">
      <c r="C466" s="5" t="s">
        <v>56</v>
      </c>
      <c r="D466" s="28" t="s">
        <v>123</v>
      </c>
      <c r="E466" s="7" t="s">
        <v>75</v>
      </c>
      <c r="F466" s="7" t="s">
        <v>117</v>
      </c>
      <c r="G466" s="3">
        <v>1920206590</v>
      </c>
      <c r="H466" s="3">
        <v>111</v>
      </c>
      <c r="I466" s="3">
        <v>38975</v>
      </c>
    </row>
    <row r="467" spans="3:9" ht="63.75" thickBot="1" x14ac:dyDescent="0.25">
      <c r="C467" s="38" t="s">
        <v>10</v>
      </c>
      <c r="D467" s="28" t="s">
        <v>123</v>
      </c>
      <c r="E467" s="7" t="s">
        <v>75</v>
      </c>
      <c r="F467" s="7" t="s">
        <v>117</v>
      </c>
      <c r="G467" s="3">
        <v>1920206590</v>
      </c>
      <c r="H467" s="3">
        <v>119</v>
      </c>
      <c r="I467" s="3">
        <v>11771</v>
      </c>
    </row>
    <row r="468" spans="3:9" ht="32.25" thickBot="1" x14ac:dyDescent="0.25">
      <c r="C468" s="38" t="s">
        <v>13</v>
      </c>
      <c r="D468" s="28" t="s">
        <v>123</v>
      </c>
      <c r="E468" s="7" t="s">
        <v>75</v>
      </c>
      <c r="F468" s="7" t="s">
        <v>117</v>
      </c>
      <c r="G468" s="3">
        <v>1920206590</v>
      </c>
      <c r="H468" s="3">
        <v>244</v>
      </c>
      <c r="I468" s="3">
        <v>1330.8</v>
      </c>
    </row>
    <row r="469" spans="3:9" ht="79.5" thickBot="1" x14ac:dyDescent="0.25">
      <c r="C469" s="341" t="s">
        <v>659</v>
      </c>
      <c r="D469" s="198" t="s">
        <v>123</v>
      </c>
      <c r="E469" s="170" t="s">
        <v>75</v>
      </c>
      <c r="F469" s="170" t="s">
        <v>117</v>
      </c>
      <c r="G469" s="181" t="s">
        <v>663</v>
      </c>
      <c r="H469" s="169"/>
      <c r="I469" s="169">
        <f>SUM(I470:I471)</f>
        <v>3258.884</v>
      </c>
    </row>
    <row r="470" spans="3:9" ht="48" thickBot="1" x14ac:dyDescent="0.25">
      <c r="C470" s="38" t="s">
        <v>230</v>
      </c>
      <c r="D470" s="28" t="s">
        <v>123</v>
      </c>
      <c r="E470" s="7" t="s">
        <v>75</v>
      </c>
      <c r="F470" s="7" t="s">
        <v>117</v>
      </c>
      <c r="G470" s="185" t="s">
        <v>663</v>
      </c>
      <c r="H470" s="3">
        <v>111</v>
      </c>
      <c r="I470" s="3">
        <v>2503</v>
      </c>
    </row>
    <row r="471" spans="3:9" ht="63.75" thickBot="1" x14ac:dyDescent="0.25">
      <c r="C471" s="38" t="s">
        <v>10</v>
      </c>
      <c r="D471" s="28" t="s">
        <v>123</v>
      </c>
      <c r="E471" s="7" t="s">
        <v>75</v>
      </c>
      <c r="F471" s="7" t="s">
        <v>117</v>
      </c>
      <c r="G471" s="185" t="s">
        <v>663</v>
      </c>
      <c r="H471" s="3">
        <v>119</v>
      </c>
      <c r="I471" s="3">
        <v>755.88400000000001</v>
      </c>
    </row>
    <row r="472" spans="3:9" ht="79.5" thickBot="1" x14ac:dyDescent="0.25">
      <c r="C472" s="158" t="s">
        <v>661</v>
      </c>
      <c r="D472" s="342" t="s">
        <v>123</v>
      </c>
      <c r="E472" s="342" t="s">
        <v>75</v>
      </c>
      <c r="F472" s="342" t="s">
        <v>117</v>
      </c>
      <c r="G472" s="181" t="s">
        <v>662</v>
      </c>
      <c r="H472" s="343"/>
      <c r="I472" s="343">
        <v>4947.7700000000004</v>
      </c>
    </row>
    <row r="473" spans="3:9" ht="32.25" thickBot="1" x14ac:dyDescent="0.25">
      <c r="C473" s="38" t="s">
        <v>13</v>
      </c>
      <c r="D473" s="28" t="s">
        <v>123</v>
      </c>
      <c r="E473" s="7" t="s">
        <v>75</v>
      </c>
      <c r="F473" s="7" t="s">
        <v>117</v>
      </c>
      <c r="G473" s="185" t="s">
        <v>662</v>
      </c>
      <c r="H473" s="3">
        <v>244</v>
      </c>
      <c r="I473" s="344">
        <v>4947.7700000000004</v>
      </c>
    </row>
    <row r="474" spans="3:9" ht="16.5" thickBot="1" x14ac:dyDescent="0.25">
      <c r="C474" s="130" t="s">
        <v>124</v>
      </c>
      <c r="D474" s="128" t="s">
        <v>125</v>
      </c>
      <c r="E474" s="128" t="s">
        <v>75</v>
      </c>
      <c r="F474" s="128" t="s">
        <v>117</v>
      </c>
      <c r="G474" s="128"/>
      <c r="H474" s="128"/>
      <c r="I474" s="296">
        <f>SUM(I489+I482+I475+I486)</f>
        <v>41898.765999999996</v>
      </c>
    </row>
    <row r="475" spans="3:9" ht="16.5" thickBot="1" x14ac:dyDescent="0.25">
      <c r="C475" s="31"/>
      <c r="D475" s="26" t="s">
        <v>125</v>
      </c>
      <c r="E475" s="15" t="s">
        <v>75</v>
      </c>
      <c r="F475" s="15" t="s">
        <v>117</v>
      </c>
      <c r="G475" s="32">
        <v>1920202590</v>
      </c>
      <c r="H475" s="27"/>
      <c r="I475" s="288">
        <f>SUM(I476:I481)</f>
        <v>3456.8559999999998</v>
      </c>
    </row>
    <row r="476" spans="3:9" ht="48" thickBot="1" x14ac:dyDescent="0.25">
      <c r="C476" s="5" t="s">
        <v>56</v>
      </c>
      <c r="D476" s="28" t="s">
        <v>125</v>
      </c>
      <c r="E476" s="19" t="s">
        <v>75</v>
      </c>
      <c r="F476" s="19" t="s">
        <v>117</v>
      </c>
      <c r="G476" s="238">
        <v>1920202590</v>
      </c>
      <c r="H476" s="28" t="s">
        <v>80</v>
      </c>
      <c r="I476" s="131">
        <v>1277</v>
      </c>
    </row>
    <row r="477" spans="3:9" ht="63.75" thickBot="1" x14ac:dyDescent="0.25">
      <c r="C477" s="38" t="s">
        <v>10</v>
      </c>
      <c r="D477" s="28" t="s">
        <v>125</v>
      </c>
      <c r="E477" s="19" t="s">
        <v>75</v>
      </c>
      <c r="F477" s="19" t="s">
        <v>117</v>
      </c>
      <c r="G477" s="238">
        <v>1920202590</v>
      </c>
      <c r="H477" s="28" t="s">
        <v>569</v>
      </c>
      <c r="I477" s="131">
        <v>386</v>
      </c>
    </row>
    <row r="478" spans="3:9" ht="32.25" thickBot="1" x14ac:dyDescent="0.25">
      <c r="C478" s="38" t="s">
        <v>13</v>
      </c>
      <c r="D478" s="28" t="s">
        <v>125</v>
      </c>
      <c r="E478" s="7" t="s">
        <v>75</v>
      </c>
      <c r="F478" s="7" t="s">
        <v>117</v>
      </c>
      <c r="G478" s="36">
        <v>1920202590</v>
      </c>
      <c r="H478" s="7" t="s">
        <v>121</v>
      </c>
      <c r="I478" s="3">
        <v>267</v>
      </c>
    </row>
    <row r="479" spans="3:9" ht="16.5" thickBot="1" x14ac:dyDescent="0.25">
      <c r="C479" s="38" t="s">
        <v>635</v>
      </c>
      <c r="D479" s="28" t="s">
        <v>125</v>
      </c>
      <c r="E479" s="7" t="s">
        <v>75</v>
      </c>
      <c r="F479" s="7" t="s">
        <v>117</v>
      </c>
      <c r="G479" s="36">
        <v>1920202590</v>
      </c>
      <c r="H479" s="7" t="s">
        <v>614</v>
      </c>
      <c r="I479" s="3">
        <v>902</v>
      </c>
    </row>
    <row r="480" spans="3:9" ht="48" thickBot="1" x14ac:dyDescent="0.25">
      <c r="C480" s="154" t="s">
        <v>592</v>
      </c>
      <c r="D480" s="198" t="s">
        <v>125</v>
      </c>
      <c r="E480" s="170" t="s">
        <v>75</v>
      </c>
      <c r="F480" s="170" t="s">
        <v>117</v>
      </c>
      <c r="G480" s="297">
        <v>1920202590</v>
      </c>
      <c r="H480" s="170" t="s">
        <v>593</v>
      </c>
      <c r="I480" s="169">
        <v>548.85599999999999</v>
      </c>
    </row>
    <row r="481" spans="3:9" ht="16.5" thickBot="1" x14ac:dyDescent="0.25">
      <c r="C481" s="141" t="s">
        <v>48</v>
      </c>
      <c r="D481" s="28" t="s">
        <v>125</v>
      </c>
      <c r="E481" s="7" t="s">
        <v>75</v>
      </c>
      <c r="F481" s="7" t="s">
        <v>117</v>
      </c>
      <c r="G481" s="36">
        <v>1920202590</v>
      </c>
      <c r="H481" s="7" t="s">
        <v>120</v>
      </c>
      <c r="I481" s="3">
        <v>76</v>
      </c>
    </row>
    <row r="482" spans="3:9" ht="126.75" thickBot="1" x14ac:dyDescent="0.25">
      <c r="C482" s="143" t="s">
        <v>64</v>
      </c>
      <c r="D482" s="26" t="s">
        <v>125</v>
      </c>
      <c r="E482" s="8" t="s">
        <v>75</v>
      </c>
      <c r="F482" s="8" t="s">
        <v>117</v>
      </c>
      <c r="G482" s="4">
        <v>1920206590</v>
      </c>
      <c r="H482" s="2"/>
      <c r="I482" s="1">
        <f>SUM(I483:I485)</f>
        <v>33903.699999999997</v>
      </c>
    </row>
    <row r="483" spans="3:9" ht="48" thickBot="1" x14ac:dyDescent="0.25">
      <c r="C483" s="5" t="s">
        <v>56</v>
      </c>
      <c r="D483" s="28" t="s">
        <v>125</v>
      </c>
      <c r="E483" s="7" t="s">
        <v>75</v>
      </c>
      <c r="F483" s="7" t="s">
        <v>117</v>
      </c>
      <c r="G483" s="3">
        <v>1920206590</v>
      </c>
      <c r="H483" s="3">
        <v>111</v>
      </c>
      <c r="I483" s="3">
        <v>25500</v>
      </c>
    </row>
    <row r="484" spans="3:9" ht="63.75" thickBot="1" x14ac:dyDescent="0.25">
      <c r="C484" s="38" t="s">
        <v>10</v>
      </c>
      <c r="D484" s="28" t="s">
        <v>125</v>
      </c>
      <c r="E484" s="7" t="s">
        <v>75</v>
      </c>
      <c r="F484" s="7" t="s">
        <v>117</v>
      </c>
      <c r="G484" s="3">
        <v>1920206590</v>
      </c>
      <c r="H484" s="3">
        <v>119</v>
      </c>
      <c r="I484" s="3">
        <v>7701</v>
      </c>
    </row>
    <row r="485" spans="3:9" ht="32.25" thickBot="1" x14ac:dyDescent="0.25">
      <c r="C485" s="38" t="s">
        <v>13</v>
      </c>
      <c r="D485" s="28" t="s">
        <v>125</v>
      </c>
      <c r="E485" s="7" t="s">
        <v>75</v>
      </c>
      <c r="F485" s="7" t="s">
        <v>117</v>
      </c>
      <c r="G485" s="3">
        <v>1920206590</v>
      </c>
      <c r="H485" s="3">
        <v>244</v>
      </c>
      <c r="I485" s="3">
        <v>702.7</v>
      </c>
    </row>
    <row r="486" spans="3:9" ht="79.5" thickBot="1" x14ac:dyDescent="0.25">
      <c r="C486" s="341" t="s">
        <v>659</v>
      </c>
      <c r="D486" s="198" t="s">
        <v>125</v>
      </c>
      <c r="E486" s="170" t="s">
        <v>75</v>
      </c>
      <c r="F486" s="170" t="s">
        <v>117</v>
      </c>
      <c r="G486" s="181" t="s">
        <v>663</v>
      </c>
      <c r="H486" s="169"/>
      <c r="I486" s="169">
        <f>SUM(I487:I488)</f>
        <v>1874.88</v>
      </c>
    </row>
    <row r="487" spans="3:9" ht="48" thickBot="1" x14ac:dyDescent="0.25">
      <c r="C487" s="38" t="s">
        <v>230</v>
      </c>
      <c r="D487" s="28" t="s">
        <v>125</v>
      </c>
      <c r="E487" s="7" t="s">
        <v>75</v>
      </c>
      <c r="F487" s="7" t="s">
        <v>117</v>
      </c>
      <c r="G487" s="185" t="s">
        <v>663</v>
      </c>
      <c r="H487" s="3">
        <v>111</v>
      </c>
      <c r="I487" s="3">
        <v>1440</v>
      </c>
    </row>
    <row r="488" spans="3:9" ht="63.75" thickBot="1" x14ac:dyDescent="0.25">
      <c r="C488" s="38" t="s">
        <v>10</v>
      </c>
      <c r="D488" s="28" t="s">
        <v>125</v>
      </c>
      <c r="E488" s="7" t="s">
        <v>75</v>
      </c>
      <c r="F488" s="7" t="s">
        <v>117</v>
      </c>
      <c r="G488" s="185" t="s">
        <v>663</v>
      </c>
      <c r="H488" s="3">
        <v>119</v>
      </c>
      <c r="I488" s="3">
        <v>434.88</v>
      </c>
    </row>
    <row r="489" spans="3:9" ht="79.5" thickBot="1" x14ac:dyDescent="0.25">
      <c r="C489" s="158" t="s">
        <v>661</v>
      </c>
      <c r="D489" s="342" t="s">
        <v>125</v>
      </c>
      <c r="E489" s="342" t="s">
        <v>75</v>
      </c>
      <c r="F489" s="342" t="s">
        <v>117</v>
      </c>
      <c r="G489" s="181" t="s">
        <v>662</v>
      </c>
      <c r="H489" s="343"/>
      <c r="I489" s="343">
        <v>2663.33</v>
      </c>
    </row>
    <row r="490" spans="3:9" ht="32.25" thickBot="1" x14ac:dyDescent="0.25">
      <c r="C490" s="38" t="s">
        <v>13</v>
      </c>
      <c r="D490" s="28" t="s">
        <v>125</v>
      </c>
      <c r="E490" s="7" t="s">
        <v>75</v>
      </c>
      <c r="F490" s="7" t="s">
        <v>117</v>
      </c>
      <c r="G490" s="185" t="s">
        <v>662</v>
      </c>
      <c r="H490" s="3">
        <v>244</v>
      </c>
      <c r="I490" s="344">
        <v>2663.33</v>
      </c>
    </row>
    <row r="491" spans="3:9" ht="16.5" thickBot="1" x14ac:dyDescent="0.25">
      <c r="C491" s="130" t="s">
        <v>126</v>
      </c>
      <c r="D491" s="128" t="s">
        <v>127</v>
      </c>
      <c r="E491" s="128" t="s">
        <v>75</v>
      </c>
      <c r="F491" s="128" t="s">
        <v>117</v>
      </c>
      <c r="G491" s="128"/>
      <c r="H491" s="128"/>
      <c r="I491" s="129">
        <f>SUM(I505+I498+I492+I502)</f>
        <v>13954.759999999998</v>
      </c>
    </row>
    <row r="492" spans="3:9" ht="16.5" thickBot="1" x14ac:dyDescent="0.25">
      <c r="C492" s="31"/>
      <c r="D492" s="26" t="s">
        <v>127</v>
      </c>
      <c r="E492" s="15" t="s">
        <v>75</v>
      </c>
      <c r="F492" s="15" t="s">
        <v>117</v>
      </c>
      <c r="G492" s="32">
        <v>1920202590</v>
      </c>
      <c r="H492" s="27"/>
      <c r="I492" s="52">
        <f>SUM(I493:I497)</f>
        <v>1157.5</v>
      </c>
    </row>
    <row r="493" spans="3:9" ht="48" thickBot="1" x14ac:dyDescent="0.25">
      <c r="C493" s="5" t="s">
        <v>56</v>
      </c>
      <c r="D493" s="28" t="s">
        <v>127</v>
      </c>
      <c r="E493" s="7" t="s">
        <v>75</v>
      </c>
      <c r="F493" s="7" t="s">
        <v>117</v>
      </c>
      <c r="G493" s="36">
        <v>1920202590</v>
      </c>
      <c r="H493" s="7" t="s">
        <v>80</v>
      </c>
      <c r="I493" s="131">
        <v>604</v>
      </c>
    </row>
    <row r="494" spans="3:9" ht="63.75" thickBot="1" x14ac:dyDescent="0.25">
      <c r="C494" s="38" t="s">
        <v>10</v>
      </c>
      <c r="D494" s="28" t="s">
        <v>127</v>
      </c>
      <c r="E494" s="7" t="s">
        <v>75</v>
      </c>
      <c r="F494" s="7" t="s">
        <v>117</v>
      </c>
      <c r="G494" s="36">
        <v>1920202590</v>
      </c>
      <c r="H494" s="7" t="s">
        <v>569</v>
      </c>
      <c r="I494" s="131">
        <v>183</v>
      </c>
    </row>
    <row r="495" spans="3:9" ht="32.25" thickBot="1" x14ac:dyDescent="0.25">
      <c r="C495" s="38" t="s">
        <v>13</v>
      </c>
      <c r="D495" s="28" t="s">
        <v>127</v>
      </c>
      <c r="E495" s="7" t="s">
        <v>75</v>
      </c>
      <c r="F495" s="7" t="s">
        <v>117</v>
      </c>
      <c r="G495" s="36">
        <v>1920202590</v>
      </c>
      <c r="H495" s="7" t="s">
        <v>121</v>
      </c>
      <c r="I495" s="3">
        <v>113</v>
      </c>
    </row>
    <row r="496" spans="3:9" ht="16.5" thickBot="1" x14ac:dyDescent="0.25">
      <c r="C496" s="38" t="s">
        <v>635</v>
      </c>
      <c r="D496" s="28" t="s">
        <v>127</v>
      </c>
      <c r="E496" s="7" t="s">
        <v>75</v>
      </c>
      <c r="F496" s="7" t="s">
        <v>117</v>
      </c>
      <c r="G496" s="36">
        <v>1920202590</v>
      </c>
      <c r="H496" s="7" t="s">
        <v>614</v>
      </c>
      <c r="I496" s="3">
        <v>213</v>
      </c>
    </row>
    <row r="497" spans="3:9" ht="16.5" thickBot="1" x14ac:dyDescent="0.25">
      <c r="C497" s="141" t="s">
        <v>48</v>
      </c>
      <c r="D497" s="28" t="s">
        <v>127</v>
      </c>
      <c r="E497" s="7" t="s">
        <v>75</v>
      </c>
      <c r="F497" s="7" t="s">
        <v>117</v>
      </c>
      <c r="G497" s="36">
        <v>1920202590</v>
      </c>
      <c r="H497" s="7" t="s">
        <v>120</v>
      </c>
      <c r="I497" s="3">
        <v>44.5</v>
      </c>
    </row>
    <row r="498" spans="3:9" ht="126.75" thickBot="1" x14ac:dyDescent="0.25">
      <c r="C498" s="143" t="s">
        <v>64</v>
      </c>
      <c r="D498" s="26" t="s">
        <v>127</v>
      </c>
      <c r="E498" s="8" t="s">
        <v>75</v>
      </c>
      <c r="F498" s="8" t="s">
        <v>117</v>
      </c>
      <c r="G498" s="4">
        <v>1920206590</v>
      </c>
      <c r="H498" s="2"/>
      <c r="I498" s="1">
        <f>SUM(I499:I501)</f>
        <v>11444.3</v>
      </c>
    </row>
    <row r="499" spans="3:9" ht="48" thickBot="1" x14ac:dyDescent="0.25">
      <c r="C499" s="5" t="s">
        <v>56</v>
      </c>
      <c r="D499" s="28" t="s">
        <v>127</v>
      </c>
      <c r="E499" s="7" t="s">
        <v>75</v>
      </c>
      <c r="F499" s="7" t="s">
        <v>117</v>
      </c>
      <c r="G499" s="3">
        <v>1920206590</v>
      </c>
      <c r="H499" s="3">
        <v>111</v>
      </c>
      <c r="I499" s="3">
        <v>8704</v>
      </c>
    </row>
    <row r="500" spans="3:9" ht="63.75" thickBot="1" x14ac:dyDescent="0.25">
      <c r="C500" s="38" t="s">
        <v>10</v>
      </c>
      <c r="D500" s="28" t="s">
        <v>127</v>
      </c>
      <c r="E500" s="7" t="s">
        <v>75</v>
      </c>
      <c r="F500" s="7" t="s">
        <v>117</v>
      </c>
      <c r="G500" s="3">
        <v>1920206590</v>
      </c>
      <c r="H500" s="3">
        <v>119</v>
      </c>
      <c r="I500" s="3">
        <v>2630</v>
      </c>
    </row>
    <row r="501" spans="3:9" ht="32.25" thickBot="1" x14ac:dyDescent="0.25">
      <c r="C501" s="38" t="s">
        <v>13</v>
      </c>
      <c r="D501" s="28" t="s">
        <v>127</v>
      </c>
      <c r="E501" s="7" t="s">
        <v>75</v>
      </c>
      <c r="F501" s="7" t="s">
        <v>117</v>
      </c>
      <c r="G501" s="3">
        <v>1920206590</v>
      </c>
      <c r="H501" s="3">
        <v>244</v>
      </c>
      <c r="I501" s="3">
        <v>110.3</v>
      </c>
    </row>
    <row r="502" spans="3:9" ht="79.5" thickBot="1" x14ac:dyDescent="0.25">
      <c r="C502" s="341" t="s">
        <v>659</v>
      </c>
      <c r="D502" s="198" t="s">
        <v>127</v>
      </c>
      <c r="E502" s="170" t="s">
        <v>75</v>
      </c>
      <c r="F502" s="170" t="s">
        <v>117</v>
      </c>
      <c r="G502" s="181" t="s">
        <v>663</v>
      </c>
      <c r="H502" s="169"/>
      <c r="I502" s="169">
        <f>SUM(I503:I504)</f>
        <v>859.31999999999994</v>
      </c>
    </row>
    <row r="503" spans="3:9" ht="48" thickBot="1" x14ac:dyDescent="0.25">
      <c r="C503" s="38" t="s">
        <v>230</v>
      </c>
      <c r="D503" s="28" t="s">
        <v>127</v>
      </c>
      <c r="E503" s="7" t="s">
        <v>75</v>
      </c>
      <c r="F503" s="7" t="s">
        <v>117</v>
      </c>
      <c r="G503" s="185" t="s">
        <v>663</v>
      </c>
      <c r="H503" s="3">
        <v>111</v>
      </c>
      <c r="I503" s="3">
        <v>660</v>
      </c>
    </row>
    <row r="504" spans="3:9" ht="63.75" thickBot="1" x14ac:dyDescent="0.25">
      <c r="C504" s="38" t="s">
        <v>10</v>
      </c>
      <c r="D504" s="28" t="s">
        <v>127</v>
      </c>
      <c r="E504" s="7" t="s">
        <v>75</v>
      </c>
      <c r="F504" s="7" t="s">
        <v>117</v>
      </c>
      <c r="G504" s="185" t="s">
        <v>663</v>
      </c>
      <c r="H504" s="3">
        <v>119</v>
      </c>
      <c r="I504" s="3">
        <v>199.32</v>
      </c>
    </row>
    <row r="505" spans="3:9" ht="79.5" thickBot="1" x14ac:dyDescent="0.25">
      <c r="C505" s="158" t="s">
        <v>661</v>
      </c>
      <c r="D505" s="342" t="s">
        <v>127</v>
      </c>
      <c r="E505" s="342" t="s">
        <v>75</v>
      </c>
      <c r="F505" s="342" t="s">
        <v>117</v>
      </c>
      <c r="G505" s="181" t="s">
        <v>662</v>
      </c>
      <c r="H505" s="343"/>
      <c r="I505" s="343">
        <v>493.64</v>
      </c>
    </row>
    <row r="506" spans="3:9" ht="32.25" thickBot="1" x14ac:dyDescent="0.25">
      <c r="C506" s="38" t="s">
        <v>13</v>
      </c>
      <c r="D506" s="28" t="s">
        <v>127</v>
      </c>
      <c r="E506" s="7" t="s">
        <v>75</v>
      </c>
      <c r="F506" s="7" t="s">
        <v>117</v>
      </c>
      <c r="G506" s="185" t="s">
        <v>662</v>
      </c>
      <c r="H506" s="3">
        <v>244</v>
      </c>
      <c r="I506" s="344">
        <v>493.64</v>
      </c>
    </row>
    <row r="507" spans="3:9" ht="32.25" thickBot="1" x14ac:dyDescent="0.25">
      <c r="C507" s="130" t="s">
        <v>128</v>
      </c>
      <c r="D507" s="128" t="s">
        <v>129</v>
      </c>
      <c r="E507" s="128" t="s">
        <v>75</v>
      </c>
      <c r="F507" s="128" t="s">
        <v>117</v>
      </c>
      <c r="G507" s="128"/>
      <c r="H507" s="128"/>
      <c r="I507" s="129">
        <f>SUM(I521+I514+I508+I518)</f>
        <v>15189.66</v>
      </c>
    </row>
    <row r="508" spans="3:9" ht="16.5" thickBot="1" x14ac:dyDescent="0.25">
      <c r="C508" s="31"/>
      <c r="D508" s="26" t="s">
        <v>129</v>
      </c>
      <c r="E508" s="15" t="s">
        <v>75</v>
      </c>
      <c r="F508" s="15" t="s">
        <v>117</v>
      </c>
      <c r="G508" s="32">
        <v>1920202590</v>
      </c>
      <c r="H508" s="27"/>
      <c r="I508" s="52">
        <f>SUM(I509:I513)</f>
        <v>1602</v>
      </c>
    </row>
    <row r="509" spans="3:9" ht="48" thickBot="1" x14ac:dyDescent="0.25">
      <c r="C509" s="5" t="s">
        <v>56</v>
      </c>
      <c r="D509" s="28" t="s">
        <v>129</v>
      </c>
      <c r="E509" s="7" t="s">
        <v>75</v>
      </c>
      <c r="F509" s="7" t="s">
        <v>117</v>
      </c>
      <c r="G509" s="36">
        <v>1920202590</v>
      </c>
      <c r="H509" s="28" t="s">
        <v>80</v>
      </c>
      <c r="I509" s="131">
        <v>476</v>
      </c>
    </row>
    <row r="510" spans="3:9" ht="63.75" thickBot="1" x14ac:dyDescent="0.25">
      <c r="C510" s="38" t="s">
        <v>10</v>
      </c>
      <c r="D510" s="28" t="s">
        <v>129</v>
      </c>
      <c r="E510" s="7" t="s">
        <v>75</v>
      </c>
      <c r="F510" s="7" t="s">
        <v>117</v>
      </c>
      <c r="G510" s="36">
        <v>1920202590</v>
      </c>
      <c r="H510" s="28" t="s">
        <v>569</v>
      </c>
      <c r="I510" s="131">
        <v>145</v>
      </c>
    </row>
    <row r="511" spans="3:9" ht="32.25" thickBot="1" x14ac:dyDescent="0.25">
      <c r="C511" s="38" t="s">
        <v>13</v>
      </c>
      <c r="D511" s="28" t="s">
        <v>129</v>
      </c>
      <c r="E511" s="7" t="s">
        <v>75</v>
      </c>
      <c r="F511" s="7" t="s">
        <v>117</v>
      </c>
      <c r="G511" s="36">
        <v>1920202590</v>
      </c>
      <c r="H511" s="7" t="s">
        <v>121</v>
      </c>
      <c r="I511" s="3">
        <v>327</v>
      </c>
    </row>
    <row r="512" spans="3:9" ht="16.5" thickBot="1" x14ac:dyDescent="0.25">
      <c r="C512" s="38" t="s">
        <v>635</v>
      </c>
      <c r="D512" s="28" t="s">
        <v>129</v>
      </c>
      <c r="E512" s="7" t="s">
        <v>75</v>
      </c>
      <c r="F512" s="7" t="s">
        <v>117</v>
      </c>
      <c r="G512" s="36">
        <v>1920202590</v>
      </c>
      <c r="H512" s="7" t="s">
        <v>614</v>
      </c>
      <c r="I512" s="3">
        <v>540</v>
      </c>
    </row>
    <row r="513" spans="3:9" ht="16.5" thickBot="1" x14ac:dyDescent="0.25">
      <c r="C513" s="141" t="s">
        <v>48</v>
      </c>
      <c r="D513" s="28" t="s">
        <v>129</v>
      </c>
      <c r="E513" s="7" t="s">
        <v>75</v>
      </c>
      <c r="F513" s="7" t="s">
        <v>117</v>
      </c>
      <c r="G513" s="36">
        <v>1920202590</v>
      </c>
      <c r="H513" s="7" t="s">
        <v>120</v>
      </c>
      <c r="I513" s="3">
        <v>114</v>
      </c>
    </row>
    <row r="514" spans="3:9" ht="126.75" thickBot="1" x14ac:dyDescent="0.25">
      <c r="C514" s="143" t="s">
        <v>64</v>
      </c>
      <c r="D514" s="26" t="s">
        <v>129</v>
      </c>
      <c r="E514" s="8" t="s">
        <v>75</v>
      </c>
      <c r="F514" s="8" t="s">
        <v>117</v>
      </c>
      <c r="G514" s="4">
        <v>1920206590</v>
      </c>
      <c r="H514" s="2"/>
      <c r="I514" s="1">
        <f>SUM(I515:I517)</f>
        <v>12383.9</v>
      </c>
    </row>
    <row r="515" spans="3:9" ht="48" thickBot="1" x14ac:dyDescent="0.25">
      <c r="C515" s="5" t="s">
        <v>56</v>
      </c>
      <c r="D515" s="28" t="s">
        <v>129</v>
      </c>
      <c r="E515" s="7" t="s">
        <v>75</v>
      </c>
      <c r="F515" s="7" t="s">
        <v>117</v>
      </c>
      <c r="G515" s="3">
        <v>1920206590</v>
      </c>
      <c r="H515" s="3">
        <v>111</v>
      </c>
      <c r="I515" s="3">
        <v>9436</v>
      </c>
    </row>
    <row r="516" spans="3:9" ht="63.75" thickBot="1" x14ac:dyDescent="0.25">
      <c r="C516" s="38" t="s">
        <v>10</v>
      </c>
      <c r="D516" s="28" t="s">
        <v>129</v>
      </c>
      <c r="E516" s="7" t="s">
        <v>75</v>
      </c>
      <c r="F516" s="7" t="s">
        <v>117</v>
      </c>
      <c r="G516" s="3">
        <v>1920206590</v>
      </c>
      <c r="H516" s="3">
        <v>119</v>
      </c>
      <c r="I516" s="3">
        <v>2850</v>
      </c>
    </row>
    <row r="517" spans="3:9" ht="32.25" thickBot="1" x14ac:dyDescent="0.25">
      <c r="C517" s="38" t="s">
        <v>13</v>
      </c>
      <c r="D517" s="28" t="s">
        <v>129</v>
      </c>
      <c r="E517" s="7" t="s">
        <v>75</v>
      </c>
      <c r="F517" s="7" t="s">
        <v>117</v>
      </c>
      <c r="G517" s="3">
        <v>1920206590</v>
      </c>
      <c r="H517" s="3">
        <v>244</v>
      </c>
      <c r="I517" s="3">
        <v>97.9</v>
      </c>
    </row>
    <row r="518" spans="3:9" ht="79.5" thickBot="1" x14ac:dyDescent="0.25">
      <c r="C518" s="341" t="s">
        <v>659</v>
      </c>
      <c r="D518" s="198" t="s">
        <v>129</v>
      </c>
      <c r="E518" s="170" t="s">
        <v>75</v>
      </c>
      <c r="F518" s="170" t="s">
        <v>117</v>
      </c>
      <c r="G518" s="181" t="s">
        <v>663</v>
      </c>
      <c r="H518" s="169"/>
      <c r="I518" s="169">
        <f>SUM(I519:I520)</f>
        <v>859.31999999999994</v>
      </c>
    </row>
    <row r="519" spans="3:9" ht="48" thickBot="1" x14ac:dyDescent="0.25">
      <c r="C519" s="38" t="s">
        <v>230</v>
      </c>
      <c r="D519" s="28" t="s">
        <v>129</v>
      </c>
      <c r="E519" s="7" t="s">
        <v>75</v>
      </c>
      <c r="F519" s="7" t="s">
        <v>117</v>
      </c>
      <c r="G519" s="185" t="s">
        <v>663</v>
      </c>
      <c r="H519" s="3">
        <v>111</v>
      </c>
      <c r="I519" s="3">
        <v>660</v>
      </c>
    </row>
    <row r="520" spans="3:9" ht="63.75" thickBot="1" x14ac:dyDescent="0.25">
      <c r="C520" s="38" t="s">
        <v>10</v>
      </c>
      <c r="D520" s="28" t="s">
        <v>129</v>
      </c>
      <c r="E520" s="7" t="s">
        <v>75</v>
      </c>
      <c r="F520" s="7" t="s">
        <v>117</v>
      </c>
      <c r="G520" s="185" t="s">
        <v>663</v>
      </c>
      <c r="H520" s="3">
        <v>119</v>
      </c>
      <c r="I520" s="3">
        <v>199.32</v>
      </c>
    </row>
    <row r="521" spans="3:9" ht="79.5" thickBot="1" x14ac:dyDescent="0.25">
      <c r="C521" s="158" t="s">
        <v>661</v>
      </c>
      <c r="D521" s="342" t="s">
        <v>129</v>
      </c>
      <c r="E521" s="342" t="s">
        <v>75</v>
      </c>
      <c r="F521" s="342" t="s">
        <v>117</v>
      </c>
      <c r="G521" s="181" t="s">
        <v>662</v>
      </c>
      <c r="H521" s="343"/>
      <c r="I521" s="343">
        <v>344.44</v>
      </c>
    </row>
    <row r="522" spans="3:9" ht="32.25" thickBot="1" x14ac:dyDescent="0.25">
      <c r="C522" s="38" t="s">
        <v>13</v>
      </c>
      <c r="D522" s="28" t="s">
        <v>129</v>
      </c>
      <c r="E522" s="7" t="s">
        <v>75</v>
      </c>
      <c r="F522" s="7" t="s">
        <v>117</v>
      </c>
      <c r="G522" s="185" t="s">
        <v>662</v>
      </c>
      <c r="H522" s="3">
        <v>244</v>
      </c>
      <c r="I522" s="344">
        <v>344.44</v>
      </c>
    </row>
    <row r="523" spans="3:9" ht="16.5" thickBot="1" x14ac:dyDescent="0.25">
      <c r="C523" s="130" t="s">
        <v>130</v>
      </c>
      <c r="D523" s="128" t="s">
        <v>131</v>
      </c>
      <c r="E523" s="128" t="s">
        <v>75</v>
      </c>
      <c r="F523" s="128" t="s">
        <v>117</v>
      </c>
      <c r="G523" s="128"/>
      <c r="H523" s="128"/>
      <c r="I523" s="129">
        <f>SUM(I537+I530+I524+I534)</f>
        <v>13657.42</v>
      </c>
    </row>
    <row r="524" spans="3:9" ht="16.5" thickBot="1" x14ac:dyDescent="0.25">
      <c r="C524" s="31"/>
      <c r="D524" s="26" t="s">
        <v>131</v>
      </c>
      <c r="E524" s="15" t="s">
        <v>75</v>
      </c>
      <c r="F524" s="15" t="s">
        <v>117</v>
      </c>
      <c r="G524" s="32">
        <v>1920202590</v>
      </c>
      <c r="H524" s="27"/>
      <c r="I524" s="52">
        <f>SUM(I525:I529)</f>
        <v>1034.5</v>
      </c>
    </row>
    <row r="525" spans="3:9" ht="48" thickBot="1" x14ac:dyDescent="0.25">
      <c r="C525" s="5" t="s">
        <v>56</v>
      </c>
      <c r="D525" s="28" t="s">
        <v>131</v>
      </c>
      <c r="E525" s="7" t="s">
        <v>75</v>
      </c>
      <c r="F525" s="7" t="s">
        <v>117</v>
      </c>
      <c r="G525" s="36">
        <v>1920202590</v>
      </c>
      <c r="H525" s="28" t="s">
        <v>80</v>
      </c>
      <c r="I525" s="131">
        <v>458</v>
      </c>
    </row>
    <row r="526" spans="3:9" ht="63.75" thickBot="1" x14ac:dyDescent="0.25">
      <c r="C526" s="38" t="s">
        <v>10</v>
      </c>
      <c r="D526" s="28" t="s">
        <v>131</v>
      </c>
      <c r="E526" s="7" t="s">
        <v>75</v>
      </c>
      <c r="F526" s="7" t="s">
        <v>117</v>
      </c>
      <c r="G526" s="36">
        <v>1920202590</v>
      </c>
      <c r="H526" s="7" t="s">
        <v>569</v>
      </c>
      <c r="I526" s="131">
        <v>139</v>
      </c>
    </row>
    <row r="527" spans="3:9" ht="32.25" thickBot="1" x14ac:dyDescent="0.25">
      <c r="C527" s="38" t="s">
        <v>13</v>
      </c>
      <c r="D527" s="28" t="s">
        <v>131</v>
      </c>
      <c r="E527" s="7" t="s">
        <v>75</v>
      </c>
      <c r="F527" s="7" t="s">
        <v>117</v>
      </c>
      <c r="G527" s="36">
        <v>1920202590</v>
      </c>
      <c r="H527" s="7" t="s">
        <v>121</v>
      </c>
      <c r="I527" s="3">
        <v>140</v>
      </c>
    </row>
    <row r="528" spans="3:9" ht="16.5" thickBot="1" x14ac:dyDescent="0.25">
      <c r="C528" s="38" t="s">
        <v>635</v>
      </c>
      <c r="D528" s="28" t="s">
        <v>131</v>
      </c>
      <c r="E528" s="7" t="s">
        <v>75</v>
      </c>
      <c r="F528" s="7" t="s">
        <v>117</v>
      </c>
      <c r="G528" s="36">
        <v>1920202590</v>
      </c>
      <c r="H528" s="7" t="s">
        <v>614</v>
      </c>
      <c r="I528" s="3">
        <v>200</v>
      </c>
    </row>
    <row r="529" spans="3:9" ht="16.5" thickBot="1" x14ac:dyDescent="0.25">
      <c r="C529" s="141" t="s">
        <v>48</v>
      </c>
      <c r="D529" s="28" t="s">
        <v>131</v>
      </c>
      <c r="E529" s="7" t="s">
        <v>75</v>
      </c>
      <c r="F529" s="7" t="s">
        <v>117</v>
      </c>
      <c r="G529" s="36">
        <v>1920202590</v>
      </c>
      <c r="H529" s="7" t="s">
        <v>120</v>
      </c>
      <c r="I529" s="3">
        <v>97.5</v>
      </c>
    </row>
    <row r="530" spans="3:9" ht="126.75" thickBot="1" x14ac:dyDescent="0.25">
      <c r="C530" s="143" t="s">
        <v>64</v>
      </c>
      <c r="D530" s="26" t="s">
        <v>131</v>
      </c>
      <c r="E530" s="8" t="s">
        <v>75</v>
      </c>
      <c r="F530" s="8" t="s">
        <v>117</v>
      </c>
      <c r="G530" s="4">
        <v>1920206590</v>
      </c>
      <c r="H530" s="2"/>
      <c r="I530" s="1">
        <f>SUM(I531:I533)</f>
        <v>11453.6</v>
      </c>
    </row>
    <row r="531" spans="3:9" ht="48" thickBot="1" x14ac:dyDescent="0.25">
      <c r="C531" s="5" t="s">
        <v>56</v>
      </c>
      <c r="D531" s="28" t="s">
        <v>131</v>
      </c>
      <c r="E531" s="7" t="s">
        <v>75</v>
      </c>
      <c r="F531" s="7" t="s">
        <v>117</v>
      </c>
      <c r="G531" s="3">
        <v>1920206590</v>
      </c>
      <c r="H531" s="3">
        <v>111</v>
      </c>
      <c r="I531" s="3">
        <v>8709</v>
      </c>
    </row>
    <row r="532" spans="3:9" ht="63.75" thickBot="1" x14ac:dyDescent="0.25">
      <c r="C532" s="38" t="s">
        <v>10</v>
      </c>
      <c r="D532" s="28" t="s">
        <v>131</v>
      </c>
      <c r="E532" s="7" t="s">
        <v>75</v>
      </c>
      <c r="F532" s="7" t="s">
        <v>117</v>
      </c>
      <c r="G532" s="3">
        <v>1920206590</v>
      </c>
      <c r="H532" s="3">
        <v>119</v>
      </c>
      <c r="I532" s="3">
        <v>2630</v>
      </c>
    </row>
    <row r="533" spans="3:9" ht="32.25" thickBot="1" x14ac:dyDescent="0.25">
      <c r="C533" s="38" t="s">
        <v>13</v>
      </c>
      <c r="D533" s="28" t="s">
        <v>131</v>
      </c>
      <c r="E533" s="7" t="s">
        <v>75</v>
      </c>
      <c r="F533" s="7" t="s">
        <v>117</v>
      </c>
      <c r="G533" s="3">
        <v>1920206590</v>
      </c>
      <c r="H533" s="3">
        <v>244</v>
      </c>
      <c r="I533" s="3">
        <v>114.6</v>
      </c>
    </row>
    <row r="534" spans="3:9" ht="79.5" thickBot="1" x14ac:dyDescent="0.25">
      <c r="C534" s="341" t="s">
        <v>659</v>
      </c>
      <c r="D534" s="198" t="s">
        <v>131</v>
      </c>
      <c r="E534" s="170" t="s">
        <v>75</v>
      </c>
      <c r="F534" s="170" t="s">
        <v>117</v>
      </c>
      <c r="G534" s="181" t="s">
        <v>663</v>
      </c>
      <c r="H534" s="169"/>
      <c r="I534" s="169">
        <f>SUM(I535:I536)</f>
        <v>859.31999999999994</v>
      </c>
    </row>
    <row r="535" spans="3:9" ht="48" thickBot="1" x14ac:dyDescent="0.25">
      <c r="C535" s="38" t="s">
        <v>230</v>
      </c>
      <c r="D535" s="28" t="s">
        <v>131</v>
      </c>
      <c r="E535" s="7" t="s">
        <v>75</v>
      </c>
      <c r="F535" s="7" t="s">
        <v>117</v>
      </c>
      <c r="G535" s="185" t="s">
        <v>663</v>
      </c>
      <c r="H535" s="3">
        <v>111</v>
      </c>
      <c r="I535" s="3">
        <v>660</v>
      </c>
    </row>
    <row r="536" spans="3:9" ht="63.75" thickBot="1" x14ac:dyDescent="0.25">
      <c r="C536" s="38" t="s">
        <v>10</v>
      </c>
      <c r="D536" s="28" t="s">
        <v>131</v>
      </c>
      <c r="E536" s="7" t="s">
        <v>75</v>
      </c>
      <c r="F536" s="7" t="s">
        <v>117</v>
      </c>
      <c r="G536" s="185" t="s">
        <v>663</v>
      </c>
      <c r="H536" s="3">
        <v>119</v>
      </c>
      <c r="I536" s="3">
        <v>199.32</v>
      </c>
    </row>
    <row r="537" spans="3:9" ht="79.5" thickBot="1" x14ac:dyDescent="0.25">
      <c r="C537" s="158" t="s">
        <v>661</v>
      </c>
      <c r="D537" s="342" t="s">
        <v>131</v>
      </c>
      <c r="E537" s="342" t="s">
        <v>75</v>
      </c>
      <c r="F537" s="342" t="s">
        <v>117</v>
      </c>
      <c r="G537" s="181" t="s">
        <v>662</v>
      </c>
      <c r="H537" s="343"/>
      <c r="I537" s="343">
        <v>310</v>
      </c>
    </row>
    <row r="538" spans="3:9" ht="32.25" thickBot="1" x14ac:dyDescent="0.25">
      <c r="C538" s="38" t="s">
        <v>13</v>
      </c>
      <c r="D538" s="28" t="s">
        <v>131</v>
      </c>
      <c r="E538" s="7" t="s">
        <v>75</v>
      </c>
      <c r="F538" s="7" t="s">
        <v>117</v>
      </c>
      <c r="G538" s="185" t="s">
        <v>662</v>
      </c>
      <c r="H538" s="3">
        <v>244</v>
      </c>
      <c r="I538" s="344">
        <v>310</v>
      </c>
    </row>
    <row r="539" spans="3:9" ht="16.5" thickBot="1" x14ac:dyDescent="0.25">
      <c r="C539" s="130" t="s">
        <v>132</v>
      </c>
      <c r="D539" s="128" t="s">
        <v>133</v>
      </c>
      <c r="E539" s="128" t="s">
        <v>75</v>
      </c>
      <c r="F539" s="128" t="s">
        <v>117</v>
      </c>
      <c r="G539" s="128"/>
      <c r="H539" s="128"/>
      <c r="I539" s="129">
        <f>SUM(I550+I546+I540+I553)</f>
        <v>12664.67</v>
      </c>
    </row>
    <row r="540" spans="3:9" ht="16.5" thickBot="1" x14ac:dyDescent="0.25">
      <c r="C540" s="31"/>
      <c r="D540" s="26" t="s">
        <v>133</v>
      </c>
      <c r="E540" s="15" t="s">
        <v>75</v>
      </c>
      <c r="F540" s="15" t="s">
        <v>117</v>
      </c>
      <c r="G540" s="32">
        <v>1920202590</v>
      </c>
      <c r="H540" s="27"/>
      <c r="I540" s="52">
        <f>SUM(I541:I545)</f>
        <v>958.5</v>
      </c>
    </row>
    <row r="541" spans="3:9" ht="48" thickBot="1" x14ac:dyDescent="0.25">
      <c r="C541" s="5" t="s">
        <v>56</v>
      </c>
      <c r="D541" s="28" t="s">
        <v>133</v>
      </c>
      <c r="E541" s="7" t="s">
        <v>75</v>
      </c>
      <c r="F541" s="7" t="s">
        <v>117</v>
      </c>
      <c r="G541" s="36">
        <v>1920202590</v>
      </c>
      <c r="H541" s="28" t="s">
        <v>80</v>
      </c>
      <c r="I541" s="131">
        <v>323</v>
      </c>
    </row>
    <row r="542" spans="3:9" ht="63.75" thickBot="1" x14ac:dyDescent="0.25">
      <c r="C542" s="38" t="s">
        <v>10</v>
      </c>
      <c r="D542" s="28" t="s">
        <v>133</v>
      </c>
      <c r="E542" s="7" t="s">
        <v>75</v>
      </c>
      <c r="F542" s="7" t="s">
        <v>117</v>
      </c>
      <c r="G542" s="36">
        <v>1920202590</v>
      </c>
      <c r="H542" s="28" t="s">
        <v>569</v>
      </c>
      <c r="I542" s="131">
        <v>99</v>
      </c>
    </row>
    <row r="543" spans="3:9" ht="32.25" thickBot="1" x14ac:dyDescent="0.25">
      <c r="C543" s="38" t="s">
        <v>13</v>
      </c>
      <c r="D543" s="28" t="s">
        <v>133</v>
      </c>
      <c r="E543" s="7" t="s">
        <v>75</v>
      </c>
      <c r="F543" s="7" t="s">
        <v>117</v>
      </c>
      <c r="G543" s="36">
        <v>1920202590</v>
      </c>
      <c r="H543" s="7" t="s">
        <v>121</v>
      </c>
      <c r="I543" s="3">
        <v>207</v>
      </c>
    </row>
    <row r="544" spans="3:9" ht="16.5" thickBot="1" x14ac:dyDescent="0.25">
      <c r="C544" s="38" t="s">
        <v>635</v>
      </c>
      <c r="D544" s="28" t="s">
        <v>133</v>
      </c>
      <c r="E544" s="7" t="s">
        <v>75</v>
      </c>
      <c r="F544" s="7" t="s">
        <v>117</v>
      </c>
      <c r="G544" s="36">
        <v>1920202590</v>
      </c>
      <c r="H544" s="7" t="s">
        <v>614</v>
      </c>
      <c r="I544" s="3">
        <v>248</v>
      </c>
    </row>
    <row r="545" spans="3:9" ht="16.5" thickBot="1" x14ac:dyDescent="0.25">
      <c r="C545" s="141" t="s">
        <v>48</v>
      </c>
      <c r="D545" s="28" t="s">
        <v>133</v>
      </c>
      <c r="E545" s="7" t="s">
        <v>75</v>
      </c>
      <c r="F545" s="7" t="s">
        <v>117</v>
      </c>
      <c r="G545" s="36">
        <v>1920202590</v>
      </c>
      <c r="H545" s="7" t="s">
        <v>120</v>
      </c>
      <c r="I545" s="3">
        <v>81.5</v>
      </c>
    </row>
    <row r="546" spans="3:9" ht="126.75" thickBot="1" x14ac:dyDescent="0.25">
      <c r="C546" s="143" t="s">
        <v>64</v>
      </c>
      <c r="D546" s="26" t="s">
        <v>133</v>
      </c>
      <c r="E546" s="8" t="s">
        <v>75</v>
      </c>
      <c r="F546" s="8" t="s">
        <v>117</v>
      </c>
      <c r="G546" s="4">
        <v>1920206590</v>
      </c>
      <c r="H546" s="2"/>
      <c r="I546" s="1">
        <f>SUM(I547:I549)</f>
        <v>10718.3</v>
      </c>
    </row>
    <row r="547" spans="3:9" ht="48" thickBot="1" x14ac:dyDescent="0.25">
      <c r="C547" s="5" t="s">
        <v>56</v>
      </c>
      <c r="D547" s="28" t="s">
        <v>133</v>
      </c>
      <c r="E547" s="7" t="s">
        <v>75</v>
      </c>
      <c r="F547" s="7" t="s">
        <v>117</v>
      </c>
      <c r="G547" s="3">
        <v>1920206590</v>
      </c>
      <c r="H547" s="3">
        <v>111</v>
      </c>
      <c r="I547" s="3">
        <v>8184</v>
      </c>
    </row>
    <row r="548" spans="3:9" ht="63.75" thickBot="1" x14ac:dyDescent="0.25">
      <c r="C548" s="38" t="s">
        <v>10</v>
      </c>
      <c r="D548" s="28" t="s">
        <v>133</v>
      </c>
      <c r="E548" s="7" t="s">
        <v>75</v>
      </c>
      <c r="F548" s="7" t="s">
        <v>117</v>
      </c>
      <c r="G548" s="3">
        <v>1920206590</v>
      </c>
      <c r="H548" s="3">
        <v>119</v>
      </c>
      <c r="I548" s="3">
        <v>2472</v>
      </c>
    </row>
    <row r="549" spans="3:9" ht="32.25" thickBot="1" x14ac:dyDescent="0.25">
      <c r="C549" s="38" t="s">
        <v>13</v>
      </c>
      <c r="D549" s="28" t="s">
        <v>133</v>
      </c>
      <c r="E549" s="7" t="s">
        <v>75</v>
      </c>
      <c r="F549" s="7" t="s">
        <v>117</v>
      </c>
      <c r="G549" s="3">
        <v>1920206590</v>
      </c>
      <c r="H549" s="3">
        <v>244</v>
      </c>
      <c r="I549" s="3">
        <v>62.3</v>
      </c>
    </row>
    <row r="550" spans="3:9" ht="79.5" thickBot="1" x14ac:dyDescent="0.25">
      <c r="C550" s="341" t="s">
        <v>659</v>
      </c>
      <c r="D550" s="198" t="s">
        <v>133</v>
      </c>
      <c r="E550" s="170" t="s">
        <v>75</v>
      </c>
      <c r="F550" s="170" t="s">
        <v>117</v>
      </c>
      <c r="G550" s="181" t="s">
        <v>663</v>
      </c>
      <c r="H550" s="169"/>
      <c r="I550" s="169">
        <f>SUM(I551:I552)</f>
        <v>781.2</v>
      </c>
    </row>
    <row r="551" spans="3:9" ht="48" thickBot="1" x14ac:dyDescent="0.25">
      <c r="C551" s="38" t="s">
        <v>230</v>
      </c>
      <c r="D551" s="28" t="s">
        <v>133</v>
      </c>
      <c r="E551" s="7" t="s">
        <v>75</v>
      </c>
      <c r="F551" s="7" t="s">
        <v>117</v>
      </c>
      <c r="G551" s="185" t="s">
        <v>663</v>
      </c>
      <c r="H551" s="3">
        <v>111</v>
      </c>
      <c r="I551" s="3">
        <v>600</v>
      </c>
    </row>
    <row r="552" spans="3:9" ht="63.75" thickBot="1" x14ac:dyDescent="0.25">
      <c r="C552" s="38" t="s">
        <v>10</v>
      </c>
      <c r="D552" s="28" t="s">
        <v>133</v>
      </c>
      <c r="E552" s="7" t="s">
        <v>75</v>
      </c>
      <c r="F552" s="7" t="s">
        <v>117</v>
      </c>
      <c r="G552" s="185" t="s">
        <v>663</v>
      </c>
      <c r="H552" s="3">
        <v>119</v>
      </c>
      <c r="I552" s="3">
        <v>181.2</v>
      </c>
    </row>
    <row r="553" spans="3:9" ht="79.5" thickBot="1" x14ac:dyDescent="0.25">
      <c r="C553" s="158" t="s">
        <v>661</v>
      </c>
      <c r="D553" s="342" t="s">
        <v>133</v>
      </c>
      <c r="E553" s="342" t="s">
        <v>75</v>
      </c>
      <c r="F553" s="342" t="s">
        <v>117</v>
      </c>
      <c r="G553" s="181" t="s">
        <v>662</v>
      </c>
      <c r="H553" s="343"/>
      <c r="I553" s="343">
        <v>206.67</v>
      </c>
    </row>
    <row r="554" spans="3:9" ht="32.25" thickBot="1" x14ac:dyDescent="0.25">
      <c r="C554" s="38" t="s">
        <v>13</v>
      </c>
      <c r="D554" s="28" t="s">
        <v>133</v>
      </c>
      <c r="E554" s="7" t="s">
        <v>75</v>
      </c>
      <c r="F554" s="7" t="s">
        <v>117</v>
      </c>
      <c r="G554" s="185" t="s">
        <v>662</v>
      </c>
      <c r="H554" s="3">
        <v>244</v>
      </c>
      <c r="I554" s="344">
        <v>206.67</v>
      </c>
    </row>
    <row r="555" spans="3:9" ht="32.25" thickBot="1" x14ac:dyDescent="0.25">
      <c r="C555" s="130" t="s">
        <v>134</v>
      </c>
      <c r="D555" s="128" t="s">
        <v>135</v>
      </c>
      <c r="E555" s="128" t="s">
        <v>75</v>
      </c>
      <c r="F555" s="128" t="s">
        <v>117</v>
      </c>
      <c r="G555" s="128"/>
      <c r="H555" s="128"/>
      <c r="I555" s="195">
        <f>SUM(I570+I563+I556+I567)</f>
        <v>14938.814</v>
      </c>
    </row>
    <row r="556" spans="3:9" ht="16.5" thickBot="1" x14ac:dyDescent="0.25">
      <c r="C556" s="31"/>
      <c r="D556" s="26" t="s">
        <v>135</v>
      </c>
      <c r="E556" s="15" t="s">
        <v>75</v>
      </c>
      <c r="F556" s="15" t="s">
        <v>117</v>
      </c>
      <c r="G556" s="32">
        <v>1920202590</v>
      </c>
      <c r="H556" s="27"/>
      <c r="I556" s="196">
        <f>SUM(I557:I562)</f>
        <v>1103.134</v>
      </c>
    </row>
    <row r="557" spans="3:9" ht="48" thickBot="1" x14ac:dyDescent="0.25">
      <c r="C557" s="5" t="s">
        <v>56</v>
      </c>
      <c r="D557" s="28" t="s">
        <v>135</v>
      </c>
      <c r="E557" s="7" t="s">
        <v>75</v>
      </c>
      <c r="F557" s="7" t="s">
        <v>117</v>
      </c>
      <c r="G557" s="36">
        <v>1920202590</v>
      </c>
      <c r="H557" s="28" t="s">
        <v>80</v>
      </c>
      <c r="I557" s="131">
        <v>323</v>
      </c>
    </row>
    <row r="558" spans="3:9" ht="63.75" thickBot="1" x14ac:dyDescent="0.25">
      <c r="C558" s="38" t="s">
        <v>10</v>
      </c>
      <c r="D558" s="28" t="s">
        <v>135</v>
      </c>
      <c r="E558" s="7" t="s">
        <v>75</v>
      </c>
      <c r="F558" s="7" t="s">
        <v>117</v>
      </c>
      <c r="G558" s="36">
        <v>1920202590</v>
      </c>
      <c r="H558" s="28" t="s">
        <v>569</v>
      </c>
      <c r="I558" s="131">
        <v>99</v>
      </c>
    </row>
    <row r="559" spans="3:9" ht="32.25" thickBot="1" x14ac:dyDescent="0.25">
      <c r="C559" s="38" t="s">
        <v>13</v>
      </c>
      <c r="D559" s="28" t="s">
        <v>135</v>
      </c>
      <c r="E559" s="7" t="s">
        <v>75</v>
      </c>
      <c r="F559" s="7" t="s">
        <v>117</v>
      </c>
      <c r="G559" s="36">
        <v>1920202590</v>
      </c>
      <c r="H559" s="7" t="s">
        <v>121</v>
      </c>
      <c r="I559" s="3">
        <v>154</v>
      </c>
    </row>
    <row r="560" spans="3:9" ht="16.5" thickBot="1" x14ac:dyDescent="0.25">
      <c r="C560" s="38" t="s">
        <v>635</v>
      </c>
      <c r="D560" s="28" t="s">
        <v>135</v>
      </c>
      <c r="E560" s="7" t="s">
        <v>75</v>
      </c>
      <c r="F560" s="7" t="s">
        <v>117</v>
      </c>
      <c r="G560" s="36">
        <v>1920202590</v>
      </c>
      <c r="H560" s="7" t="s">
        <v>614</v>
      </c>
      <c r="I560" s="3">
        <v>223</v>
      </c>
    </row>
    <row r="561" spans="3:9" ht="48" thickBot="1" x14ac:dyDescent="0.25">
      <c r="C561" s="154" t="s">
        <v>592</v>
      </c>
      <c r="D561" s="198" t="s">
        <v>135</v>
      </c>
      <c r="E561" s="170" t="s">
        <v>75</v>
      </c>
      <c r="F561" s="170" t="s">
        <v>117</v>
      </c>
      <c r="G561" s="297">
        <v>1920202590</v>
      </c>
      <c r="H561" s="170" t="s">
        <v>593</v>
      </c>
      <c r="I561" s="169">
        <v>175.63399999999999</v>
      </c>
    </row>
    <row r="562" spans="3:9" ht="16.5" thickBot="1" x14ac:dyDescent="0.25">
      <c r="C562" s="141" t="s">
        <v>48</v>
      </c>
      <c r="D562" s="28" t="s">
        <v>135</v>
      </c>
      <c r="E562" s="7" t="s">
        <v>75</v>
      </c>
      <c r="F562" s="7" t="s">
        <v>117</v>
      </c>
      <c r="G562" s="36">
        <v>1920202590</v>
      </c>
      <c r="H562" s="7" t="s">
        <v>120</v>
      </c>
      <c r="I562" s="3">
        <v>128.5</v>
      </c>
    </row>
    <row r="563" spans="3:9" ht="126.75" thickBot="1" x14ac:dyDescent="0.25">
      <c r="C563" s="143" t="s">
        <v>64</v>
      </c>
      <c r="D563" s="26" t="s">
        <v>135</v>
      </c>
      <c r="E563" s="8" t="s">
        <v>75</v>
      </c>
      <c r="F563" s="8" t="s">
        <v>117</v>
      </c>
      <c r="G563" s="4">
        <v>1920206590</v>
      </c>
      <c r="H563" s="2"/>
      <c r="I563" s="1">
        <f>SUM(I564:I566)</f>
        <v>12903</v>
      </c>
    </row>
    <row r="564" spans="3:9" ht="48" thickBot="1" x14ac:dyDescent="0.25">
      <c r="C564" s="5" t="s">
        <v>56</v>
      </c>
      <c r="D564" s="28" t="s">
        <v>135</v>
      </c>
      <c r="E564" s="7" t="s">
        <v>75</v>
      </c>
      <c r="F564" s="7" t="s">
        <v>117</v>
      </c>
      <c r="G564" s="3">
        <v>1920206590</v>
      </c>
      <c r="H564" s="3">
        <v>111</v>
      </c>
      <c r="I564" s="3">
        <v>9850</v>
      </c>
    </row>
    <row r="565" spans="3:9" ht="63.75" thickBot="1" x14ac:dyDescent="0.25">
      <c r="C565" s="38" t="s">
        <v>10</v>
      </c>
      <c r="D565" s="28" t="s">
        <v>135</v>
      </c>
      <c r="E565" s="7" t="s">
        <v>75</v>
      </c>
      <c r="F565" s="7" t="s">
        <v>117</v>
      </c>
      <c r="G565" s="3">
        <v>1920206590</v>
      </c>
      <c r="H565" s="3">
        <v>119</v>
      </c>
      <c r="I565" s="3">
        <v>2975</v>
      </c>
    </row>
    <row r="566" spans="3:9" ht="32.25" thickBot="1" x14ac:dyDescent="0.25">
      <c r="C566" s="38" t="s">
        <v>13</v>
      </c>
      <c r="D566" s="28" t="s">
        <v>135</v>
      </c>
      <c r="E566" s="7" t="s">
        <v>75</v>
      </c>
      <c r="F566" s="7" t="s">
        <v>117</v>
      </c>
      <c r="G566" s="3">
        <v>1920206590</v>
      </c>
      <c r="H566" s="3">
        <v>244</v>
      </c>
      <c r="I566" s="3">
        <v>78</v>
      </c>
    </row>
    <row r="567" spans="3:9" ht="79.5" thickBot="1" x14ac:dyDescent="0.25">
      <c r="C567" s="341" t="s">
        <v>659</v>
      </c>
      <c r="D567" s="198" t="s">
        <v>135</v>
      </c>
      <c r="E567" s="170" t="s">
        <v>75</v>
      </c>
      <c r="F567" s="170" t="s">
        <v>117</v>
      </c>
      <c r="G567" s="181" t="s">
        <v>663</v>
      </c>
      <c r="H567" s="169"/>
      <c r="I567" s="169">
        <f>SUM(I568:I569)</f>
        <v>703.08</v>
      </c>
    </row>
    <row r="568" spans="3:9" ht="48" thickBot="1" x14ac:dyDescent="0.25">
      <c r="C568" s="38" t="s">
        <v>230</v>
      </c>
      <c r="D568" s="28" t="s">
        <v>135</v>
      </c>
      <c r="E568" s="7" t="s">
        <v>75</v>
      </c>
      <c r="F568" s="7" t="s">
        <v>117</v>
      </c>
      <c r="G568" s="185" t="s">
        <v>663</v>
      </c>
      <c r="H568" s="3">
        <v>111</v>
      </c>
      <c r="I568" s="3">
        <v>540</v>
      </c>
    </row>
    <row r="569" spans="3:9" ht="63.75" thickBot="1" x14ac:dyDescent="0.25">
      <c r="C569" s="38" t="s">
        <v>10</v>
      </c>
      <c r="D569" s="28" t="s">
        <v>135</v>
      </c>
      <c r="E569" s="7" t="s">
        <v>75</v>
      </c>
      <c r="F569" s="7" t="s">
        <v>117</v>
      </c>
      <c r="G569" s="185" t="s">
        <v>663</v>
      </c>
      <c r="H569" s="3">
        <v>119</v>
      </c>
      <c r="I569" s="3">
        <v>163.08000000000001</v>
      </c>
    </row>
    <row r="570" spans="3:9" ht="79.5" thickBot="1" x14ac:dyDescent="0.25">
      <c r="C570" s="158" t="s">
        <v>661</v>
      </c>
      <c r="D570" s="342" t="s">
        <v>135</v>
      </c>
      <c r="E570" s="342" t="s">
        <v>75</v>
      </c>
      <c r="F570" s="342" t="s">
        <v>117</v>
      </c>
      <c r="G570" s="181" t="s">
        <v>662</v>
      </c>
      <c r="H570" s="343"/>
      <c r="I570" s="343">
        <v>229.6</v>
      </c>
    </row>
    <row r="571" spans="3:9" ht="32.25" thickBot="1" x14ac:dyDescent="0.25">
      <c r="C571" s="38" t="s">
        <v>13</v>
      </c>
      <c r="D571" s="28" t="s">
        <v>135</v>
      </c>
      <c r="E571" s="7" t="s">
        <v>75</v>
      </c>
      <c r="F571" s="7" t="s">
        <v>117</v>
      </c>
      <c r="G571" s="185" t="s">
        <v>662</v>
      </c>
      <c r="H571" s="3">
        <v>244</v>
      </c>
      <c r="I571" s="344">
        <v>229.6</v>
      </c>
    </row>
    <row r="572" spans="3:9" ht="16.5" thickBot="1" x14ac:dyDescent="0.25">
      <c r="C572" s="130" t="s">
        <v>136</v>
      </c>
      <c r="D572" s="128" t="s">
        <v>137</v>
      </c>
      <c r="E572" s="128" t="s">
        <v>75</v>
      </c>
      <c r="F572" s="128" t="s">
        <v>117</v>
      </c>
      <c r="G572" s="128"/>
      <c r="H572" s="128"/>
      <c r="I572" s="296">
        <f>SUM(I584+I580+I573+I587)</f>
        <v>17898.553</v>
      </c>
    </row>
    <row r="573" spans="3:9" ht="16.5" thickBot="1" x14ac:dyDescent="0.25">
      <c r="C573" s="31"/>
      <c r="D573" s="26" t="s">
        <v>137</v>
      </c>
      <c r="E573" s="15" t="s">
        <v>75</v>
      </c>
      <c r="F573" s="15" t="s">
        <v>117</v>
      </c>
      <c r="G573" s="32">
        <v>1920202590</v>
      </c>
      <c r="H573" s="27"/>
      <c r="I573" s="288">
        <f>SUM(I574:I579)</f>
        <v>1331.8630000000001</v>
      </c>
    </row>
    <row r="574" spans="3:9" ht="48" thickBot="1" x14ac:dyDescent="0.25">
      <c r="C574" s="5" t="s">
        <v>56</v>
      </c>
      <c r="D574" s="28" t="s">
        <v>137</v>
      </c>
      <c r="E574" s="7" t="s">
        <v>75</v>
      </c>
      <c r="F574" s="7" t="s">
        <v>117</v>
      </c>
      <c r="G574" s="36">
        <v>1920202590</v>
      </c>
      <c r="H574" s="28" t="s">
        <v>80</v>
      </c>
      <c r="I574" s="131">
        <v>401</v>
      </c>
    </row>
    <row r="575" spans="3:9" ht="63.75" thickBot="1" x14ac:dyDescent="0.25">
      <c r="C575" s="38" t="s">
        <v>10</v>
      </c>
      <c r="D575" s="28" t="s">
        <v>137</v>
      </c>
      <c r="E575" s="7" t="s">
        <v>75</v>
      </c>
      <c r="F575" s="7" t="s">
        <v>117</v>
      </c>
      <c r="G575" s="36">
        <v>1920202590</v>
      </c>
      <c r="H575" s="275" t="s">
        <v>569</v>
      </c>
      <c r="I575" s="131">
        <v>122</v>
      </c>
    </row>
    <row r="576" spans="3:9" ht="32.25" thickBot="1" x14ac:dyDescent="0.25">
      <c r="C576" s="38" t="s">
        <v>13</v>
      </c>
      <c r="D576" s="28" t="s">
        <v>137</v>
      </c>
      <c r="E576" s="7" t="s">
        <v>75</v>
      </c>
      <c r="F576" s="7" t="s">
        <v>117</v>
      </c>
      <c r="G576" s="36">
        <v>1920202590</v>
      </c>
      <c r="H576" s="7" t="s">
        <v>121</v>
      </c>
      <c r="I576" s="3">
        <v>602</v>
      </c>
    </row>
    <row r="577" spans="3:9" ht="16.5" thickBot="1" x14ac:dyDescent="0.25">
      <c r="C577" s="38" t="s">
        <v>635</v>
      </c>
      <c r="D577" s="28" t="s">
        <v>137</v>
      </c>
      <c r="E577" s="7" t="s">
        <v>75</v>
      </c>
      <c r="F577" s="7" t="s">
        <v>117</v>
      </c>
      <c r="G577" s="36">
        <v>1920202590</v>
      </c>
      <c r="H577" s="7" t="s">
        <v>614</v>
      </c>
      <c r="I577" s="3">
        <v>98</v>
      </c>
    </row>
    <row r="578" spans="3:9" ht="48" thickBot="1" x14ac:dyDescent="0.25">
      <c r="C578" s="154" t="s">
        <v>592</v>
      </c>
      <c r="D578" s="198" t="s">
        <v>137</v>
      </c>
      <c r="E578" s="170" t="s">
        <v>75</v>
      </c>
      <c r="F578" s="170" t="s">
        <v>117</v>
      </c>
      <c r="G578" s="297">
        <v>1920202590</v>
      </c>
      <c r="H578" s="170" t="s">
        <v>593</v>
      </c>
      <c r="I578" s="169">
        <v>65.863</v>
      </c>
    </row>
    <row r="579" spans="3:9" ht="16.5" thickBot="1" x14ac:dyDescent="0.25">
      <c r="C579" s="141" t="s">
        <v>48</v>
      </c>
      <c r="D579" s="28" t="s">
        <v>137</v>
      </c>
      <c r="E579" s="7" t="s">
        <v>75</v>
      </c>
      <c r="F579" s="7" t="s">
        <v>117</v>
      </c>
      <c r="G579" s="36">
        <v>1920202590</v>
      </c>
      <c r="H579" s="7" t="s">
        <v>120</v>
      </c>
      <c r="I579" s="3">
        <v>43</v>
      </c>
    </row>
    <row r="580" spans="3:9" ht="126.75" thickBot="1" x14ac:dyDescent="0.25">
      <c r="C580" s="143" t="s">
        <v>64</v>
      </c>
      <c r="D580" s="26" t="s">
        <v>137</v>
      </c>
      <c r="E580" s="8" t="s">
        <v>75</v>
      </c>
      <c r="F580" s="8" t="s">
        <v>117</v>
      </c>
      <c r="G580" s="4">
        <v>1920206590</v>
      </c>
      <c r="H580" s="2"/>
      <c r="I580" s="1">
        <f>SUM(I581:I583)</f>
        <v>15340</v>
      </c>
    </row>
    <row r="581" spans="3:9" ht="48" thickBot="1" x14ac:dyDescent="0.25">
      <c r="C581" s="5" t="s">
        <v>56</v>
      </c>
      <c r="D581" s="28" t="s">
        <v>137</v>
      </c>
      <c r="E581" s="7" t="s">
        <v>75</v>
      </c>
      <c r="F581" s="7" t="s">
        <v>117</v>
      </c>
      <c r="G581" s="3">
        <v>1920206590</v>
      </c>
      <c r="H581" s="3">
        <v>111</v>
      </c>
      <c r="I581" s="3">
        <v>11669</v>
      </c>
    </row>
    <row r="582" spans="3:9" ht="63.75" thickBot="1" x14ac:dyDescent="0.25">
      <c r="C582" s="38" t="s">
        <v>10</v>
      </c>
      <c r="D582" s="28" t="s">
        <v>137</v>
      </c>
      <c r="E582" s="7" t="s">
        <v>75</v>
      </c>
      <c r="F582" s="7" t="s">
        <v>117</v>
      </c>
      <c r="G582" s="3">
        <v>1920206590</v>
      </c>
      <c r="H582" s="3">
        <v>119</v>
      </c>
      <c r="I582" s="3">
        <v>3524</v>
      </c>
    </row>
    <row r="583" spans="3:9" ht="32.25" thickBot="1" x14ac:dyDescent="0.25">
      <c r="C583" s="38" t="s">
        <v>13</v>
      </c>
      <c r="D583" s="28" t="s">
        <v>137</v>
      </c>
      <c r="E583" s="7" t="s">
        <v>75</v>
      </c>
      <c r="F583" s="7" t="s">
        <v>117</v>
      </c>
      <c r="G583" s="3">
        <v>1920206590</v>
      </c>
      <c r="H583" s="3">
        <v>244</v>
      </c>
      <c r="I583" s="3">
        <v>147</v>
      </c>
    </row>
    <row r="584" spans="3:9" ht="79.5" thickBot="1" x14ac:dyDescent="0.25">
      <c r="C584" s="341" t="s">
        <v>659</v>
      </c>
      <c r="D584" s="342" t="s">
        <v>137</v>
      </c>
      <c r="E584" s="155" t="s">
        <v>75</v>
      </c>
      <c r="F584" s="155" t="s">
        <v>117</v>
      </c>
      <c r="G584" s="221" t="s">
        <v>663</v>
      </c>
      <c r="H584" s="160"/>
      <c r="I584" s="160">
        <f>SUM(I585:I586)</f>
        <v>859.31999999999994</v>
      </c>
    </row>
    <row r="585" spans="3:9" ht="48" thickBot="1" x14ac:dyDescent="0.25">
      <c r="C585" s="38" t="s">
        <v>230</v>
      </c>
      <c r="D585" s="28" t="s">
        <v>137</v>
      </c>
      <c r="E585" s="7" t="s">
        <v>75</v>
      </c>
      <c r="F585" s="7" t="s">
        <v>117</v>
      </c>
      <c r="G585" s="185" t="s">
        <v>663</v>
      </c>
      <c r="H585" s="3">
        <v>111</v>
      </c>
      <c r="I585" s="3">
        <v>660</v>
      </c>
    </row>
    <row r="586" spans="3:9" ht="63.75" thickBot="1" x14ac:dyDescent="0.25">
      <c r="C586" s="38" t="s">
        <v>10</v>
      </c>
      <c r="D586" s="28" t="s">
        <v>137</v>
      </c>
      <c r="E586" s="7" t="s">
        <v>75</v>
      </c>
      <c r="F586" s="7" t="s">
        <v>117</v>
      </c>
      <c r="G586" s="185" t="s">
        <v>663</v>
      </c>
      <c r="H586" s="3">
        <v>119</v>
      </c>
      <c r="I586" s="3">
        <v>199.32</v>
      </c>
    </row>
    <row r="587" spans="3:9" ht="79.5" thickBot="1" x14ac:dyDescent="0.25">
      <c r="C587" s="158" t="s">
        <v>661</v>
      </c>
      <c r="D587" s="342" t="s">
        <v>137</v>
      </c>
      <c r="E587" s="342" t="s">
        <v>75</v>
      </c>
      <c r="F587" s="342" t="s">
        <v>117</v>
      </c>
      <c r="G587" s="181" t="s">
        <v>662</v>
      </c>
      <c r="H587" s="343"/>
      <c r="I587" s="343">
        <v>367.37</v>
      </c>
    </row>
    <row r="588" spans="3:9" ht="32.25" thickBot="1" x14ac:dyDescent="0.25">
      <c r="C588" s="38" t="s">
        <v>13</v>
      </c>
      <c r="D588" s="28" t="s">
        <v>137</v>
      </c>
      <c r="E588" s="7" t="s">
        <v>75</v>
      </c>
      <c r="F588" s="7" t="s">
        <v>117</v>
      </c>
      <c r="G588" s="185" t="s">
        <v>662</v>
      </c>
      <c r="H588" s="3">
        <v>244</v>
      </c>
      <c r="I588" s="344">
        <v>367.37</v>
      </c>
    </row>
    <row r="589" spans="3:9" ht="32.25" thickBot="1" x14ac:dyDescent="0.25">
      <c r="C589" s="130" t="s">
        <v>138</v>
      </c>
      <c r="D589" s="128" t="s">
        <v>139</v>
      </c>
      <c r="E589" s="128" t="s">
        <v>75</v>
      </c>
      <c r="F589" s="128" t="s">
        <v>117</v>
      </c>
      <c r="G589" s="128"/>
      <c r="H589" s="128"/>
      <c r="I589" s="296">
        <f>SUM(I603+I596+I590+I600)</f>
        <v>5252.65</v>
      </c>
    </row>
    <row r="590" spans="3:9" ht="16.5" thickBot="1" x14ac:dyDescent="0.25">
      <c r="C590" s="31"/>
      <c r="D590" s="26" t="s">
        <v>139</v>
      </c>
      <c r="E590" s="15" t="s">
        <v>75</v>
      </c>
      <c r="F590" s="15" t="s">
        <v>117</v>
      </c>
      <c r="G590" s="32">
        <v>1920202590</v>
      </c>
      <c r="H590" s="27"/>
      <c r="I590" s="288">
        <f>SUM(I591:I595)</f>
        <v>1050.5</v>
      </c>
    </row>
    <row r="591" spans="3:9" ht="48" thickBot="1" x14ac:dyDescent="0.25">
      <c r="C591" s="5" t="s">
        <v>56</v>
      </c>
      <c r="D591" s="28" t="s">
        <v>139</v>
      </c>
      <c r="E591" s="7" t="s">
        <v>75</v>
      </c>
      <c r="F591" s="7" t="s">
        <v>117</v>
      </c>
      <c r="G591" s="36">
        <v>1920202590</v>
      </c>
      <c r="H591" s="28" t="s">
        <v>80</v>
      </c>
      <c r="I591" s="131">
        <v>323</v>
      </c>
    </row>
    <row r="592" spans="3:9" ht="63.75" thickBot="1" x14ac:dyDescent="0.25">
      <c r="C592" s="38" t="s">
        <v>10</v>
      </c>
      <c r="D592" s="28" t="s">
        <v>139</v>
      </c>
      <c r="E592" s="7" t="s">
        <v>75</v>
      </c>
      <c r="F592" s="7" t="s">
        <v>117</v>
      </c>
      <c r="G592" s="36">
        <v>1920202590</v>
      </c>
      <c r="H592" s="28" t="s">
        <v>569</v>
      </c>
      <c r="I592" s="131">
        <v>99</v>
      </c>
    </row>
    <row r="593" spans="3:9" ht="32.25" thickBot="1" x14ac:dyDescent="0.25">
      <c r="C593" s="38" t="s">
        <v>13</v>
      </c>
      <c r="D593" s="28" t="s">
        <v>139</v>
      </c>
      <c r="E593" s="7" t="s">
        <v>75</v>
      </c>
      <c r="F593" s="7" t="s">
        <v>117</v>
      </c>
      <c r="G593" s="36">
        <v>1920202590</v>
      </c>
      <c r="H593" s="7" t="s">
        <v>121</v>
      </c>
      <c r="I593" s="3">
        <v>552</v>
      </c>
    </row>
    <row r="594" spans="3:9" ht="16.5" thickBot="1" x14ac:dyDescent="0.25">
      <c r="C594" s="38" t="s">
        <v>635</v>
      </c>
      <c r="D594" s="28" t="s">
        <v>139</v>
      </c>
      <c r="E594" s="7" t="s">
        <v>75</v>
      </c>
      <c r="F594" s="7" t="s">
        <v>117</v>
      </c>
      <c r="G594" s="36">
        <v>1920202590</v>
      </c>
      <c r="H594" s="7" t="s">
        <v>614</v>
      </c>
      <c r="I594" s="3">
        <v>64</v>
      </c>
    </row>
    <row r="595" spans="3:9" ht="16.5" thickBot="1" x14ac:dyDescent="0.25">
      <c r="C595" s="141" t="s">
        <v>48</v>
      </c>
      <c r="D595" s="28" t="s">
        <v>139</v>
      </c>
      <c r="E595" s="7" t="s">
        <v>75</v>
      </c>
      <c r="F595" s="7" t="s">
        <v>117</v>
      </c>
      <c r="G595" s="36">
        <v>1920202590</v>
      </c>
      <c r="H595" s="7" t="s">
        <v>120</v>
      </c>
      <c r="I595" s="3">
        <v>12.5</v>
      </c>
    </row>
    <row r="596" spans="3:9" ht="126.75" thickBot="1" x14ac:dyDescent="0.25">
      <c r="C596" s="143" t="s">
        <v>64</v>
      </c>
      <c r="D596" s="26" t="s">
        <v>139</v>
      </c>
      <c r="E596" s="8" t="s">
        <v>75</v>
      </c>
      <c r="F596" s="8" t="s">
        <v>117</v>
      </c>
      <c r="G596" s="4">
        <v>1920206590</v>
      </c>
      <c r="H596" s="2"/>
      <c r="I596" s="1">
        <f>SUM(I597:I599)</f>
        <v>3589</v>
      </c>
    </row>
    <row r="597" spans="3:9" ht="48" thickBot="1" x14ac:dyDescent="0.25">
      <c r="C597" s="5" t="s">
        <v>56</v>
      </c>
      <c r="D597" s="28" t="s">
        <v>139</v>
      </c>
      <c r="E597" s="7" t="s">
        <v>75</v>
      </c>
      <c r="F597" s="7" t="s">
        <v>117</v>
      </c>
      <c r="G597" s="3">
        <v>1920206590</v>
      </c>
      <c r="H597" s="3">
        <v>111</v>
      </c>
      <c r="I597" s="3">
        <v>2719</v>
      </c>
    </row>
    <row r="598" spans="3:9" ht="63.75" thickBot="1" x14ac:dyDescent="0.25">
      <c r="C598" s="38" t="s">
        <v>10</v>
      </c>
      <c r="D598" s="28" t="s">
        <v>139</v>
      </c>
      <c r="E598" s="7" t="s">
        <v>75</v>
      </c>
      <c r="F598" s="7" t="s">
        <v>117</v>
      </c>
      <c r="G598" s="3">
        <v>1920206590</v>
      </c>
      <c r="H598" s="3">
        <v>119</v>
      </c>
      <c r="I598" s="3">
        <v>821</v>
      </c>
    </row>
    <row r="599" spans="3:9" ht="32.25" thickBot="1" x14ac:dyDescent="0.25">
      <c r="C599" s="38" t="s">
        <v>13</v>
      </c>
      <c r="D599" s="28" t="s">
        <v>139</v>
      </c>
      <c r="E599" s="7" t="s">
        <v>75</v>
      </c>
      <c r="F599" s="7" t="s">
        <v>117</v>
      </c>
      <c r="G599" s="3">
        <v>1920206590</v>
      </c>
      <c r="H599" s="3">
        <v>244</v>
      </c>
      <c r="I599" s="3">
        <v>49</v>
      </c>
    </row>
    <row r="600" spans="3:9" ht="79.5" thickBot="1" x14ac:dyDescent="0.25">
      <c r="C600" s="341" t="s">
        <v>659</v>
      </c>
      <c r="D600" s="198" t="s">
        <v>139</v>
      </c>
      <c r="E600" s="170" t="s">
        <v>75</v>
      </c>
      <c r="F600" s="170" t="s">
        <v>117</v>
      </c>
      <c r="G600" s="181" t="s">
        <v>663</v>
      </c>
      <c r="H600" s="169"/>
      <c r="I600" s="169">
        <f>SUM(I601:I602)</f>
        <v>234.36</v>
      </c>
    </row>
    <row r="601" spans="3:9" ht="48" thickBot="1" x14ac:dyDescent="0.25">
      <c r="C601" s="38" t="s">
        <v>230</v>
      </c>
      <c r="D601" s="28" t="s">
        <v>139</v>
      </c>
      <c r="E601" s="7" t="s">
        <v>75</v>
      </c>
      <c r="F601" s="7" t="s">
        <v>117</v>
      </c>
      <c r="G601" s="185" t="s">
        <v>663</v>
      </c>
      <c r="H601" s="3">
        <v>111</v>
      </c>
      <c r="I601" s="3">
        <v>180</v>
      </c>
    </row>
    <row r="602" spans="3:9" ht="63.75" thickBot="1" x14ac:dyDescent="0.25">
      <c r="C602" s="38" t="s">
        <v>10</v>
      </c>
      <c r="D602" s="28" t="s">
        <v>139</v>
      </c>
      <c r="E602" s="7" t="s">
        <v>75</v>
      </c>
      <c r="F602" s="7" t="s">
        <v>117</v>
      </c>
      <c r="G602" s="185" t="s">
        <v>663</v>
      </c>
      <c r="H602" s="3">
        <v>119</v>
      </c>
      <c r="I602" s="3">
        <v>54.36</v>
      </c>
    </row>
    <row r="603" spans="3:9" ht="79.5" thickBot="1" x14ac:dyDescent="0.25">
      <c r="C603" s="158" t="s">
        <v>661</v>
      </c>
      <c r="D603" s="342" t="s">
        <v>139</v>
      </c>
      <c r="E603" s="342" t="s">
        <v>75</v>
      </c>
      <c r="F603" s="342" t="s">
        <v>117</v>
      </c>
      <c r="G603" s="181" t="s">
        <v>662</v>
      </c>
      <c r="H603" s="343"/>
      <c r="I603" s="343">
        <v>378.79</v>
      </c>
    </row>
    <row r="604" spans="3:9" ht="32.25" thickBot="1" x14ac:dyDescent="0.25">
      <c r="C604" s="38" t="s">
        <v>13</v>
      </c>
      <c r="D604" s="28" t="s">
        <v>139</v>
      </c>
      <c r="E604" s="7" t="s">
        <v>75</v>
      </c>
      <c r="F604" s="7" t="s">
        <v>117</v>
      </c>
      <c r="G604" s="185" t="s">
        <v>662</v>
      </c>
      <c r="H604" s="3">
        <v>244</v>
      </c>
      <c r="I604" s="344">
        <v>378.79</v>
      </c>
    </row>
    <row r="605" spans="3:9" ht="16.5" thickBot="1" x14ac:dyDescent="0.25">
      <c r="C605" s="130" t="s">
        <v>140</v>
      </c>
      <c r="D605" s="128" t="s">
        <v>141</v>
      </c>
      <c r="E605" s="128" t="s">
        <v>75</v>
      </c>
      <c r="F605" s="128" t="s">
        <v>117</v>
      </c>
      <c r="G605" s="128"/>
      <c r="H605" s="128"/>
      <c r="I605" s="296">
        <f>SUM(I620+I613+I606+I617)</f>
        <v>18943.197</v>
      </c>
    </row>
    <row r="606" spans="3:9" ht="16.5" thickBot="1" x14ac:dyDescent="0.25">
      <c r="C606" s="31"/>
      <c r="D606" s="26" t="s">
        <v>141</v>
      </c>
      <c r="E606" s="15" t="s">
        <v>75</v>
      </c>
      <c r="F606" s="15" t="s">
        <v>117</v>
      </c>
      <c r="G606" s="32">
        <v>1920202590</v>
      </c>
      <c r="H606" s="26"/>
      <c r="I606" s="288">
        <f>SUM(I607:I612)</f>
        <v>1995.317</v>
      </c>
    </row>
    <row r="607" spans="3:9" ht="48" thickBot="1" x14ac:dyDescent="0.25">
      <c r="C607" s="5" t="s">
        <v>56</v>
      </c>
      <c r="D607" s="28" t="s">
        <v>141</v>
      </c>
      <c r="E607" s="7" t="s">
        <v>75</v>
      </c>
      <c r="F607" s="7" t="s">
        <v>117</v>
      </c>
      <c r="G607" s="36">
        <v>1920202590</v>
      </c>
      <c r="H607" s="28" t="s">
        <v>80</v>
      </c>
      <c r="I607" s="131">
        <v>564</v>
      </c>
    </row>
    <row r="608" spans="3:9" ht="63.75" thickBot="1" x14ac:dyDescent="0.25">
      <c r="C608" s="38" t="s">
        <v>10</v>
      </c>
      <c r="D608" s="28" t="s">
        <v>141</v>
      </c>
      <c r="E608" s="7" t="s">
        <v>75</v>
      </c>
      <c r="F608" s="7" t="s">
        <v>117</v>
      </c>
      <c r="G608" s="36">
        <v>1920202590</v>
      </c>
      <c r="H608" s="28" t="s">
        <v>569</v>
      </c>
      <c r="I608" s="131">
        <v>171</v>
      </c>
    </row>
    <row r="609" spans="3:9" ht="32.25" thickBot="1" x14ac:dyDescent="0.25">
      <c r="C609" s="38" t="s">
        <v>13</v>
      </c>
      <c r="D609" s="28" t="s">
        <v>141</v>
      </c>
      <c r="E609" s="7" t="s">
        <v>75</v>
      </c>
      <c r="F609" s="7" t="s">
        <v>117</v>
      </c>
      <c r="G609" s="36">
        <v>1920202590</v>
      </c>
      <c r="H609" s="7" t="s">
        <v>121</v>
      </c>
      <c r="I609" s="3">
        <v>527</v>
      </c>
    </row>
    <row r="610" spans="3:9" ht="16.5" thickBot="1" x14ac:dyDescent="0.25">
      <c r="C610" s="38" t="s">
        <v>635</v>
      </c>
      <c r="D610" s="28" t="s">
        <v>141</v>
      </c>
      <c r="E610" s="7" t="s">
        <v>75</v>
      </c>
      <c r="F610" s="7" t="s">
        <v>117</v>
      </c>
      <c r="G610" s="36">
        <v>1920202590</v>
      </c>
      <c r="H610" s="7" t="s">
        <v>614</v>
      </c>
      <c r="I610" s="3">
        <v>270.5</v>
      </c>
    </row>
    <row r="611" spans="3:9" ht="48" thickBot="1" x14ac:dyDescent="0.25">
      <c r="C611" s="154" t="s">
        <v>592</v>
      </c>
      <c r="D611" s="198" t="s">
        <v>141</v>
      </c>
      <c r="E611" s="170" t="s">
        <v>75</v>
      </c>
      <c r="F611" s="170" t="s">
        <v>117</v>
      </c>
      <c r="G611" s="297">
        <v>1920202590</v>
      </c>
      <c r="H611" s="170" t="s">
        <v>593</v>
      </c>
      <c r="I611" s="169">
        <v>87.816999999999993</v>
      </c>
    </row>
    <row r="612" spans="3:9" ht="16.5" thickBot="1" x14ac:dyDescent="0.25">
      <c r="C612" s="141" t="s">
        <v>48</v>
      </c>
      <c r="D612" s="28" t="s">
        <v>141</v>
      </c>
      <c r="E612" s="7" t="s">
        <v>75</v>
      </c>
      <c r="F612" s="7" t="s">
        <v>117</v>
      </c>
      <c r="G612" s="36">
        <v>1920202590</v>
      </c>
      <c r="H612" s="7" t="s">
        <v>120</v>
      </c>
      <c r="I612" s="3">
        <v>375</v>
      </c>
    </row>
    <row r="613" spans="3:9" ht="126.75" thickBot="1" x14ac:dyDescent="0.25">
      <c r="C613" s="143" t="s">
        <v>64</v>
      </c>
      <c r="D613" s="26" t="s">
        <v>141</v>
      </c>
      <c r="E613" s="8" t="s">
        <v>75</v>
      </c>
      <c r="F613" s="8" t="s">
        <v>117</v>
      </c>
      <c r="G613" s="4">
        <v>1920206590</v>
      </c>
      <c r="H613" s="2"/>
      <c r="I613" s="1">
        <f>SUM(I614:I616)</f>
        <v>15422.7</v>
      </c>
    </row>
    <row r="614" spans="3:9" ht="48" thickBot="1" x14ac:dyDescent="0.25">
      <c r="C614" s="5" t="s">
        <v>56</v>
      </c>
      <c r="D614" s="28" t="s">
        <v>141</v>
      </c>
      <c r="E614" s="7" t="s">
        <v>75</v>
      </c>
      <c r="F614" s="7" t="s">
        <v>117</v>
      </c>
      <c r="G614" s="3">
        <v>1920206590</v>
      </c>
      <c r="H614" s="3">
        <v>111</v>
      </c>
      <c r="I614" s="3">
        <v>11697</v>
      </c>
    </row>
    <row r="615" spans="3:9" ht="63.75" thickBot="1" x14ac:dyDescent="0.25">
      <c r="C615" s="38" t="s">
        <v>10</v>
      </c>
      <c r="D615" s="28" t="s">
        <v>141</v>
      </c>
      <c r="E615" s="7" t="s">
        <v>75</v>
      </c>
      <c r="F615" s="7" t="s">
        <v>117</v>
      </c>
      <c r="G615" s="3">
        <v>1920206590</v>
      </c>
      <c r="H615" s="3">
        <v>119</v>
      </c>
      <c r="I615" s="3">
        <v>3533</v>
      </c>
    </row>
    <row r="616" spans="3:9" ht="32.25" thickBot="1" x14ac:dyDescent="0.25">
      <c r="C616" s="38" t="s">
        <v>13</v>
      </c>
      <c r="D616" s="28" t="s">
        <v>141</v>
      </c>
      <c r="E616" s="7" t="s">
        <v>75</v>
      </c>
      <c r="F616" s="7" t="s">
        <v>117</v>
      </c>
      <c r="G616" s="3">
        <v>1920206590</v>
      </c>
      <c r="H616" s="3">
        <v>244</v>
      </c>
      <c r="I616" s="3">
        <v>192.7</v>
      </c>
    </row>
    <row r="617" spans="3:9" ht="79.5" thickBot="1" x14ac:dyDescent="0.25">
      <c r="C617" s="341" t="s">
        <v>659</v>
      </c>
      <c r="D617" s="198" t="s">
        <v>141</v>
      </c>
      <c r="E617" s="170" t="s">
        <v>75</v>
      </c>
      <c r="F617" s="170" t="s">
        <v>117</v>
      </c>
      <c r="G617" s="181" t="s">
        <v>663</v>
      </c>
      <c r="H617" s="169"/>
      <c r="I617" s="169">
        <f>SUM(I618:I619)</f>
        <v>859.31999999999994</v>
      </c>
    </row>
    <row r="618" spans="3:9" ht="48" thickBot="1" x14ac:dyDescent="0.25">
      <c r="C618" s="38" t="s">
        <v>230</v>
      </c>
      <c r="D618" s="28" t="s">
        <v>141</v>
      </c>
      <c r="E618" s="7" t="s">
        <v>75</v>
      </c>
      <c r="F618" s="7" t="s">
        <v>117</v>
      </c>
      <c r="G618" s="185" t="s">
        <v>663</v>
      </c>
      <c r="H618" s="3">
        <v>111</v>
      </c>
      <c r="I618" s="3">
        <v>660</v>
      </c>
    </row>
    <row r="619" spans="3:9" ht="63.75" thickBot="1" x14ac:dyDescent="0.25">
      <c r="C619" s="38" t="s">
        <v>10</v>
      </c>
      <c r="D619" s="28" t="s">
        <v>141</v>
      </c>
      <c r="E619" s="7" t="s">
        <v>75</v>
      </c>
      <c r="F619" s="7" t="s">
        <v>117</v>
      </c>
      <c r="G619" s="185" t="s">
        <v>663</v>
      </c>
      <c r="H619" s="3">
        <v>119</v>
      </c>
      <c r="I619" s="3">
        <v>199.32</v>
      </c>
    </row>
    <row r="620" spans="3:9" ht="79.5" thickBot="1" x14ac:dyDescent="0.25">
      <c r="C620" s="158" t="s">
        <v>661</v>
      </c>
      <c r="D620" s="342" t="s">
        <v>141</v>
      </c>
      <c r="E620" s="342" t="s">
        <v>75</v>
      </c>
      <c r="F620" s="342" t="s">
        <v>117</v>
      </c>
      <c r="G620" s="181" t="s">
        <v>662</v>
      </c>
      <c r="H620" s="343"/>
      <c r="I620" s="343">
        <v>665.86</v>
      </c>
    </row>
    <row r="621" spans="3:9" ht="32.25" thickBot="1" x14ac:dyDescent="0.25">
      <c r="C621" s="38" t="s">
        <v>13</v>
      </c>
      <c r="D621" s="28" t="s">
        <v>141</v>
      </c>
      <c r="E621" s="7" t="s">
        <v>75</v>
      </c>
      <c r="F621" s="7" t="s">
        <v>117</v>
      </c>
      <c r="G621" s="185" t="s">
        <v>662</v>
      </c>
      <c r="H621" s="3">
        <v>244</v>
      </c>
      <c r="I621" s="344">
        <v>665.86</v>
      </c>
    </row>
    <row r="622" spans="3:9" ht="16.5" thickBot="1" x14ac:dyDescent="0.25">
      <c r="C622" s="130" t="s">
        <v>142</v>
      </c>
      <c r="D622" s="128" t="s">
        <v>143</v>
      </c>
      <c r="E622" s="128" t="s">
        <v>75</v>
      </c>
      <c r="F622" s="128" t="s">
        <v>117</v>
      </c>
      <c r="G622" s="128"/>
      <c r="H622" s="128"/>
      <c r="I622" s="129">
        <f>SUM(I633+I629+I623+I636)</f>
        <v>12639.83</v>
      </c>
    </row>
    <row r="623" spans="3:9" ht="16.5" thickBot="1" x14ac:dyDescent="0.25">
      <c r="C623" s="31"/>
      <c r="D623" s="26" t="s">
        <v>143</v>
      </c>
      <c r="E623" s="15" t="s">
        <v>75</v>
      </c>
      <c r="F623" s="15" t="s">
        <v>117</v>
      </c>
      <c r="G623" s="32">
        <v>1920202590</v>
      </c>
      <c r="H623" s="27"/>
      <c r="I623" s="52">
        <f>SUM(I624:I628)</f>
        <v>1148</v>
      </c>
    </row>
    <row r="624" spans="3:9" ht="48" thickBot="1" x14ac:dyDescent="0.25">
      <c r="C624" s="5" t="s">
        <v>56</v>
      </c>
      <c r="D624" s="28" t="s">
        <v>143</v>
      </c>
      <c r="E624" s="7" t="s">
        <v>75</v>
      </c>
      <c r="F624" s="7" t="s">
        <v>117</v>
      </c>
      <c r="G624" s="36">
        <v>1920202590</v>
      </c>
      <c r="H624" s="28" t="s">
        <v>80</v>
      </c>
      <c r="I624" s="131">
        <v>323</v>
      </c>
    </row>
    <row r="625" spans="3:9" ht="63.75" thickBot="1" x14ac:dyDescent="0.25">
      <c r="C625" s="38" t="s">
        <v>10</v>
      </c>
      <c r="D625" s="28" t="s">
        <v>143</v>
      </c>
      <c r="E625" s="7" t="s">
        <v>75</v>
      </c>
      <c r="F625" s="7" t="s">
        <v>117</v>
      </c>
      <c r="G625" s="36">
        <v>1920202590</v>
      </c>
      <c r="H625" s="28" t="s">
        <v>569</v>
      </c>
      <c r="I625" s="131">
        <v>99</v>
      </c>
    </row>
    <row r="626" spans="3:9" ht="32.25" thickBot="1" x14ac:dyDescent="0.25">
      <c r="C626" s="38" t="s">
        <v>13</v>
      </c>
      <c r="D626" s="28" t="s">
        <v>143</v>
      </c>
      <c r="E626" s="7" t="s">
        <v>75</v>
      </c>
      <c r="F626" s="7" t="s">
        <v>117</v>
      </c>
      <c r="G626" s="36">
        <v>1920202590</v>
      </c>
      <c r="H626" s="7" t="s">
        <v>121</v>
      </c>
      <c r="I626" s="3">
        <v>463</v>
      </c>
    </row>
    <row r="627" spans="3:9" ht="16.5" thickBot="1" x14ac:dyDescent="0.25">
      <c r="C627" s="38" t="s">
        <v>635</v>
      </c>
      <c r="D627" s="28" t="s">
        <v>143</v>
      </c>
      <c r="E627" s="7" t="s">
        <v>75</v>
      </c>
      <c r="F627" s="7" t="s">
        <v>117</v>
      </c>
      <c r="G627" s="36">
        <v>1920202590</v>
      </c>
      <c r="H627" s="7" t="s">
        <v>614</v>
      </c>
      <c r="I627" s="3">
        <v>160</v>
      </c>
    </row>
    <row r="628" spans="3:9" ht="16.5" thickBot="1" x14ac:dyDescent="0.25">
      <c r="C628" s="141" t="s">
        <v>48</v>
      </c>
      <c r="D628" s="28" t="s">
        <v>143</v>
      </c>
      <c r="E628" s="7" t="s">
        <v>75</v>
      </c>
      <c r="F628" s="7" t="s">
        <v>117</v>
      </c>
      <c r="G628" s="36">
        <v>1920202590</v>
      </c>
      <c r="H628" s="7" t="s">
        <v>120</v>
      </c>
      <c r="I628" s="3">
        <v>103</v>
      </c>
    </row>
    <row r="629" spans="3:9" ht="126.75" thickBot="1" x14ac:dyDescent="0.25">
      <c r="C629" s="143" t="s">
        <v>64</v>
      </c>
      <c r="D629" s="26" t="s">
        <v>143</v>
      </c>
      <c r="E629" s="8" t="s">
        <v>75</v>
      </c>
      <c r="F629" s="8" t="s">
        <v>117</v>
      </c>
      <c r="G629" s="4">
        <v>1920206590</v>
      </c>
      <c r="H629" s="2"/>
      <c r="I629" s="1">
        <f>SUM(I630:I632)</f>
        <v>10593.6</v>
      </c>
    </row>
    <row r="630" spans="3:9" ht="48" thickBot="1" x14ac:dyDescent="0.25">
      <c r="C630" s="5" t="s">
        <v>56</v>
      </c>
      <c r="D630" s="28" t="s">
        <v>143</v>
      </c>
      <c r="E630" s="7" t="s">
        <v>75</v>
      </c>
      <c r="F630" s="7" t="s">
        <v>117</v>
      </c>
      <c r="G630" s="3">
        <v>1920206590</v>
      </c>
      <c r="H630" s="3">
        <v>111</v>
      </c>
      <c r="I630" s="3">
        <v>8086</v>
      </c>
    </row>
    <row r="631" spans="3:9" ht="63.75" thickBot="1" x14ac:dyDescent="0.25">
      <c r="C631" s="38" t="s">
        <v>10</v>
      </c>
      <c r="D631" s="28" t="s">
        <v>143</v>
      </c>
      <c r="E631" s="7" t="s">
        <v>75</v>
      </c>
      <c r="F631" s="7" t="s">
        <v>117</v>
      </c>
      <c r="G631" s="3">
        <v>1920206590</v>
      </c>
      <c r="H631" s="3">
        <v>119</v>
      </c>
      <c r="I631" s="3">
        <v>2442</v>
      </c>
    </row>
    <row r="632" spans="3:9" ht="32.25" thickBot="1" x14ac:dyDescent="0.25">
      <c r="C632" s="38" t="s">
        <v>13</v>
      </c>
      <c r="D632" s="28" t="s">
        <v>143</v>
      </c>
      <c r="E632" s="7" t="s">
        <v>75</v>
      </c>
      <c r="F632" s="7" t="s">
        <v>117</v>
      </c>
      <c r="G632" s="3">
        <v>1920206590</v>
      </c>
      <c r="H632" s="3">
        <v>244</v>
      </c>
      <c r="I632" s="3">
        <v>65.599999999999994</v>
      </c>
    </row>
    <row r="633" spans="3:9" ht="79.5" thickBot="1" x14ac:dyDescent="0.25">
      <c r="C633" s="341" t="s">
        <v>659</v>
      </c>
      <c r="D633" s="198" t="s">
        <v>143</v>
      </c>
      <c r="E633" s="170" t="s">
        <v>75</v>
      </c>
      <c r="F633" s="170" t="s">
        <v>117</v>
      </c>
      <c r="G633" s="181" t="s">
        <v>663</v>
      </c>
      <c r="H633" s="169"/>
      <c r="I633" s="169">
        <f>SUM(I634:I635)</f>
        <v>703.08</v>
      </c>
    </row>
    <row r="634" spans="3:9" ht="48" thickBot="1" x14ac:dyDescent="0.25">
      <c r="C634" s="38" t="s">
        <v>230</v>
      </c>
      <c r="D634" s="28" t="s">
        <v>143</v>
      </c>
      <c r="E634" s="7" t="s">
        <v>75</v>
      </c>
      <c r="F634" s="7" t="s">
        <v>117</v>
      </c>
      <c r="G634" s="185" t="s">
        <v>663</v>
      </c>
      <c r="H634" s="3">
        <v>111</v>
      </c>
      <c r="I634" s="3">
        <v>540</v>
      </c>
    </row>
    <row r="635" spans="3:9" ht="63.75" thickBot="1" x14ac:dyDescent="0.25">
      <c r="C635" s="38" t="s">
        <v>10</v>
      </c>
      <c r="D635" s="28" t="s">
        <v>143</v>
      </c>
      <c r="E635" s="7" t="s">
        <v>75</v>
      </c>
      <c r="F635" s="7" t="s">
        <v>117</v>
      </c>
      <c r="G635" s="185" t="s">
        <v>663</v>
      </c>
      <c r="H635" s="3">
        <v>119</v>
      </c>
      <c r="I635" s="3">
        <v>163.08000000000001</v>
      </c>
    </row>
    <row r="636" spans="3:9" ht="79.5" thickBot="1" x14ac:dyDescent="0.25">
      <c r="C636" s="158" t="s">
        <v>661</v>
      </c>
      <c r="D636" s="342" t="s">
        <v>143</v>
      </c>
      <c r="E636" s="342" t="s">
        <v>75</v>
      </c>
      <c r="F636" s="342" t="s">
        <v>117</v>
      </c>
      <c r="G636" s="181" t="s">
        <v>662</v>
      </c>
      <c r="H636" s="343"/>
      <c r="I636" s="343">
        <v>195.15</v>
      </c>
    </row>
    <row r="637" spans="3:9" ht="32.25" thickBot="1" x14ac:dyDescent="0.25">
      <c r="C637" s="38" t="s">
        <v>13</v>
      </c>
      <c r="D637" s="28" t="s">
        <v>143</v>
      </c>
      <c r="E637" s="7" t="s">
        <v>75</v>
      </c>
      <c r="F637" s="7" t="s">
        <v>117</v>
      </c>
      <c r="G637" s="185" t="s">
        <v>662</v>
      </c>
      <c r="H637" s="3">
        <v>244</v>
      </c>
      <c r="I637" s="344">
        <v>195.15</v>
      </c>
    </row>
    <row r="638" spans="3:9" ht="16.5" thickBot="1" x14ac:dyDescent="0.25">
      <c r="C638" s="130" t="s">
        <v>144</v>
      </c>
      <c r="D638" s="128" t="s">
        <v>145</v>
      </c>
      <c r="E638" s="128" t="s">
        <v>75</v>
      </c>
      <c r="F638" s="128" t="s">
        <v>117</v>
      </c>
      <c r="G638" s="128"/>
      <c r="H638" s="128"/>
      <c r="I638" s="129">
        <f>SUM(I653+I646+I639+I650)</f>
        <v>24849.347000000002</v>
      </c>
    </row>
    <row r="639" spans="3:9" ht="16.5" thickBot="1" x14ac:dyDescent="0.25">
      <c r="C639" s="31"/>
      <c r="D639" s="26" t="s">
        <v>145</v>
      </c>
      <c r="E639" s="15" t="s">
        <v>75</v>
      </c>
      <c r="F639" s="15" t="s">
        <v>117</v>
      </c>
      <c r="G639" s="32">
        <v>1920202590</v>
      </c>
      <c r="H639" s="27"/>
      <c r="I639" s="33">
        <f>SUM(I640:I645)</f>
        <v>2956.817</v>
      </c>
    </row>
    <row r="640" spans="3:9" ht="48" thickBot="1" x14ac:dyDescent="0.25">
      <c r="C640" s="5" t="s">
        <v>56</v>
      </c>
      <c r="D640" s="28" t="s">
        <v>145</v>
      </c>
      <c r="E640" s="7" t="s">
        <v>75</v>
      </c>
      <c r="F640" s="7" t="s">
        <v>117</v>
      </c>
      <c r="G640" s="36">
        <v>1920202590</v>
      </c>
      <c r="H640" s="28" t="s">
        <v>80</v>
      </c>
      <c r="I640" s="131">
        <v>1053</v>
      </c>
    </row>
    <row r="641" spans="3:9" ht="63.75" thickBot="1" x14ac:dyDescent="0.25">
      <c r="C641" s="38" t="s">
        <v>10</v>
      </c>
      <c r="D641" s="28" t="s">
        <v>145</v>
      </c>
      <c r="E641" s="7" t="s">
        <v>75</v>
      </c>
      <c r="F641" s="7" t="s">
        <v>117</v>
      </c>
      <c r="G641" s="36">
        <v>1920202590</v>
      </c>
      <c r="H641" s="28" t="s">
        <v>569</v>
      </c>
      <c r="I641" s="131">
        <v>318</v>
      </c>
    </row>
    <row r="642" spans="3:9" ht="32.25" thickBot="1" x14ac:dyDescent="0.25">
      <c r="C642" s="38" t="s">
        <v>13</v>
      </c>
      <c r="D642" s="28" t="s">
        <v>145</v>
      </c>
      <c r="E642" s="7" t="s">
        <v>75</v>
      </c>
      <c r="F642" s="7" t="s">
        <v>117</v>
      </c>
      <c r="G642" s="36">
        <v>1920202590</v>
      </c>
      <c r="H642" s="7" t="s">
        <v>121</v>
      </c>
      <c r="I642" s="3">
        <v>408</v>
      </c>
    </row>
    <row r="643" spans="3:9" ht="16.5" thickBot="1" x14ac:dyDescent="0.25">
      <c r="C643" s="38" t="s">
        <v>635</v>
      </c>
      <c r="D643" s="28" t="s">
        <v>145</v>
      </c>
      <c r="E643" s="7" t="s">
        <v>75</v>
      </c>
      <c r="F643" s="7" t="s">
        <v>117</v>
      </c>
      <c r="G643" s="36">
        <v>1920202590</v>
      </c>
      <c r="H643" s="7" t="s">
        <v>614</v>
      </c>
      <c r="I643" s="3">
        <v>1007</v>
      </c>
    </row>
    <row r="644" spans="3:9" ht="48" thickBot="1" x14ac:dyDescent="0.25">
      <c r="C644" s="154" t="s">
        <v>592</v>
      </c>
      <c r="D644" s="198" t="s">
        <v>145</v>
      </c>
      <c r="E644" s="170" t="s">
        <v>75</v>
      </c>
      <c r="F644" s="170" t="s">
        <v>117</v>
      </c>
      <c r="G644" s="297">
        <v>1920202590</v>
      </c>
      <c r="H644" s="170" t="s">
        <v>593</v>
      </c>
      <c r="I644" s="169">
        <v>87.816999999999993</v>
      </c>
    </row>
    <row r="645" spans="3:9" ht="16.5" thickBot="1" x14ac:dyDescent="0.25">
      <c r="C645" s="141" t="s">
        <v>48</v>
      </c>
      <c r="D645" s="28" t="s">
        <v>145</v>
      </c>
      <c r="E645" s="7" t="s">
        <v>75</v>
      </c>
      <c r="F645" s="7" t="s">
        <v>117</v>
      </c>
      <c r="G645" s="36">
        <v>1920202590</v>
      </c>
      <c r="H645" s="7" t="s">
        <v>120</v>
      </c>
      <c r="I645" s="3">
        <v>83</v>
      </c>
    </row>
    <row r="646" spans="3:9" ht="126.75" thickBot="1" x14ac:dyDescent="0.25">
      <c r="C646" s="143" t="s">
        <v>64</v>
      </c>
      <c r="D646" s="26" t="s">
        <v>145</v>
      </c>
      <c r="E646" s="8" t="s">
        <v>75</v>
      </c>
      <c r="F646" s="8" t="s">
        <v>117</v>
      </c>
      <c r="G646" s="4">
        <v>1920206590</v>
      </c>
      <c r="H646" s="2"/>
      <c r="I646" s="1">
        <f>SUM(I647:I649)</f>
        <v>19552</v>
      </c>
    </row>
    <row r="647" spans="3:9" ht="48" thickBot="1" x14ac:dyDescent="0.25">
      <c r="C647" s="5" t="s">
        <v>56</v>
      </c>
      <c r="D647" s="28" t="s">
        <v>145</v>
      </c>
      <c r="E647" s="7" t="s">
        <v>75</v>
      </c>
      <c r="F647" s="7" t="s">
        <v>117</v>
      </c>
      <c r="G647" s="3">
        <v>1920206590</v>
      </c>
      <c r="H647" s="3">
        <v>111</v>
      </c>
      <c r="I647" s="3">
        <v>14746</v>
      </c>
    </row>
    <row r="648" spans="3:9" ht="63.75" thickBot="1" x14ac:dyDescent="0.25">
      <c r="C648" s="38" t="s">
        <v>10</v>
      </c>
      <c r="D648" s="28" t="s">
        <v>145</v>
      </c>
      <c r="E648" s="7" t="s">
        <v>75</v>
      </c>
      <c r="F648" s="7" t="s">
        <v>117</v>
      </c>
      <c r="G648" s="3">
        <v>1920206590</v>
      </c>
      <c r="H648" s="3">
        <v>119</v>
      </c>
      <c r="I648" s="3">
        <v>4453</v>
      </c>
    </row>
    <row r="649" spans="3:9" ht="32.25" thickBot="1" x14ac:dyDescent="0.25">
      <c r="C649" s="38" t="s">
        <v>13</v>
      </c>
      <c r="D649" s="28" t="s">
        <v>145</v>
      </c>
      <c r="E649" s="7" t="s">
        <v>75</v>
      </c>
      <c r="F649" s="7" t="s">
        <v>117</v>
      </c>
      <c r="G649" s="3">
        <v>1920206590</v>
      </c>
      <c r="H649" s="3">
        <v>244</v>
      </c>
      <c r="I649" s="3">
        <v>353</v>
      </c>
    </row>
    <row r="650" spans="3:9" ht="79.5" thickBot="1" x14ac:dyDescent="0.25">
      <c r="C650" s="341" t="s">
        <v>659</v>
      </c>
      <c r="D650" s="198" t="s">
        <v>145</v>
      </c>
      <c r="E650" s="170" t="s">
        <v>75</v>
      </c>
      <c r="F650" s="170" t="s">
        <v>117</v>
      </c>
      <c r="G650" s="181" t="s">
        <v>663</v>
      </c>
      <c r="H650" s="169"/>
      <c r="I650" s="169">
        <f>SUM(I651:I652)</f>
        <v>1249.92</v>
      </c>
    </row>
    <row r="651" spans="3:9" ht="48" thickBot="1" x14ac:dyDescent="0.25">
      <c r="C651" s="38" t="s">
        <v>230</v>
      </c>
      <c r="D651" s="28" t="s">
        <v>145</v>
      </c>
      <c r="E651" s="7" t="s">
        <v>75</v>
      </c>
      <c r="F651" s="7" t="s">
        <v>117</v>
      </c>
      <c r="G651" s="185" t="s">
        <v>663</v>
      </c>
      <c r="H651" s="3">
        <v>111</v>
      </c>
      <c r="I651" s="3">
        <v>960</v>
      </c>
    </row>
    <row r="652" spans="3:9" ht="63.75" thickBot="1" x14ac:dyDescent="0.25">
      <c r="C652" s="38" t="s">
        <v>10</v>
      </c>
      <c r="D652" s="28" t="s">
        <v>145</v>
      </c>
      <c r="E652" s="7" t="s">
        <v>75</v>
      </c>
      <c r="F652" s="7" t="s">
        <v>117</v>
      </c>
      <c r="G652" s="185" t="s">
        <v>663</v>
      </c>
      <c r="H652" s="3">
        <v>119</v>
      </c>
      <c r="I652" s="3">
        <v>289.92</v>
      </c>
    </row>
    <row r="653" spans="3:9" ht="79.5" thickBot="1" x14ac:dyDescent="0.25">
      <c r="C653" s="158" t="s">
        <v>661</v>
      </c>
      <c r="D653" s="342" t="s">
        <v>145</v>
      </c>
      <c r="E653" s="342" t="s">
        <v>75</v>
      </c>
      <c r="F653" s="342" t="s">
        <v>117</v>
      </c>
      <c r="G653" s="181" t="s">
        <v>662</v>
      </c>
      <c r="H653" s="343"/>
      <c r="I653" s="343">
        <v>1090.6099999999999</v>
      </c>
    </row>
    <row r="654" spans="3:9" ht="32.25" thickBot="1" x14ac:dyDescent="0.25">
      <c r="C654" s="38" t="s">
        <v>13</v>
      </c>
      <c r="D654" s="28" t="s">
        <v>145</v>
      </c>
      <c r="E654" s="7" t="s">
        <v>75</v>
      </c>
      <c r="F654" s="7" t="s">
        <v>117</v>
      </c>
      <c r="G654" s="185" t="s">
        <v>662</v>
      </c>
      <c r="H654" s="3">
        <v>244</v>
      </c>
      <c r="I654" s="344">
        <v>1090.6099999999999</v>
      </c>
    </row>
    <row r="655" spans="3:9" ht="16.5" thickBot="1" x14ac:dyDescent="0.25">
      <c r="C655" s="130" t="s">
        <v>146</v>
      </c>
      <c r="D655" s="128" t="s">
        <v>147</v>
      </c>
      <c r="E655" s="128" t="s">
        <v>75</v>
      </c>
      <c r="F655" s="128" t="s">
        <v>117</v>
      </c>
      <c r="G655" s="128"/>
      <c r="H655" s="128"/>
      <c r="I655" s="129">
        <f>SUM(I670+I663+I656+I667)</f>
        <v>13877.957999999999</v>
      </c>
    </row>
    <row r="656" spans="3:9" ht="16.5" thickBot="1" x14ac:dyDescent="0.25">
      <c r="C656" s="31"/>
      <c r="D656" s="26" t="s">
        <v>147</v>
      </c>
      <c r="E656" s="15" t="s">
        <v>75</v>
      </c>
      <c r="F656" s="15" t="s">
        <v>117</v>
      </c>
      <c r="G656" s="32">
        <v>1920202590</v>
      </c>
      <c r="H656" s="27"/>
      <c r="I656" s="52">
        <f>SUM(I657:I662)</f>
        <v>816.40800000000002</v>
      </c>
    </row>
    <row r="657" spans="3:9" ht="48" thickBot="1" x14ac:dyDescent="0.25">
      <c r="C657" s="5" t="s">
        <v>56</v>
      </c>
      <c r="D657" s="28" t="s">
        <v>147</v>
      </c>
      <c r="E657" s="7" t="s">
        <v>75</v>
      </c>
      <c r="F657" s="7" t="s">
        <v>117</v>
      </c>
      <c r="G657" s="36">
        <v>1920202590</v>
      </c>
      <c r="H657" s="28" t="s">
        <v>80</v>
      </c>
      <c r="I657" s="131">
        <v>323</v>
      </c>
    </row>
    <row r="658" spans="3:9" ht="63.75" thickBot="1" x14ac:dyDescent="0.25">
      <c r="C658" s="38" t="s">
        <v>10</v>
      </c>
      <c r="D658" s="28" t="s">
        <v>147</v>
      </c>
      <c r="E658" s="7" t="s">
        <v>75</v>
      </c>
      <c r="F658" s="7" t="s">
        <v>117</v>
      </c>
      <c r="G658" s="36">
        <v>1920202590</v>
      </c>
      <c r="H658" s="28" t="s">
        <v>569</v>
      </c>
      <c r="I658" s="131">
        <v>99</v>
      </c>
    </row>
    <row r="659" spans="3:9" ht="32.25" thickBot="1" x14ac:dyDescent="0.25">
      <c r="C659" s="38" t="s">
        <v>13</v>
      </c>
      <c r="D659" s="28" t="s">
        <v>147</v>
      </c>
      <c r="E659" s="7" t="s">
        <v>75</v>
      </c>
      <c r="F659" s="7" t="s">
        <v>117</v>
      </c>
      <c r="G659" s="36">
        <v>1920202590</v>
      </c>
      <c r="H659" s="7" t="s">
        <v>121</v>
      </c>
      <c r="I659" s="3">
        <v>145</v>
      </c>
    </row>
    <row r="660" spans="3:9" ht="16.5" thickBot="1" x14ac:dyDescent="0.25">
      <c r="C660" s="38" t="s">
        <v>635</v>
      </c>
      <c r="D660" s="28" t="s">
        <v>147</v>
      </c>
      <c r="E660" s="7" t="s">
        <v>75</v>
      </c>
      <c r="F660" s="7" t="s">
        <v>117</v>
      </c>
      <c r="G660" s="36">
        <v>1920202590</v>
      </c>
      <c r="H660" s="7" t="s">
        <v>614</v>
      </c>
      <c r="I660" s="3">
        <v>186</v>
      </c>
    </row>
    <row r="661" spans="3:9" ht="48" thickBot="1" x14ac:dyDescent="0.25">
      <c r="C661" s="154" t="s">
        <v>592</v>
      </c>
      <c r="D661" s="198" t="s">
        <v>147</v>
      </c>
      <c r="E661" s="170" t="s">
        <v>75</v>
      </c>
      <c r="F661" s="170" t="s">
        <v>117</v>
      </c>
      <c r="G661" s="297">
        <v>1920202590</v>
      </c>
      <c r="H661" s="170" t="s">
        <v>593</v>
      </c>
      <c r="I661" s="169">
        <v>43.908000000000001</v>
      </c>
    </row>
    <row r="662" spans="3:9" ht="16.5" thickBot="1" x14ac:dyDescent="0.25">
      <c r="C662" s="141" t="s">
        <v>48</v>
      </c>
      <c r="D662" s="28" t="s">
        <v>147</v>
      </c>
      <c r="E662" s="7" t="s">
        <v>75</v>
      </c>
      <c r="F662" s="7" t="s">
        <v>117</v>
      </c>
      <c r="G662" s="36">
        <v>1920202590</v>
      </c>
      <c r="H662" s="7" t="s">
        <v>120</v>
      </c>
      <c r="I662" s="3">
        <v>19.5</v>
      </c>
    </row>
    <row r="663" spans="3:9" ht="126.75" thickBot="1" x14ac:dyDescent="0.25">
      <c r="C663" s="143" t="s">
        <v>64</v>
      </c>
      <c r="D663" s="26" t="s">
        <v>147</v>
      </c>
      <c r="E663" s="8" t="s">
        <v>75</v>
      </c>
      <c r="F663" s="8" t="s">
        <v>117</v>
      </c>
      <c r="G663" s="4">
        <v>1920206590</v>
      </c>
      <c r="H663" s="2"/>
      <c r="I663" s="1">
        <f>SUM(I664:I666)</f>
        <v>11869.3</v>
      </c>
    </row>
    <row r="664" spans="3:9" ht="48" thickBot="1" x14ac:dyDescent="0.25">
      <c r="C664" s="5" t="s">
        <v>56</v>
      </c>
      <c r="D664" s="28" t="s">
        <v>147</v>
      </c>
      <c r="E664" s="7" t="s">
        <v>75</v>
      </c>
      <c r="F664" s="7" t="s">
        <v>117</v>
      </c>
      <c r="G664" s="3">
        <v>1920206590</v>
      </c>
      <c r="H664" s="3">
        <v>111</v>
      </c>
      <c r="I664" s="3">
        <v>9024</v>
      </c>
    </row>
    <row r="665" spans="3:9" ht="63.75" thickBot="1" x14ac:dyDescent="0.25">
      <c r="C665" s="38" t="s">
        <v>10</v>
      </c>
      <c r="D665" s="28" t="s">
        <v>147</v>
      </c>
      <c r="E665" s="7" t="s">
        <v>75</v>
      </c>
      <c r="F665" s="7" t="s">
        <v>117</v>
      </c>
      <c r="G665" s="3">
        <v>1920206590</v>
      </c>
      <c r="H665" s="3">
        <v>119</v>
      </c>
      <c r="I665" s="3">
        <v>2725</v>
      </c>
    </row>
    <row r="666" spans="3:9" ht="32.25" thickBot="1" x14ac:dyDescent="0.25">
      <c r="C666" s="38" t="s">
        <v>13</v>
      </c>
      <c r="D666" s="28" t="s">
        <v>147</v>
      </c>
      <c r="E666" s="7" t="s">
        <v>75</v>
      </c>
      <c r="F666" s="7" t="s">
        <v>117</v>
      </c>
      <c r="G666" s="3">
        <v>1920206590</v>
      </c>
      <c r="H666" s="3">
        <v>244</v>
      </c>
      <c r="I666" s="3">
        <v>120.3</v>
      </c>
    </row>
    <row r="667" spans="3:9" ht="79.5" thickBot="1" x14ac:dyDescent="0.25">
      <c r="C667" s="341" t="s">
        <v>659</v>
      </c>
      <c r="D667" s="198" t="s">
        <v>147</v>
      </c>
      <c r="E667" s="170" t="s">
        <v>75</v>
      </c>
      <c r="F667" s="170" t="s">
        <v>117</v>
      </c>
      <c r="G667" s="181" t="s">
        <v>663</v>
      </c>
      <c r="H667" s="169"/>
      <c r="I667" s="169">
        <f>SUM(I668:I669)</f>
        <v>859.31999999999994</v>
      </c>
    </row>
    <row r="668" spans="3:9" ht="48" thickBot="1" x14ac:dyDescent="0.25">
      <c r="C668" s="38" t="s">
        <v>230</v>
      </c>
      <c r="D668" s="28" t="s">
        <v>147</v>
      </c>
      <c r="E668" s="7" t="s">
        <v>75</v>
      </c>
      <c r="F668" s="7" t="s">
        <v>117</v>
      </c>
      <c r="G668" s="185" t="s">
        <v>663</v>
      </c>
      <c r="H668" s="3">
        <v>111</v>
      </c>
      <c r="I668" s="3">
        <v>660</v>
      </c>
    </row>
    <row r="669" spans="3:9" ht="63.75" thickBot="1" x14ac:dyDescent="0.25">
      <c r="C669" s="38" t="s">
        <v>10</v>
      </c>
      <c r="D669" s="28" t="s">
        <v>147</v>
      </c>
      <c r="E669" s="7" t="s">
        <v>75</v>
      </c>
      <c r="F669" s="7" t="s">
        <v>117</v>
      </c>
      <c r="G669" s="185" t="s">
        <v>663</v>
      </c>
      <c r="H669" s="3">
        <v>119</v>
      </c>
      <c r="I669" s="3">
        <v>199.32</v>
      </c>
    </row>
    <row r="670" spans="3:9" ht="79.5" thickBot="1" x14ac:dyDescent="0.25">
      <c r="C670" s="158" t="s">
        <v>661</v>
      </c>
      <c r="D670" s="342" t="s">
        <v>147</v>
      </c>
      <c r="E670" s="342" t="s">
        <v>75</v>
      </c>
      <c r="F670" s="342" t="s">
        <v>117</v>
      </c>
      <c r="G670" s="181" t="s">
        <v>662</v>
      </c>
      <c r="H670" s="343"/>
      <c r="I670" s="343">
        <v>332.93</v>
      </c>
    </row>
    <row r="671" spans="3:9" ht="32.25" thickBot="1" x14ac:dyDescent="0.25">
      <c r="C671" s="38" t="s">
        <v>13</v>
      </c>
      <c r="D671" s="28" t="s">
        <v>147</v>
      </c>
      <c r="E671" s="7" t="s">
        <v>75</v>
      </c>
      <c r="F671" s="7" t="s">
        <v>117</v>
      </c>
      <c r="G671" s="185" t="s">
        <v>662</v>
      </c>
      <c r="H671" s="3">
        <v>244</v>
      </c>
      <c r="I671" s="344">
        <v>332.93</v>
      </c>
    </row>
    <row r="672" spans="3:9" ht="48" thickBot="1" x14ac:dyDescent="0.25">
      <c r="C672" s="130" t="s">
        <v>148</v>
      </c>
      <c r="D672" s="128" t="s">
        <v>149</v>
      </c>
      <c r="E672" s="128" t="s">
        <v>75</v>
      </c>
      <c r="F672" s="128" t="s">
        <v>117</v>
      </c>
      <c r="G672" s="128"/>
      <c r="H672" s="128"/>
      <c r="I672" s="296">
        <f>SUM(I687+I680+I673+I684)</f>
        <v>13495.618</v>
      </c>
    </row>
    <row r="673" spans="3:9" ht="16.5" thickBot="1" x14ac:dyDescent="0.25">
      <c r="C673" s="5"/>
      <c r="D673" s="26" t="s">
        <v>149</v>
      </c>
      <c r="E673" s="15" t="s">
        <v>75</v>
      </c>
      <c r="F673" s="15" t="s">
        <v>117</v>
      </c>
      <c r="G673" s="32">
        <v>1920202590</v>
      </c>
      <c r="H673" s="27"/>
      <c r="I673" s="288">
        <f>SUM(I674:I679)</f>
        <v>712.90800000000002</v>
      </c>
    </row>
    <row r="674" spans="3:9" ht="48" thickBot="1" x14ac:dyDescent="0.25">
      <c r="C674" s="5" t="s">
        <v>56</v>
      </c>
      <c r="D674" s="28" t="s">
        <v>149</v>
      </c>
      <c r="E674" s="7" t="s">
        <v>75</v>
      </c>
      <c r="F674" s="7" t="s">
        <v>117</v>
      </c>
      <c r="G674" s="36">
        <v>1920202590</v>
      </c>
      <c r="H674" s="28" t="s">
        <v>80</v>
      </c>
      <c r="I674" s="131">
        <v>246</v>
      </c>
    </row>
    <row r="675" spans="3:9" ht="63.75" thickBot="1" x14ac:dyDescent="0.25">
      <c r="C675" s="38" t="s">
        <v>10</v>
      </c>
      <c r="D675" s="28" t="s">
        <v>149</v>
      </c>
      <c r="E675" s="7" t="s">
        <v>75</v>
      </c>
      <c r="F675" s="7" t="s">
        <v>117</v>
      </c>
      <c r="G675" s="36">
        <v>1920202590</v>
      </c>
      <c r="H675" s="28" t="s">
        <v>569</v>
      </c>
      <c r="I675" s="131">
        <v>75</v>
      </c>
    </row>
    <row r="676" spans="3:9" ht="32.25" thickBot="1" x14ac:dyDescent="0.25">
      <c r="C676" s="38" t="s">
        <v>13</v>
      </c>
      <c r="D676" s="28" t="s">
        <v>149</v>
      </c>
      <c r="E676" s="7" t="s">
        <v>75</v>
      </c>
      <c r="F676" s="7" t="s">
        <v>117</v>
      </c>
      <c r="G676" s="36">
        <v>1920202590</v>
      </c>
      <c r="H676" s="7" t="s">
        <v>121</v>
      </c>
      <c r="I676" s="3">
        <v>213</v>
      </c>
    </row>
    <row r="677" spans="3:9" ht="16.5" thickBot="1" x14ac:dyDescent="0.25">
      <c r="C677" s="38" t="s">
        <v>635</v>
      </c>
      <c r="D677" s="28" t="s">
        <v>149</v>
      </c>
      <c r="E677" s="7" t="s">
        <v>75</v>
      </c>
      <c r="F677" s="7" t="s">
        <v>117</v>
      </c>
      <c r="G677" s="36">
        <v>1920202590</v>
      </c>
      <c r="H677" s="7" t="s">
        <v>614</v>
      </c>
      <c r="I677" s="3">
        <v>100</v>
      </c>
    </row>
    <row r="678" spans="3:9" ht="48" thickBot="1" x14ac:dyDescent="0.25">
      <c r="C678" s="154" t="s">
        <v>592</v>
      </c>
      <c r="D678" s="198" t="s">
        <v>149</v>
      </c>
      <c r="E678" s="170" t="s">
        <v>75</v>
      </c>
      <c r="F678" s="170" t="s">
        <v>117</v>
      </c>
      <c r="G678" s="297">
        <v>1920202590</v>
      </c>
      <c r="H678" s="170" t="s">
        <v>593</v>
      </c>
      <c r="I678" s="169">
        <v>43.908000000000001</v>
      </c>
    </row>
    <row r="679" spans="3:9" ht="16.5" thickBot="1" x14ac:dyDescent="0.25">
      <c r="C679" s="141" t="s">
        <v>48</v>
      </c>
      <c r="D679" s="28" t="s">
        <v>149</v>
      </c>
      <c r="E679" s="7" t="s">
        <v>75</v>
      </c>
      <c r="F679" s="7" t="s">
        <v>117</v>
      </c>
      <c r="G679" s="36">
        <v>1920202590</v>
      </c>
      <c r="H679" s="7" t="s">
        <v>120</v>
      </c>
      <c r="I679" s="3">
        <v>35</v>
      </c>
    </row>
    <row r="680" spans="3:9" ht="126.75" thickBot="1" x14ac:dyDescent="0.25">
      <c r="C680" s="143" t="s">
        <v>64</v>
      </c>
      <c r="D680" s="26" t="s">
        <v>149</v>
      </c>
      <c r="E680" s="8" t="s">
        <v>75</v>
      </c>
      <c r="F680" s="8" t="s">
        <v>117</v>
      </c>
      <c r="G680" s="4">
        <v>1920206590</v>
      </c>
      <c r="H680" s="2"/>
      <c r="I680" s="1">
        <f>SUM(I681:I683)</f>
        <v>11544.6</v>
      </c>
    </row>
    <row r="681" spans="3:9" ht="48" thickBot="1" x14ac:dyDescent="0.25">
      <c r="C681" s="5" t="s">
        <v>56</v>
      </c>
      <c r="D681" s="28" t="s">
        <v>149</v>
      </c>
      <c r="E681" s="7" t="s">
        <v>75</v>
      </c>
      <c r="F681" s="7" t="s">
        <v>117</v>
      </c>
      <c r="G681" s="3">
        <v>1920206590</v>
      </c>
      <c r="H681" s="3">
        <v>111</v>
      </c>
      <c r="I681" s="3">
        <v>8794</v>
      </c>
    </row>
    <row r="682" spans="3:9" ht="63.75" thickBot="1" x14ac:dyDescent="0.25">
      <c r="C682" s="38" t="s">
        <v>10</v>
      </c>
      <c r="D682" s="28" t="s">
        <v>149</v>
      </c>
      <c r="E682" s="7" t="s">
        <v>75</v>
      </c>
      <c r="F682" s="7" t="s">
        <v>117</v>
      </c>
      <c r="G682" s="3">
        <v>1920206590</v>
      </c>
      <c r="H682" s="3">
        <v>119</v>
      </c>
      <c r="I682" s="3">
        <v>2656</v>
      </c>
    </row>
    <row r="683" spans="3:9" ht="32.25" thickBot="1" x14ac:dyDescent="0.25">
      <c r="C683" s="38" t="s">
        <v>13</v>
      </c>
      <c r="D683" s="28" t="s">
        <v>149</v>
      </c>
      <c r="E683" s="7" t="s">
        <v>75</v>
      </c>
      <c r="F683" s="7" t="s">
        <v>117</v>
      </c>
      <c r="G683" s="3">
        <v>1920206590</v>
      </c>
      <c r="H683" s="3">
        <v>244</v>
      </c>
      <c r="I683" s="3">
        <v>94.6</v>
      </c>
    </row>
    <row r="684" spans="3:9" ht="79.5" thickBot="1" x14ac:dyDescent="0.25">
      <c r="C684" s="341" t="s">
        <v>659</v>
      </c>
      <c r="D684" s="198" t="s">
        <v>149</v>
      </c>
      <c r="E684" s="170" t="s">
        <v>75</v>
      </c>
      <c r="F684" s="170" t="s">
        <v>117</v>
      </c>
      <c r="G684" s="181" t="s">
        <v>663</v>
      </c>
      <c r="H684" s="169"/>
      <c r="I684" s="169">
        <f>SUM(I685:I686)</f>
        <v>859.31999999999994</v>
      </c>
    </row>
    <row r="685" spans="3:9" ht="48" thickBot="1" x14ac:dyDescent="0.25">
      <c r="C685" s="38" t="s">
        <v>230</v>
      </c>
      <c r="D685" s="28" t="s">
        <v>149</v>
      </c>
      <c r="E685" s="7" t="s">
        <v>75</v>
      </c>
      <c r="F685" s="7" t="s">
        <v>117</v>
      </c>
      <c r="G685" s="185" t="s">
        <v>663</v>
      </c>
      <c r="H685" s="3">
        <v>111</v>
      </c>
      <c r="I685" s="3">
        <v>660</v>
      </c>
    </row>
    <row r="686" spans="3:9" ht="63.75" thickBot="1" x14ac:dyDescent="0.25">
      <c r="C686" s="38" t="s">
        <v>10</v>
      </c>
      <c r="D686" s="28" t="s">
        <v>149</v>
      </c>
      <c r="E686" s="7" t="s">
        <v>75</v>
      </c>
      <c r="F686" s="7" t="s">
        <v>117</v>
      </c>
      <c r="G686" s="185" t="s">
        <v>663</v>
      </c>
      <c r="H686" s="3">
        <v>119</v>
      </c>
      <c r="I686" s="3">
        <v>199.32</v>
      </c>
    </row>
    <row r="687" spans="3:9" ht="79.5" thickBot="1" x14ac:dyDescent="0.25">
      <c r="C687" s="158" t="s">
        <v>661</v>
      </c>
      <c r="D687" s="342" t="s">
        <v>149</v>
      </c>
      <c r="E687" s="342" t="s">
        <v>75</v>
      </c>
      <c r="F687" s="342" t="s">
        <v>117</v>
      </c>
      <c r="G687" s="181" t="s">
        <v>662</v>
      </c>
      <c r="H687" s="343"/>
      <c r="I687" s="343">
        <v>378.79</v>
      </c>
    </row>
    <row r="688" spans="3:9" ht="32.25" thickBot="1" x14ac:dyDescent="0.25">
      <c r="C688" s="38" t="s">
        <v>13</v>
      </c>
      <c r="D688" s="28" t="s">
        <v>149</v>
      </c>
      <c r="E688" s="7" t="s">
        <v>75</v>
      </c>
      <c r="F688" s="7" t="s">
        <v>117</v>
      </c>
      <c r="G688" s="185" t="s">
        <v>662</v>
      </c>
      <c r="H688" s="3">
        <v>244</v>
      </c>
      <c r="I688" s="344">
        <v>378.79</v>
      </c>
    </row>
    <row r="689" spans="3:9" ht="16.5" thickBot="1" x14ac:dyDescent="0.25">
      <c r="C689" s="130" t="s">
        <v>150</v>
      </c>
      <c r="D689" s="128" t="s">
        <v>151</v>
      </c>
      <c r="E689" s="128" t="s">
        <v>75</v>
      </c>
      <c r="F689" s="128" t="s">
        <v>117</v>
      </c>
      <c r="G689" s="128"/>
      <c r="H689" s="128"/>
      <c r="I689" s="296">
        <f>SUM(I701+I697+I690+I704)</f>
        <v>20181.072000000004</v>
      </c>
    </row>
    <row r="690" spans="3:9" ht="16.5" thickBot="1" x14ac:dyDescent="0.25">
      <c r="C690" s="31"/>
      <c r="D690" s="26" t="s">
        <v>151</v>
      </c>
      <c r="E690" s="15" t="s">
        <v>75</v>
      </c>
      <c r="F690" s="15" t="s">
        <v>117</v>
      </c>
      <c r="G690" s="32">
        <v>1920202590</v>
      </c>
      <c r="H690" s="27"/>
      <c r="I690" s="288">
        <f>SUM(I691:I696)</f>
        <v>1699.0419999999999</v>
      </c>
    </row>
    <row r="691" spans="3:9" ht="48" thickBot="1" x14ac:dyDescent="0.25">
      <c r="C691" s="5" t="s">
        <v>56</v>
      </c>
      <c r="D691" s="28" t="s">
        <v>151</v>
      </c>
      <c r="E691" s="7" t="s">
        <v>75</v>
      </c>
      <c r="F691" s="7" t="s">
        <v>117</v>
      </c>
      <c r="G691" s="36">
        <v>1920202590</v>
      </c>
      <c r="H691" s="28" t="s">
        <v>80</v>
      </c>
      <c r="I691" s="131">
        <v>640</v>
      </c>
    </row>
    <row r="692" spans="3:9" ht="63.75" thickBot="1" x14ac:dyDescent="0.25">
      <c r="C692" s="38" t="s">
        <v>10</v>
      </c>
      <c r="D692" s="28" t="s">
        <v>151</v>
      </c>
      <c r="E692" s="7" t="s">
        <v>75</v>
      </c>
      <c r="F692" s="7" t="s">
        <v>117</v>
      </c>
      <c r="G692" s="36">
        <v>1920202590</v>
      </c>
      <c r="H692" s="7" t="s">
        <v>569</v>
      </c>
      <c r="I692" s="131">
        <v>194</v>
      </c>
    </row>
    <row r="693" spans="3:9" ht="32.25" thickBot="1" x14ac:dyDescent="0.25">
      <c r="C693" s="38" t="s">
        <v>13</v>
      </c>
      <c r="D693" s="28" t="s">
        <v>151</v>
      </c>
      <c r="E693" s="7" t="s">
        <v>75</v>
      </c>
      <c r="F693" s="7" t="s">
        <v>117</v>
      </c>
      <c r="G693" s="36">
        <v>1920202590</v>
      </c>
      <c r="H693" s="7" t="s">
        <v>121</v>
      </c>
      <c r="I693" s="3">
        <v>375</v>
      </c>
    </row>
    <row r="694" spans="3:9" ht="16.5" thickBot="1" x14ac:dyDescent="0.25">
      <c r="C694" s="38" t="s">
        <v>635</v>
      </c>
      <c r="D694" s="28" t="s">
        <v>151</v>
      </c>
      <c r="E694" s="7" t="s">
        <v>75</v>
      </c>
      <c r="F694" s="7" t="s">
        <v>117</v>
      </c>
      <c r="G694" s="36">
        <v>1920202590</v>
      </c>
      <c r="H694" s="7" t="s">
        <v>614</v>
      </c>
      <c r="I694" s="3">
        <v>178</v>
      </c>
    </row>
    <row r="695" spans="3:9" ht="48" thickBot="1" x14ac:dyDescent="0.25">
      <c r="C695" s="154" t="s">
        <v>592</v>
      </c>
      <c r="D695" s="198" t="s">
        <v>151</v>
      </c>
      <c r="E695" s="170" t="s">
        <v>75</v>
      </c>
      <c r="F695" s="170" t="s">
        <v>117</v>
      </c>
      <c r="G695" s="297">
        <v>1920202590</v>
      </c>
      <c r="H695" s="170" t="s">
        <v>593</v>
      </c>
      <c r="I695" s="169">
        <v>219.542</v>
      </c>
    </row>
    <row r="696" spans="3:9" ht="16.5" thickBot="1" x14ac:dyDescent="0.25">
      <c r="C696" s="141" t="s">
        <v>48</v>
      </c>
      <c r="D696" s="28" t="s">
        <v>151</v>
      </c>
      <c r="E696" s="7" t="s">
        <v>75</v>
      </c>
      <c r="F696" s="7" t="s">
        <v>117</v>
      </c>
      <c r="G696" s="36">
        <v>1920202590</v>
      </c>
      <c r="H696" s="7" t="s">
        <v>120</v>
      </c>
      <c r="I696" s="3">
        <v>92.5</v>
      </c>
    </row>
    <row r="697" spans="3:9" ht="126.75" thickBot="1" x14ac:dyDescent="0.25">
      <c r="C697" s="143" t="s">
        <v>64</v>
      </c>
      <c r="D697" s="26" t="s">
        <v>151</v>
      </c>
      <c r="E697" s="8" t="s">
        <v>75</v>
      </c>
      <c r="F697" s="8" t="s">
        <v>117</v>
      </c>
      <c r="G697" s="4">
        <v>1920206590</v>
      </c>
      <c r="H697" s="2"/>
      <c r="I697" s="1">
        <f>SUM(I698:I700)</f>
        <v>16639.900000000001</v>
      </c>
    </row>
    <row r="698" spans="3:9" ht="48" thickBot="1" x14ac:dyDescent="0.25">
      <c r="C698" s="5" t="s">
        <v>56</v>
      </c>
      <c r="D698" s="28" t="s">
        <v>151</v>
      </c>
      <c r="E698" s="7" t="s">
        <v>75</v>
      </c>
      <c r="F698" s="7" t="s">
        <v>117</v>
      </c>
      <c r="G698" s="3">
        <v>1920206590</v>
      </c>
      <c r="H698" s="3">
        <v>111</v>
      </c>
      <c r="I698" s="3">
        <v>12570</v>
      </c>
    </row>
    <row r="699" spans="3:9" ht="63.75" thickBot="1" x14ac:dyDescent="0.25">
      <c r="C699" s="38" t="s">
        <v>10</v>
      </c>
      <c r="D699" s="28" t="s">
        <v>151</v>
      </c>
      <c r="E699" s="7" t="s">
        <v>75</v>
      </c>
      <c r="F699" s="7" t="s">
        <v>117</v>
      </c>
      <c r="G699" s="3">
        <v>1920206590</v>
      </c>
      <c r="H699" s="3">
        <v>119</v>
      </c>
      <c r="I699" s="3">
        <v>3796</v>
      </c>
    </row>
    <row r="700" spans="3:9" ht="32.25" thickBot="1" x14ac:dyDescent="0.25">
      <c r="C700" s="38" t="s">
        <v>13</v>
      </c>
      <c r="D700" s="28" t="s">
        <v>151</v>
      </c>
      <c r="E700" s="7" t="s">
        <v>75</v>
      </c>
      <c r="F700" s="7" t="s">
        <v>117</v>
      </c>
      <c r="G700" s="3">
        <v>1920206590</v>
      </c>
      <c r="H700" s="3">
        <v>244</v>
      </c>
      <c r="I700" s="3">
        <v>273.89999999999998</v>
      </c>
    </row>
    <row r="701" spans="3:9" ht="79.5" thickBot="1" x14ac:dyDescent="0.25">
      <c r="C701" s="341" t="s">
        <v>659</v>
      </c>
      <c r="D701" s="198" t="s">
        <v>151</v>
      </c>
      <c r="E701" s="170" t="s">
        <v>75</v>
      </c>
      <c r="F701" s="170" t="s">
        <v>117</v>
      </c>
      <c r="G701" s="181" t="s">
        <v>663</v>
      </c>
      <c r="H701" s="169"/>
      <c r="I701" s="169">
        <f>SUM(I702:I703)</f>
        <v>1015.56</v>
      </c>
    </row>
    <row r="702" spans="3:9" ht="48" thickBot="1" x14ac:dyDescent="0.25">
      <c r="C702" s="38" t="s">
        <v>230</v>
      </c>
      <c r="D702" s="28" t="s">
        <v>151</v>
      </c>
      <c r="E702" s="7" t="s">
        <v>75</v>
      </c>
      <c r="F702" s="7" t="s">
        <v>117</v>
      </c>
      <c r="G702" s="185" t="s">
        <v>663</v>
      </c>
      <c r="H702" s="3">
        <v>111</v>
      </c>
      <c r="I702" s="3">
        <v>780</v>
      </c>
    </row>
    <row r="703" spans="3:9" ht="63.75" thickBot="1" x14ac:dyDescent="0.25">
      <c r="C703" s="38" t="s">
        <v>10</v>
      </c>
      <c r="D703" s="28" t="s">
        <v>151</v>
      </c>
      <c r="E703" s="7" t="s">
        <v>75</v>
      </c>
      <c r="F703" s="7" t="s">
        <v>117</v>
      </c>
      <c r="G703" s="185" t="s">
        <v>663</v>
      </c>
      <c r="H703" s="3">
        <v>119</v>
      </c>
      <c r="I703" s="3">
        <v>235.56</v>
      </c>
    </row>
    <row r="704" spans="3:9" ht="79.5" thickBot="1" x14ac:dyDescent="0.25">
      <c r="C704" s="158" t="s">
        <v>661</v>
      </c>
      <c r="D704" s="342" t="s">
        <v>151</v>
      </c>
      <c r="E704" s="342" t="s">
        <v>75</v>
      </c>
      <c r="F704" s="342" t="s">
        <v>117</v>
      </c>
      <c r="G704" s="181" t="s">
        <v>662</v>
      </c>
      <c r="H704" s="343"/>
      <c r="I704" s="343">
        <v>826.57</v>
      </c>
    </row>
    <row r="705" spans="3:9" ht="32.25" thickBot="1" x14ac:dyDescent="0.25">
      <c r="C705" s="38" t="s">
        <v>13</v>
      </c>
      <c r="D705" s="28" t="s">
        <v>151</v>
      </c>
      <c r="E705" s="7" t="s">
        <v>75</v>
      </c>
      <c r="F705" s="7" t="s">
        <v>117</v>
      </c>
      <c r="G705" s="185" t="s">
        <v>662</v>
      </c>
      <c r="H705" s="3">
        <v>244</v>
      </c>
      <c r="I705" s="344">
        <v>826.57</v>
      </c>
    </row>
    <row r="706" spans="3:9" ht="16.5" thickBot="1" x14ac:dyDescent="0.25">
      <c r="C706" s="130" t="s">
        <v>152</v>
      </c>
      <c r="D706" s="128" t="s">
        <v>153</v>
      </c>
      <c r="E706" s="128" t="s">
        <v>75</v>
      </c>
      <c r="F706" s="128" t="s">
        <v>117</v>
      </c>
      <c r="G706" s="128"/>
      <c r="H706" s="128"/>
      <c r="I706" s="129">
        <f>SUM(I720+I713+I707+I717)</f>
        <v>11650.69</v>
      </c>
    </row>
    <row r="707" spans="3:9" ht="16.5" thickBot="1" x14ac:dyDescent="0.25">
      <c r="C707" s="31"/>
      <c r="D707" s="26" t="s">
        <v>153</v>
      </c>
      <c r="E707" s="15" t="s">
        <v>75</v>
      </c>
      <c r="F707" s="15" t="s">
        <v>117</v>
      </c>
      <c r="G707" s="32">
        <v>1920202590</v>
      </c>
      <c r="H707" s="27"/>
      <c r="I707" s="52">
        <f>SUM(I708:I712)</f>
        <v>800.5</v>
      </c>
    </row>
    <row r="708" spans="3:9" ht="48" thickBot="1" x14ac:dyDescent="0.25">
      <c r="C708" s="5" t="s">
        <v>56</v>
      </c>
      <c r="D708" s="28" t="s">
        <v>153</v>
      </c>
      <c r="E708" s="7" t="s">
        <v>75</v>
      </c>
      <c r="F708" s="7" t="s">
        <v>117</v>
      </c>
      <c r="G708" s="36">
        <v>1920202590</v>
      </c>
      <c r="H708" s="28" t="s">
        <v>80</v>
      </c>
      <c r="I708" s="131">
        <v>323</v>
      </c>
    </row>
    <row r="709" spans="3:9" ht="63.75" thickBot="1" x14ac:dyDescent="0.25">
      <c r="C709" s="38" t="s">
        <v>10</v>
      </c>
      <c r="D709" s="28" t="s">
        <v>153</v>
      </c>
      <c r="E709" s="7" t="s">
        <v>75</v>
      </c>
      <c r="F709" s="7" t="s">
        <v>117</v>
      </c>
      <c r="G709" s="36">
        <v>1920202590</v>
      </c>
      <c r="H709" s="28" t="s">
        <v>569</v>
      </c>
      <c r="I709" s="131">
        <v>99</v>
      </c>
    </row>
    <row r="710" spans="3:9" ht="32.25" thickBot="1" x14ac:dyDescent="0.25">
      <c r="C710" s="38" t="s">
        <v>13</v>
      </c>
      <c r="D710" s="28" t="s">
        <v>153</v>
      </c>
      <c r="E710" s="7" t="s">
        <v>75</v>
      </c>
      <c r="F710" s="7" t="s">
        <v>117</v>
      </c>
      <c r="G710" s="36">
        <v>1920202590</v>
      </c>
      <c r="H710" s="7" t="s">
        <v>121</v>
      </c>
      <c r="I710" s="3">
        <v>293</v>
      </c>
    </row>
    <row r="711" spans="3:9" ht="16.5" thickBot="1" x14ac:dyDescent="0.25">
      <c r="C711" s="38" t="s">
        <v>635</v>
      </c>
      <c r="D711" s="28" t="s">
        <v>153</v>
      </c>
      <c r="E711" s="7" t="s">
        <v>75</v>
      </c>
      <c r="F711" s="7" t="s">
        <v>117</v>
      </c>
      <c r="G711" s="36">
        <v>1920202590</v>
      </c>
      <c r="H711" s="7" t="s">
        <v>614</v>
      </c>
      <c r="I711" s="3">
        <v>75</v>
      </c>
    </row>
    <row r="712" spans="3:9" ht="16.5" thickBot="1" x14ac:dyDescent="0.25">
      <c r="C712" s="141" t="s">
        <v>48</v>
      </c>
      <c r="D712" s="28" t="s">
        <v>153</v>
      </c>
      <c r="E712" s="7" t="s">
        <v>75</v>
      </c>
      <c r="F712" s="7" t="s">
        <v>117</v>
      </c>
      <c r="G712" s="36">
        <v>1920202590</v>
      </c>
      <c r="H712" s="7" t="s">
        <v>120</v>
      </c>
      <c r="I712" s="3">
        <v>10.5</v>
      </c>
    </row>
    <row r="713" spans="3:9" ht="126.75" thickBot="1" x14ac:dyDescent="0.25">
      <c r="C713" s="143" t="s">
        <v>64</v>
      </c>
      <c r="D713" s="26" t="s">
        <v>153</v>
      </c>
      <c r="E713" s="8" t="s">
        <v>75</v>
      </c>
      <c r="F713" s="8" t="s">
        <v>117</v>
      </c>
      <c r="G713" s="4">
        <v>1920206590</v>
      </c>
      <c r="H713" s="2"/>
      <c r="I713" s="1">
        <f>SUM(I714:I716)</f>
        <v>9906</v>
      </c>
    </row>
    <row r="714" spans="3:9" ht="48" thickBot="1" x14ac:dyDescent="0.25">
      <c r="C714" s="5" t="s">
        <v>56</v>
      </c>
      <c r="D714" s="28" t="s">
        <v>153</v>
      </c>
      <c r="E714" s="7" t="s">
        <v>75</v>
      </c>
      <c r="F714" s="7" t="s">
        <v>117</v>
      </c>
      <c r="G714" s="3">
        <v>1920206590</v>
      </c>
      <c r="H714" s="3">
        <v>111</v>
      </c>
      <c r="I714" s="3">
        <v>7562</v>
      </c>
    </row>
    <row r="715" spans="3:9" ht="63.75" thickBot="1" x14ac:dyDescent="0.25">
      <c r="C715" s="38" t="s">
        <v>10</v>
      </c>
      <c r="D715" s="28" t="s">
        <v>153</v>
      </c>
      <c r="E715" s="7" t="s">
        <v>75</v>
      </c>
      <c r="F715" s="7" t="s">
        <v>117</v>
      </c>
      <c r="G715" s="3">
        <v>1920206590</v>
      </c>
      <c r="H715" s="3">
        <v>119</v>
      </c>
      <c r="I715" s="3">
        <v>2284</v>
      </c>
    </row>
    <row r="716" spans="3:9" ht="32.25" thickBot="1" x14ac:dyDescent="0.25">
      <c r="C716" s="38" t="s">
        <v>13</v>
      </c>
      <c r="D716" s="28" t="s">
        <v>153</v>
      </c>
      <c r="E716" s="7" t="s">
        <v>75</v>
      </c>
      <c r="F716" s="7" t="s">
        <v>117</v>
      </c>
      <c r="G716" s="3">
        <v>1920206590</v>
      </c>
      <c r="H716" s="3">
        <v>244</v>
      </c>
      <c r="I716" s="3">
        <v>60</v>
      </c>
    </row>
    <row r="717" spans="3:9" ht="79.5" thickBot="1" x14ac:dyDescent="0.25">
      <c r="C717" s="341" t="s">
        <v>659</v>
      </c>
      <c r="D717" s="198" t="s">
        <v>153</v>
      </c>
      <c r="E717" s="170" t="s">
        <v>75</v>
      </c>
      <c r="F717" s="170" t="s">
        <v>117</v>
      </c>
      <c r="G717" s="181" t="s">
        <v>663</v>
      </c>
      <c r="H717" s="169"/>
      <c r="I717" s="169">
        <f>SUM(I718:I719)</f>
        <v>703.08</v>
      </c>
    </row>
    <row r="718" spans="3:9" ht="48" thickBot="1" x14ac:dyDescent="0.25">
      <c r="C718" s="38" t="s">
        <v>230</v>
      </c>
      <c r="D718" s="28" t="s">
        <v>153</v>
      </c>
      <c r="E718" s="7" t="s">
        <v>75</v>
      </c>
      <c r="F718" s="7" t="s">
        <v>117</v>
      </c>
      <c r="G718" s="185" t="s">
        <v>663</v>
      </c>
      <c r="H718" s="3">
        <v>111</v>
      </c>
      <c r="I718" s="3">
        <v>540</v>
      </c>
    </row>
    <row r="719" spans="3:9" ht="63.75" thickBot="1" x14ac:dyDescent="0.25">
      <c r="C719" s="38" t="s">
        <v>10</v>
      </c>
      <c r="D719" s="28" t="s">
        <v>153</v>
      </c>
      <c r="E719" s="7" t="s">
        <v>75</v>
      </c>
      <c r="F719" s="7" t="s">
        <v>117</v>
      </c>
      <c r="G719" s="185" t="s">
        <v>663</v>
      </c>
      <c r="H719" s="3">
        <v>119</v>
      </c>
      <c r="I719" s="3">
        <v>163.08000000000001</v>
      </c>
    </row>
    <row r="720" spans="3:9" ht="79.5" thickBot="1" x14ac:dyDescent="0.25">
      <c r="C720" s="158" t="s">
        <v>661</v>
      </c>
      <c r="D720" s="342" t="s">
        <v>153</v>
      </c>
      <c r="E720" s="342" t="s">
        <v>75</v>
      </c>
      <c r="F720" s="342" t="s">
        <v>117</v>
      </c>
      <c r="G720" s="181" t="s">
        <v>662</v>
      </c>
      <c r="H720" s="343"/>
      <c r="I720" s="343">
        <v>241.11</v>
      </c>
    </row>
    <row r="721" spans="3:9" ht="32.25" thickBot="1" x14ac:dyDescent="0.25">
      <c r="C721" s="38" t="s">
        <v>13</v>
      </c>
      <c r="D721" s="28" t="s">
        <v>153</v>
      </c>
      <c r="E721" s="7" t="s">
        <v>75</v>
      </c>
      <c r="F721" s="7" t="s">
        <v>117</v>
      </c>
      <c r="G721" s="185" t="s">
        <v>662</v>
      </c>
      <c r="H721" s="3">
        <v>244</v>
      </c>
      <c r="I721" s="344">
        <v>241.11</v>
      </c>
    </row>
    <row r="722" spans="3:9" ht="16.5" thickBot="1" x14ac:dyDescent="0.25">
      <c r="C722" s="130" t="s">
        <v>154</v>
      </c>
      <c r="D722" s="128" t="s">
        <v>155</v>
      </c>
      <c r="E722" s="128" t="s">
        <v>75</v>
      </c>
      <c r="F722" s="128" t="s">
        <v>117</v>
      </c>
      <c r="G722" s="128"/>
      <c r="H722" s="128"/>
      <c r="I722" s="296">
        <f>SUM(I723+I730+I737+I734)</f>
        <v>17450.816999999999</v>
      </c>
    </row>
    <row r="723" spans="3:9" ht="16.5" thickBot="1" x14ac:dyDescent="0.25">
      <c r="C723" s="31"/>
      <c r="D723" s="26" t="s">
        <v>155</v>
      </c>
      <c r="E723" s="15" t="s">
        <v>75</v>
      </c>
      <c r="F723" s="15" t="s">
        <v>117</v>
      </c>
      <c r="G723" s="32">
        <v>1920202590</v>
      </c>
      <c r="H723" s="27"/>
      <c r="I723" s="288">
        <f>SUM(I724:I729)</f>
        <v>1364.817</v>
      </c>
    </row>
    <row r="724" spans="3:9" ht="48" thickBot="1" x14ac:dyDescent="0.25">
      <c r="C724" s="5" t="s">
        <v>56</v>
      </c>
      <c r="D724" s="28" t="s">
        <v>155</v>
      </c>
      <c r="E724" s="7" t="s">
        <v>75</v>
      </c>
      <c r="F724" s="7" t="s">
        <v>117</v>
      </c>
      <c r="G724" s="36">
        <v>1920202590</v>
      </c>
      <c r="H724" s="28" t="s">
        <v>80</v>
      </c>
      <c r="I724" s="131">
        <v>409</v>
      </c>
    </row>
    <row r="725" spans="3:9" ht="63.75" thickBot="1" x14ac:dyDescent="0.25">
      <c r="C725" s="38" t="s">
        <v>10</v>
      </c>
      <c r="D725" s="28" t="s">
        <v>155</v>
      </c>
      <c r="E725" s="7" t="s">
        <v>75</v>
      </c>
      <c r="F725" s="7" t="s">
        <v>117</v>
      </c>
      <c r="G725" s="36">
        <v>1920202590</v>
      </c>
      <c r="H725" s="28" t="s">
        <v>569</v>
      </c>
      <c r="I725" s="131">
        <v>124</v>
      </c>
    </row>
    <row r="726" spans="3:9" ht="32.25" thickBot="1" x14ac:dyDescent="0.25">
      <c r="C726" s="38" t="s">
        <v>13</v>
      </c>
      <c r="D726" s="28" t="s">
        <v>155</v>
      </c>
      <c r="E726" s="7" t="s">
        <v>75</v>
      </c>
      <c r="F726" s="7" t="s">
        <v>117</v>
      </c>
      <c r="G726" s="36">
        <v>1920202590</v>
      </c>
      <c r="H726" s="7" t="s">
        <v>121</v>
      </c>
      <c r="I726" s="3">
        <v>608</v>
      </c>
    </row>
    <row r="727" spans="3:9" ht="16.5" thickBot="1" x14ac:dyDescent="0.25">
      <c r="C727" s="38" t="s">
        <v>635</v>
      </c>
      <c r="D727" s="28" t="s">
        <v>155</v>
      </c>
      <c r="E727" s="7" t="s">
        <v>75</v>
      </c>
      <c r="F727" s="7" t="s">
        <v>117</v>
      </c>
      <c r="G727" s="36">
        <v>1920202590</v>
      </c>
      <c r="H727" s="7" t="s">
        <v>614</v>
      </c>
      <c r="I727" s="3">
        <v>50</v>
      </c>
    </row>
    <row r="728" spans="3:9" ht="48" thickBot="1" x14ac:dyDescent="0.25">
      <c r="C728" s="154" t="s">
        <v>592</v>
      </c>
      <c r="D728" s="198" t="s">
        <v>155</v>
      </c>
      <c r="E728" s="170" t="s">
        <v>75</v>
      </c>
      <c r="F728" s="170" t="s">
        <v>117</v>
      </c>
      <c r="G728" s="297">
        <v>1920202590</v>
      </c>
      <c r="H728" s="170" t="s">
        <v>593</v>
      </c>
      <c r="I728" s="169">
        <v>87.816999999999993</v>
      </c>
    </row>
    <row r="729" spans="3:9" ht="16.5" thickBot="1" x14ac:dyDescent="0.25">
      <c r="C729" s="141" t="s">
        <v>48</v>
      </c>
      <c r="D729" s="28" t="s">
        <v>155</v>
      </c>
      <c r="E729" s="7" t="s">
        <v>75</v>
      </c>
      <c r="F729" s="7" t="s">
        <v>117</v>
      </c>
      <c r="G729" s="36">
        <v>1920202590</v>
      </c>
      <c r="H729" s="7" t="s">
        <v>120</v>
      </c>
      <c r="I729" s="3">
        <v>86</v>
      </c>
    </row>
    <row r="730" spans="3:9" ht="126.75" thickBot="1" x14ac:dyDescent="0.25">
      <c r="C730" s="143" t="s">
        <v>64</v>
      </c>
      <c r="D730" s="26" t="s">
        <v>155</v>
      </c>
      <c r="E730" s="8" t="s">
        <v>75</v>
      </c>
      <c r="F730" s="8" t="s">
        <v>117</v>
      </c>
      <c r="G730" s="4">
        <v>1920206590</v>
      </c>
      <c r="H730" s="2"/>
      <c r="I730" s="1">
        <f>SUM(I731:I733)</f>
        <v>14469</v>
      </c>
    </row>
    <row r="731" spans="3:9" ht="48" thickBot="1" x14ac:dyDescent="0.25">
      <c r="C731" s="5" t="s">
        <v>56</v>
      </c>
      <c r="D731" s="28" t="s">
        <v>155</v>
      </c>
      <c r="E731" s="7" t="s">
        <v>75</v>
      </c>
      <c r="F731" s="7" t="s">
        <v>117</v>
      </c>
      <c r="G731" s="3">
        <v>1920206590</v>
      </c>
      <c r="H731" s="3">
        <v>111</v>
      </c>
      <c r="I731" s="3">
        <v>10939</v>
      </c>
    </row>
    <row r="732" spans="3:9" ht="63.75" thickBot="1" x14ac:dyDescent="0.25">
      <c r="C732" s="38" t="s">
        <v>10</v>
      </c>
      <c r="D732" s="28" t="s">
        <v>155</v>
      </c>
      <c r="E732" s="7" t="s">
        <v>75</v>
      </c>
      <c r="F732" s="7" t="s">
        <v>117</v>
      </c>
      <c r="G732" s="3">
        <v>1920206590</v>
      </c>
      <c r="H732" s="3">
        <v>119</v>
      </c>
      <c r="I732" s="3">
        <v>3304</v>
      </c>
    </row>
    <row r="733" spans="3:9" ht="32.25" thickBot="1" x14ac:dyDescent="0.25">
      <c r="C733" s="38" t="s">
        <v>13</v>
      </c>
      <c r="D733" s="28" t="s">
        <v>155</v>
      </c>
      <c r="E733" s="7" t="s">
        <v>75</v>
      </c>
      <c r="F733" s="7" t="s">
        <v>117</v>
      </c>
      <c r="G733" s="3">
        <v>1920206590</v>
      </c>
      <c r="H733" s="3">
        <v>244</v>
      </c>
      <c r="I733" s="3">
        <v>226</v>
      </c>
    </row>
    <row r="734" spans="3:9" ht="79.5" thickBot="1" x14ac:dyDescent="0.25">
      <c r="C734" s="341" t="s">
        <v>659</v>
      </c>
      <c r="D734" s="198" t="s">
        <v>155</v>
      </c>
      <c r="E734" s="170" t="s">
        <v>75</v>
      </c>
      <c r="F734" s="170" t="s">
        <v>117</v>
      </c>
      <c r="G734" s="181" t="s">
        <v>663</v>
      </c>
      <c r="H734" s="169"/>
      <c r="I734" s="169">
        <f>SUM(I735:I736)</f>
        <v>859.31999999999994</v>
      </c>
    </row>
    <row r="735" spans="3:9" ht="48" thickBot="1" x14ac:dyDescent="0.25">
      <c r="C735" s="38" t="s">
        <v>230</v>
      </c>
      <c r="D735" s="28" t="s">
        <v>155</v>
      </c>
      <c r="E735" s="7" t="s">
        <v>75</v>
      </c>
      <c r="F735" s="7" t="s">
        <v>117</v>
      </c>
      <c r="G735" s="185" t="s">
        <v>663</v>
      </c>
      <c r="H735" s="3">
        <v>111</v>
      </c>
      <c r="I735" s="3">
        <v>660</v>
      </c>
    </row>
    <row r="736" spans="3:9" ht="63.75" thickBot="1" x14ac:dyDescent="0.25">
      <c r="C736" s="38" t="s">
        <v>10</v>
      </c>
      <c r="D736" s="28" t="s">
        <v>155</v>
      </c>
      <c r="E736" s="7" t="s">
        <v>75</v>
      </c>
      <c r="F736" s="7" t="s">
        <v>117</v>
      </c>
      <c r="G736" s="185" t="s">
        <v>663</v>
      </c>
      <c r="H736" s="3">
        <v>119</v>
      </c>
      <c r="I736" s="3">
        <v>199.32</v>
      </c>
    </row>
    <row r="737" spans="3:9" ht="79.5" thickBot="1" x14ac:dyDescent="0.25">
      <c r="C737" s="158" t="s">
        <v>661</v>
      </c>
      <c r="D737" s="342" t="s">
        <v>155</v>
      </c>
      <c r="E737" s="342" t="s">
        <v>75</v>
      </c>
      <c r="F737" s="342" t="s">
        <v>117</v>
      </c>
      <c r="G737" s="181" t="s">
        <v>662</v>
      </c>
      <c r="H737" s="343"/>
      <c r="I737" s="343">
        <v>757.68</v>
      </c>
    </row>
    <row r="738" spans="3:9" ht="32.25" thickBot="1" x14ac:dyDescent="0.25">
      <c r="C738" s="38" t="s">
        <v>13</v>
      </c>
      <c r="D738" s="28" t="s">
        <v>155</v>
      </c>
      <c r="E738" s="7" t="s">
        <v>75</v>
      </c>
      <c r="F738" s="7" t="s">
        <v>117</v>
      </c>
      <c r="G738" s="185" t="s">
        <v>662</v>
      </c>
      <c r="H738" s="3">
        <v>244</v>
      </c>
      <c r="I738" s="344">
        <v>757.68</v>
      </c>
    </row>
    <row r="739" spans="3:9" ht="16.5" thickBot="1" x14ac:dyDescent="0.25">
      <c r="C739" s="130" t="s">
        <v>156</v>
      </c>
      <c r="D739" s="128" t="s">
        <v>157</v>
      </c>
      <c r="E739" s="128" t="s">
        <v>75</v>
      </c>
      <c r="F739" s="128" t="s">
        <v>117</v>
      </c>
      <c r="G739" s="128"/>
      <c r="H739" s="128"/>
      <c r="I739" s="129">
        <f>SUM(I754+I747+I740+I751)</f>
        <v>15188.828999999998</v>
      </c>
    </row>
    <row r="740" spans="3:9" ht="16.5" thickBot="1" x14ac:dyDescent="0.25">
      <c r="C740" s="31"/>
      <c r="D740" s="26" t="s">
        <v>157</v>
      </c>
      <c r="E740" s="15" t="s">
        <v>75</v>
      </c>
      <c r="F740" s="15" t="s">
        <v>117</v>
      </c>
      <c r="G740" s="32">
        <v>1920202590</v>
      </c>
      <c r="H740" s="27"/>
      <c r="I740" s="52">
        <f>SUM(I741:I746)</f>
        <v>968.40899999999999</v>
      </c>
    </row>
    <row r="741" spans="3:9" ht="48" thickBot="1" x14ac:dyDescent="0.25">
      <c r="C741" s="5" t="s">
        <v>56</v>
      </c>
      <c r="D741" s="28" t="s">
        <v>157</v>
      </c>
      <c r="E741" s="7" t="s">
        <v>75</v>
      </c>
      <c r="F741" s="7" t="s">
        <v>117</v>
      </c>
      <c r="G741" s="36">
        <v>1920202590</v>
      </c>
      <c r="H741" s="28" t="s">
        <v>80</v>
      </c>
      <c r="I741" s="131">
        <v>323</v>
      </c>
    </row>
    <row r="742" spans="3:9" ht="63.75" thickBot="1" x14ac:dyDescent="0.25">
      <c r="C742" s="38" t="s">
        <v>10</v>
      </c>
      <c r="D742" s="28" t="s">
        <v>157</v>
      </c>
      <c r="E742" s="7" t="s">
        <v>75</v>
      </c>
      <c r="F742" s="7" t="s">
        <v>117</v>
      </c>
      <c r="G742" s="36">
        <v>1920202590</v>
      </c>
      <c r="H742" s="28" t="s">
        <v>569</v>
      </c>
      <c r="I742" s="131">
        <v>99</v>
      </c>
    </row>
    <row r="743" spans="3:9" ht="32.25" thickBot="1" x14ac:dyDescent="0.25">
      <c r="C743" s="38" t="s">
        <v>13</v>
      </c>
      <c r="D743" s="28" t="s">
        <v>157</v>
      </c>
      <c r="E743" s="7" t="s">
        <v>75</v>
      </c>
      <c r="F743" s="7" t="s">
        <v>117</v>
      </c>
      <c r="G743" s="36">
        <v>1920202590</v>
      </c>
      <c r="H743" s="7" t="s">
        <v>121</v>
      </c>
      <c r="I743" s="3">
        <v>320</v>
      </c>
    </row>
    <row r="744" spans="3:9" ht="16.5" thickBot="1" x14ac:dyDescent="0.25">
      <c r="C744" s="38" t="s">
        <v>635</v>
      </c>
      <c r="D744" s="28" t="s">
        <v>157</v>
      </c>
      <c r="E744" s="7" t="s">
        <v>75</v>
      </c>
      <c r="F744" s="7" t="s">
        <v>117</v>
      </c>
      <c r="G744" s="36">
        <v>1920202590</v>
      </c>
      <c r="H744" s="7" t="s">
        <v>614</v>
      </c>
      <c r="I744" s="3">
        <v>100</v>
      </c>
    </row>
    <row r="745" spans="3:9" ht="48" thickBot="1" x14ac:dyDescent="0.25">
      <c r="C745" s="154" t="s">
        <v>592</v>
      </c>
      <c r="D745" s="198" t="s">
        <v>157</v>
      </c>
      <c r="E745" s="170" t="s">
        <v>75</v>
      </c>
      <c r="F745" s="170" t="s">
        <v>117</v>
      </c>
      <c r="G745" s="297">
        <v>1920202590</v>
      </c>
      <c r="H745" s="170" t="s">
        <v>593</v>
      </c>
      <c r="I745" s="169">
        <v>43.908999999999999</v>
      </c>
    </row>
    <row r="746" spans="3:9" ht="16.5" thickBot="1" x14ac:dyDescent="0.25">
      <c r="C746" s="141" t="s">
        <v>48</v>
      </c>
      <c r="D746" s="28" t="s">
        <v>157</v>
      </c>
      <c r="E746" s="7" t="s">
        <v>75</v>
      </c>
      <c r="F746" s="7" t="s">
        <v>117</v>
      </c>
      <c r="G746" s="36">
        <v>1920202590</v>
      </c>
      <c r="H746" s="7" t="s">
        <v>120</v>
      </c>
      <c r="I746" s="3">
        <v>82.5</v>
      </c>
    </row>
    <row r="747" spans="3:9" ht="126.75" thickBot="1" x14ac:dyDescent="0.25">
      <c r="C747" s="143" t="s">
        <v>64</v>
      </c>
      <c r="D747" s="26" t="s">
        <v>157</v>
      </c>
      <c r="E747" s="8" t="s">
        <v>75</v>
      </c>
      <c r="F747" s="8" t="s">
        <v>117</v>
      </c>
      <c r="G747" s="4">
        <v>1920206590</v>
      </c>
      <c r="H747" s="2"/>
      <c r="I747" s="1">
        <f>SUM(I748:I750)</f>
        <v>12970.8</v>
      </c>
    </row>
    <row r="748" spans="3:9" ht="48" thickBot="1" x14ac:dyDescent="0.25">
      <c r="C748" s="5" t="s">
        <v>56</v>
      </c>
      <c r="D748" s="28" t="s">
        <v>157</v>
      </c>
      <c r="E748" s="7" t="s">
        <v>75</v>
      </c>
      <c r="F748" s="7" t="s">
        <v>117</v>
      </c>
      <c r="G748" s="3">
        <v>1920206590</v>
      </c>
      <c r="H748" s="3">
        <v>111</v>
      </c>
      <c r="I748" s="3">
        <v>9864</v>
      </c>
    </row>
    <row r="749" spans="3:9" ht="63.75" thickBot="1" x14ac:dyDescent="0.25">
      <c r="C749" s="38" t="s">
        <v>10</v>
      </c>
      <c r="D749" s="28" t="s">
        <v>157</v>
      </c>
      <c r="E749" s="7" t="s">
        <v>75</v>
      </c>
      <c r="F749" s="7" t="s">
        <v>117</v>
      </c>
      <c r="G749" s="3">
        <v>1920206590</v>
      </c>
      <c r="H749" s="3">
        <v>119</v>
      </c>
      <c r="I749" s="3">
        <v>2980</v>
      </c>
    </row>
    <row r="750" spans="3:9" ht="32.25" thickBot="1" x14ac:dyDescent="0.25">
      <c r="C750" s="38" t="s">
        <v>13</v>
      </c>
      <c r="D750" s="28" t="s">
        <v>157</v>
      </c>
      <c r="E750" s="7" t="s">
        <v>75</v>
      </c>
      <c r="F750" s="7" t="s">
        <v>117</v>
      </c>
      <c r="G750" s="3">
        <v>1920206590</v>
      </c>
      <c r="H750" s="3">
        <v>244</v>
      </c>
      <c r="I750" s="3">
        <v>126.8</v>
      </c>
    </row>
    <row r="751" spans="3:9" ht="79.5" thickBot="1" x14ac:dyDescent="0.25">
      <c r="C751" s="341" t="s">
        <v>659</v>
      </c>
      <c r="D751" s="198" t="s">
        <v>157</v>
      </c>
      <c r="E751" s="170" t="s">
        <v>75</v>
      </c>
      <c r="F751" s="170" t="s">
        <v>117</v>
      </c>
      <c r="G751" s="181" t="s">
        <v>663</v>
      </c>
      <c r="H751" s="169"/>
      <c r="I751" s="169">
        <f>SUM(I752:I753)</f>
        <v>859.31999999999994</v>
      </c>
    </row>
    <row r="752" spans="3:9" ht="48" thickBot="1" x14ac:dyDescent="0.25">
      <c r="C752" s="38" t="s">
        <v>230</v>
      </c>
      <c r="D752" s="28" t="s">
        <v>157</v>
      </c>
      <c r="E752" s="7" t="s">
        <v>75</v>
      </c>
      <c r="F752" s="7" t="s">
        <v>117</v>
      </c>
      <c r="G752" s="185" t="s">
        <v>663</v>
      </c>
      <c r="H752" s="3">
        <v>111</v>
      </c>
      <c r="I752" s="3">
        <v>660</v>
      </c>
    </row>
    <row r="753" spans="3:9" ht="63.75" thickBot="1" x14ac:dyDescent="0.25">
      <c r="C753" s="38" t="s">
        <v>10</v>
      </c>
      <c r="D753" s="28" t="s">
        <v>157</v>
      </c>
      <c r="E753" s="7" t="s">
        <v>75</v>
      </c>
      <c r="F753" s="7" t="s">
        <v>117</v>
      </c>
      <c r="G753" s="185" t="s">
        <v>663</v>
      </c>
      <c r="H753" s="3">
        <v>119</v>
      </c>
      <c r="I753" s="3">
        <v>199.32</v>
      </c>
    </row>
    <row r="754" spans="3:9" ht="79.5" thickBot="1" x14ac:dyDescent="0.25">
      <c r="C754" s="158" t="s">
        <v>661</v>
      </c>
      <c r="D754" s="342" t="s">
        <v>157</v>
      </c>
      <c r="E754" s="342" t="s">
        <v>75</v>
      </c>
      <c r="F754" s="342" t="s">
        <v>117</v>
      </c>
      <c r="G754" s="181" t="s">
        <v>662</v>
      </c>
      <c r="H754" s="343"/>
      <c r="I754" s="343">
        <v>390.3</v>
      </c>
    </row>
    <row r="755" spans="3:9" ht="32.25" thickBot="1" x14ac:dyDescent="0.25">
      <c r="C755" s="38" t="s">
        <v>13</v>
      </c>
      <c r="D755" s="28" t="s">
        <v>157</v>
      </c>
      <c r="E755" s="7" t="s">
        <v>75</v>
      </c>
      <c r="F755" s="7" t="s">
        <v>117</v>
      </c>
      <c r="G755" s="185" t="s">
        <v>662</v>
      </c>
      <c r="H755" s="3">
        <v>244</v>
      </c>
      <c r="I755" s="344">
        <v>390.3</v>
      </c>
    </row>
    <row r="756" spans="3:9" ht="16.5" thickBot="1" x14ac:dyDescent="0.25">
      <c r="C756" s="130" t="s">
        <v>158</v>
      </c>
      <c r="D756" s="128" t="s">
        <v>159</v>
      </c>
      <c r="E756" s="128" t="s">
        <v>75</v>
      </c>
      <c r="F756" s="128" t="s">
        <v>117</v>
      </c>
      <c r="G756" s="128"/>
      <c r="H756" s="128"/>
      <c r="I756" s="296">
        <f>SUM(I771+I764+I757+I768)</f>
        <v>12434.269</v>
      </c>
    </row>
    <row r="757" spans="3:9" ht="16.5" thickBot="1" x14ac:dyDescent="0.25">
      <c r="C757" s="31"/>
      <c r="D757" s="27"/>
      <c r="E757" s="27"/>
      <c r="F757" s="27"/>
      <c r="G757" s="27"/>
      <c r="H757" s="27"/>
      <c r="I757" s="288">
        <f>SUM(I758:I763)</f>
        <v>873.40899999999999</v>
      </c>
    </row>
    <row r="758" spans="3:9" ht="48" thickBot="1" x14ac:dyDescent="0.25">
      <c r="C758" s="5" t="s">
        <v>56</v>
      </c>
      <c r="D758" s="28" t="s">
        <v>159</v>
      </c>
      <c r="E758" s="7" t="s">
        <v>75</v>
      </c>
      <c r="F758" s="7" t="s">
        <v>117</v>
      </c>
      <c r="G758" s="36">
        <v>1920202590</v>
      </c>
      <c r="H758" s="28" t="s">
        <v>80</v>
      </c>
      <c r="I758" s="131">
        <v>323</v>
      </c>
    </row>
    <row r="759" spans="3:9" ht="63.75" thickBot="1" x14ac:dyDescent="0.25">
      <c r="C759" s="38" t="s">
        <v>10</v>
      </c>
      <c r="D759" s="28" t="s">
        <v>159</v>
      </c>
      <c r="E759" s="7" t="s">
        <v>75</v>
      </c>
      <c r="F759" s="7" t="s">
        <v>117</v>
      </c>
      <c r="G759" s="36">
        <v>1920202590</v>
      </c>
      <c r="H759" s="28" t="s">
        <v>569</v>
      </c>
      <c r="I759" s="131">
        <v>99</v>
      </c>
    </row>
    <row r="760" spans="3:9" ht="32.25" thickBot="1" x14ac:dyDescent="0.25">
      <c r="C760" s="38" t="s">
        <v>13</v>
      </c>
      <c r="D760" s="28" t="s">
        <v>159</v>
      </c>
      <c r="E760" s="7" t="s">
        <v>75</v>
      </c>
      <c r="F760" s="7" t="s">
        <v>117</v>
      </c>
      <c r="G760" s="36">
        <v>1920202590</v>
      </c>
      <c r="H760" s="7" t="s">
        <v>121</v>
      </c>
      <c r="I760" s="3">
        <v>149</v>
      </c>
    </row>
    <row r="761" spans="3:9" ht="16.5" thickBot="1" x14ac:dyDescent="0.25">
      <c r="C761" s="38" t="s">
        <v>635</v>
      </c>
      <c r="D761" s="28" t="s">
        <v>159</v>
      </c>
      <c r="E761" s="7" t="s">
        <v>75</v>
      </c>
      <c r="F761" s="7" t="s">
        <v>117</v>
      </c>
      <c r="G761" s="36">
        <v>1920202590</v>
      </c>
      <c r="H761" s="7" t="s">
        <v>614</v>
      </c>
      <c r="I761" s="3">
        <v>166</v>
      </c>
    </row>
    <row r="762" spans="3:9" ht="48" thickBot="1" x14ac:dyDescent="0.25">
      <c r="C762" s="154" t="s">
        <v>592</v>
      </c>
      <c r="D762" s="198" t="s">
        <v>159</v>
      </c>
      <c r="E762" s="170" t="s">
        <v>75</v>
      </c>
      <c r="F762" s="170" t="s">
        <v>117</v>
      </c>
      <c r="G762" s="297">
        <v>1920202590</v>
      </c>
      <c r="H762" s="170" t="s">
        <v>593</v>
      </c>
      <c r="I762" s="169">
        <v>43.908999999999999</v>
      </c>
    </row>
    <row r="763" spans="3:9" ht="16.5" thickBot="1" x14ac:dyDescent="0.25">
      <c r="C763" s="141" t="s">
        <v>48</v>
      </c>
      <c r="D763" s="28" t="s">
        <v>159</v>
      </c>
      <c r="E763" s="7" t="s">
        <v>75</v>
      </c>
      <c r="F763" s="7" t="s">
        <v>117</v>
      </c>
      <c r="G763" s="36">
        <v>1920202590</v>
      </c>
      <c r="H763" s="7" t="s">
        <v>120</v>
      </c>
      <c r="I763" s="3">
        <v>92.5</v>
      </c>
    </row>
    <row r="764" spans="3:9" ht="126.75" thickBot="1" x14ac:dyDescent="0.25">
      <c r="C764" s="143" t="s">
        <v>64</v>
      </c>
      <c r="D764" s="26" t="s">
        <v>159</v>
      </c>
      <c r="E764" s="8" t="s">
        <v>75</v>
      </c>
      <c r="F764" s="8" t="s">
        <v>117</v>
      </c>
      <c r="G764" s="4">
        <v>1920206590</v>
      </c>
      <c r="H764" s="2"/>
      <c r="I764" s="1">
        <f>SUM(I765:I767)</f>
        <v>10706.300000000001</v>
      </c>
    </row>
    <row r="765" spans="3:9" ht="48" thickBot="1" x14ac:dyDescent="0.25">
      <c r="C765" s="5" t="s">
        <v>56</v>
      </c>
      <c r="D765" s="28" t="s">
        <v>159</v>
      </c>
      <c r="E765" s="7" t="s">
        <v>75</v>
      </c>
      <c r="F765" s="7" t="s">
        <v>117</v>
      </c>
      <c r="G765" s="3">
        <v>1920206590</v>
      </c>
      <c r="H765" s="3">
        <v>111</v>
      </c>
      <c r="I765" s="3">
        <v>8162</v>
      </c>
    </row>
    <row r="766" spans="3:9" ht="63.75" thickBot="1" x14ac:dyDescent="0.25">
      <c r="C766" s="38" t="s">
        <v>10</v>
      </c>
      <c r="D766" s="28" t="s">
        <v>159</v>
      </c>
      <c r="E766" s="7" t="s">
        <v>75</v>
      </c>
      <c r="F766" s="7" t="s">
        <v>117</v>
      </c>
      <c r="G766" s="3">
        <v>1920206590</v>
      </c>
      <c r="H766" s="3">
        <v>119</v>
      </c>
      <c r="I766" s="3">
        <v>2465.1999999999998</v>
      </c>
    </row>
    <row r="767" spans="3:9" ht="32.25" thickBot="1" x14ac:dyDescent="0.25">
      <c r="C767" s="38" t="s">
        <v>13</v>
      </c>
      <c r="D767" s="28" t="s">
        <v>159</v>
      </c>
      <c r="E767" s="7" t="s">
        <v>75</v>
      </c>
      <c r="F767" s="7" t="s">
        <v>117</v>
      </c>
      <c r="G767" s="3">
        <v>1920206590</v>
      </c>
      <c r="H767" s="3">
        <v>244</v>
      </c>
      <c r="I767" s="3">
        <v>79.099999999999994</v>
      </c>
    </row>
    <row r="768" spans="3:9" ht="79.5" thickBot="1" x14ac:dyDescent="0.25">
      <c r="C768" s="341" t="s">
        <v>659</v>
      </c>
      <c r="D768" s="198" t="s">
        <v>159</v>
      </c>
      <c r="E768" s="170" t="s">
        <v>75</v>
      </c>
      <c r="F768" s="170" t="s">
        <v>117</v>
      </c>
      <c r="G768" s="181" t="s">
        <v>663</v>
      </c>
      <c r="H768" s="169"/>
      <c r="I768" s="169">
        <f>SUM(I769:I770)</f>
        <v>624.96</v>
      </c>
    </row>
    <row r="769" spans="3:9" ht="48" thickBot="1" x14ac:dyDescent="0.25">
      <c r="C769" s="38" t="s">
        <v>230</v>
      </c>
      <c r="D769" s="28" t="s">
        <v>159</v>
      </c>
      <c r="E769" s="7" t="s">
        <v>75</v>
      </c>
      <c r="F769" s="7" t="s">
        <v>117</v>
      </c>
      <c r="G769" s="185" t="s">
        <v>663</v>
      </c>
      <c r="H769" s="3">
        <v>111</v>
      </c>
      <c r="I769" s="3">
        <v>480</v>
      </c>
    </row>
    <row r="770" spans="3:9" ht="63.75" thickBot="1" x14ac:dyDescent="0.25">
      <c r="C770" s="38" t="s">
        <v>10</v>
      </c>
      <c r="D770" s="28" t="s">
        <v>159</v>
      </c>
      <c r="E770" s="7" t="s">
        <v>75</v>
      </c>
      <c r="F770" s="7" t="s">
        <v>117</v>
      </c>
      <c r="G770" s="185" t="s">
        <v>663</v>
      </c>
      <c r="H770" s="3">
        <v>119</v>
      </c>
      <c r="I770" s="3">
        <v>144.96</v>
      </c>
    </row>
    <row r="771" spans="3:9" ht="79.5" thickBot="1" x14ac:dyDescent="0.25">
      <c r="C771" s="158" t="s">
        <v>661</v>
      </c>
      <c r="D771" s="342" t="s">
        <v>159</v>
      </c>
      <c r="E771" s="342" t="s">
        <v>75</v>
      </c>
      <c r="F771" s="342" t="s">
        <v>117</v>
      </c>
      <c r="G771" s="181" t="s">
        <v>662</v>
      </c>
      <c r="H771" s="343"/>
      <c r="I771" s="343">
        <v>229.6</v>
      </c>
    </row>
    <row r="772" spans="3:9" ht="32.25" thickBot="1" x14ac:dyDescent="0.25">
      <c r="C772" s="38" t="s">
        <v>13</v>
      </c>
      <c r="D772" s="28" t="s">
        <v>159</v>
      </c>
      <c r="E772" s="7" t="s">
        <v>75</v>
      </c>
      <c r="F772" s="7" t="s">
        <v>117</v>
      </c>
      <c r="G772" s="185" t="s">
        <v>662</v>
      </c>
      <c r="H772" s="3">
        <v>244</v>
      </c>
      <c r="I772" s="344">
        <v>229.6</v>
      </c>
    </row>
    <row r="773" spans="3:9" ht="16.5" thickBot="1" x14ac:dyDescent="0.25">
      <c r="C773" s="130" t="s">
        <v>160</v>
      </c>
      <c r="D773" s="128" t="s">
        <v>161</v>
      </c>
      <c r="E773" s="128" t="s">
        <v>75</v>
      </c>
      <c r="F773" s="128" t="s">
        <v>117</v>
      </c>
      <c r="G773" s="128"/>
      <c r="H773" s="128"/>
      <c r="I773" s="296">
        <f>SUM(I774+I780+I784+I787)</f>
        <v>15682.369999999999</v>
      </c>
    </row>
    <row r="774" spans="3:9" ht="16.5" thickBot="1" x14ac:dyDescent="0.25">
      <c r="C774" s="31"/>
      <c r="D774" s="26" t="s">
        <v>161</v>
      </c>
      <c r="E774" s="15" t="s">
        <v>75</v>
      </c>
      <c r="F774" s="15" t="s">
        <v>117</v>
      </c>
      <c r="G774" s="32">
        <v>1920202590</v>
      </c>
      <c r="H774" s="27"/>
      <c r="I774" s="288">
        <f>SUM(I775:I779)</f>
        <v>1417.5</v>
      </c>
    </row>
    <row r="775" spans="3:9" ht="48" thickBot="1" x14ac:dyDescent="0.25">
      <c r="C775" s="5" t="s">
        <v>56</v>
      </c>
      <c r="D775" s="28" t="s">
        <v>161</v>
      </c>
      <c r="E775" s="7" t="s">
        <v>75</v>
      </c>
      <c r="F775" s="7" t="s">
        <v>117</v>
      </c>
      <c r="G775" s="36">
        <v>1920202590</v>
      </c>
      <c r="H775" s="28" t="s">
        <v>80</v>
      </c>
      <c r="I775" s="131">
        <v>548</v>
      </c>
    </row>
    <row r="776" spans="3:9" ht="63.75" thickBot="1" x14ac:dyDescent="0.25">
      <c r="C776" s="38" t="s">
        <v>10</v>
      </c>
      <c r="D776" s="28" t="s">
        <v>161</v>
      </c>
      <c r="E776" s="7" t="s">
        <v>75</v>
      </c>
      <c r="F776" s="7" t="s">
        <v>117</v>
      </c>
      <c r="G776" s="36">
        <v>1920202590</v>
      </c>
      <c r="H776" s="7" t="s">
        <v>569</v>
      </c>
      <c r="I776" s="3">
        <v>166</v>
      </c>
    </row>
    <row r="777" spans="3:9" ht="32.25" thickBot="1" x14ac:dyDescent="0.25">
      <c r="C777" s="38" t="s">
        <v>13</v>
      </c>
      <c r="D777" s="28" t="s">
        <v>161</v>
      </c>
      <c r="E777" s="7" t="s">
        <v>75</v>
      </c>
      <c r="F777" s="7" t="s">
        <v>117</v>
      </c>
      <c r="G777" s="36">
        <v>1920202590</v>
      </c>
      <c r="H777" s="7" t="s">
        <v>121</v>
      </c>
      <c r="I777" s="3">
        <v>240</v>
      </c>
    </row>
    <row r="778" spans="3:9" ht="16.5" thickBot="1" x14ac:dyDescent="0.25">
      <c r="C778" s="38" t="s">
        <v>635</v>
      </c>
      <c r="D778" s="28" t="s">
        <v>161</v>
      </c>
      <c r="E778" s="7" t="s">
        <v>75</v>
      </c>
      <c r="F778" s="7" t="s">
        <v>117</v>
      </c>
      <c r="G778" s="36">
        <v>1920202590</v>
      </c>
      <c r="H778" s="7" t="s">
        <v>614</v>
      </c>
      <c r="I778" s="3">
        <v>411</v>
      </c>
    </row>
    <row r="779" spans="3:9" ht="16.5" thickBot="1" x14ac:dyDescent="0.25">
      <c r="C779" s="141" t="s">
        <v>48</v>
      </c>
      <c r="D779" s="28" t="s">
        <v>161</v>
      </c>
      <c r="E779" s="7" t="s">
        <v>75</v>
      </c>
      <c r="F779" s="7" t="s">
        <v>117</v>
      </c>
      <c r="G779" s="36">
        <v>1920202590</v>
      </c>
      <c r="H779" s="7" t="s">
        <v>120</v>
      </c>
      <c r="I779" s="3">
        <v>52.5</v>
      </c>
    </row>
    <row r="780" spans="3:9" ht="126.75" thickBot="1" x14ac:dyDescent="0.25">
      <c r="C780" s="143" t="s">
        <v>64</v>
      </c>
      <c r="D780" s="26" t="s">
        <v>161</v>
      </c>
      <c r="E780" s="8" t="s">
        <v>75</v>
      </c>
      <c r="F780" s="8" t="s">
        <v>117</v>
      </c>
      <c r="G780" s="4">
        <v>1920206590</v>
      </c>
      <c r="H780" s="2"/>
      <c r="I780" s="1">
        <f>SUM(I781:I783)</f>
        <v>12751</v>
      </c>
    </row>
    <row r="781" spans="3:9" ht="48" thickBot="1" x14ac:dyDescent="0.25">
      <c r="C781" s="5" t="s">
        <v>56</v>
      </c>
      <c r="D781" s="28" t="s">
        <v>161</v>
      </c>
      <c r="E781" s="7" t="s">
        <v>75</v>
      </c>
      <c r="F781" s="7" t="s">
        <v>117</v>
      </c>
      <c r="G781" s="3">
        <v>1920206590</v>
      </c>
      <c r="H781" s="3">
        <v>111</v>
      </c>
      <c r="I781" s="3">
        <v>9658</v>
      </c>
    </row>
    <row r="782" spans="3:9" ht="63.75" thickBot="1" x14ac:dyDescent="0.25">
      <c r="C782" s="38" t="s">
        <v>10</v>
      </c>
      <c r="D782" s="28" t="s">
        <v>161</v>
      </c>
      <c r="E782" s="7" t="s">
        <v>75</v>
      </c>
      <c r="F782" s="7" t="s">
        <v>117</v>
      </c>
      <c r="G782" s="3">
        <v>1920206590</v>
      </c>
      <c r="H782" s="3">
        <v>119</v>
      </c>
      <c r="I782" s="3">
        <v>2917</v>
      </c>
    </row>
    <row r="783" spans="3:9" ht="32.25" thickBot="1" x14ac:dyDescent="0.25">
      <c r="C783" s="38" t="s">
        <v>13</v>
      </c>
      <c r="D783" s="28" t="s">
        <v>161</v>
      </c>
      <c r="E783" s="7" t="s">
        <v>75</v>
      </c>
      <c r="F783" s="7" t="s">
        <v>117</v>
      </c>
      <c r="G783" s="3">
        <v>1920206590</v>
      </c>
      <c r="H783" s="3">
        <v>244</v>
      </c>
      <c r="I783" s="3">
        <v>176</v>
      </c>
    </row>
    <row r="784" spans="3:9" ht="79.5" thickBot="1" x14ac:dyDescent="0.25">
      <c r="C784" s="341" t="s">
        <v>659</v>
      </c>
      <c r="D784" s="198" t="s">
        <v>161</v>
      </c>
      <c r="E784" s="170" t="s">
        <v>75</v>
      </c>
      <c r="F784" s="170" t="s">
        <v>117</v>
      </c>
      <c r="G784" s="181" t="s">
        <v>663</v>
      </c>
      <c r="H784" s="169"/>
      <c r="I784" s="169">
        <f>SUM(I785:I786)</f>
        <v>859.31999999999994</v>
      </c>
    </row>
    <row r="785" spans="3:9" ht="48" thickBot="1" x14ac:dyDescent="0.25">
      <c r="C785" s="38" t="s">
        <v>230</v>
      </c>
      <c r="D785" s="28" t="s">
        <v>161</v>
      </c>
      <c r="E785" s="7" t="s">
        <v>75</v>
      </c>
      <c r="F785" s="7" t="s">
        <v>117</v>
      </c>
      <c r="G785" s="185" t="s">
        <v>663</v>
      </c>
      <c r="H785" s="3">
        <v>111</v>
      </c>
      <c r="I785" s="3">
        <v>660</v>
      </c>
    </row>
    <row r="786" spans="3:9" ht="63.75" thickBot="1" x14ac:dyDescent="0.25">
      <c r="C786" s="38" t="s">
        <v>10</v>
      </c>
      <c r="D786" s="28" t="s">
        <v>161</v>
      </c>
      <c r="E786" s="7" t="s">
        <v>75</v>
      </c>
      <c r="F786" s="7" t="s">
        <v>117</v>
      </c>
      <c r="G786" s="185" t="s">
        <v>663</v>
      </c>
      <c r="H786" s="3">
        <v>119</v>
      </c>
      <c r="I786" s="3">
        <v>199.32</v>
      </c>
    </row>
    <row r="787" spans="3:9" ht="79.5" thickBot="1" x14ac:dyDescent="0.25">
      <c r="C787" s="158" t="s">
        <v>661</v>
      </c>
      <c r="D787" s="342" t="s">
        <v>161</v>
      </c>
      <c r="E787" s="342" t="s">
        <v>75</v>
      </c>
      <c r="F787" s="342" t="s">
        <v>117</v>
      </c>
      <c r="G787" s="181" t="s">
        <v>662</v>
      </c>
      <c r="H787" s="343"/>
      <c r="I787" s="343">
        <v>654.54999999999995</v>
      </c>
    </row>
    <row r="788" spans="3:9" ht="32.25" thickBot="1" x14ac:dyDescent="0.25">
      <c r="C788" s="38" t="s">
        <v>13</v>
      </c>
      <c r="D788" s="28" t="s">
        <v>161</v>
      </c>
      <c r="E788" s="7" t="s">
        <v>75</v>
      </c>
      <c r="F788" s="7" t="s">
        <v>117</v>
      </c>
      <c r="G788" s="185" t="s">
        <v>662</v>
      </c>
      <c r="H788" s="3">
        <v>244</v>
      </c>
      <c r="I788" s="344">
        <v>654.54999999999995</v>
      </c>
    </row>
    <row r="789" spans="3:9" ht="16.5" thickBot="1" x14ac:dyDescent="0.25">
      <c r="C789" s="130" t="s">
        <v>162</v>
      </c>
      <c r="D789" s="128" t="s">
        <v>164</v>
      </c>
      <c r="E789" s="128" t="s">
        <v>75</v>
      </c>
      <c r="F789" s="128" t="s">
        <v>117</v>
      </c>
      <c r="G789" s="128"/>
      <c r="H789" s="128"/>
      <c r="I789" s="296">
        <f>SUM(I804+I797+I790+I801)</f>
        <v>15090.832999999999</v>
      </c>
    </row>
    <row r="790" spans="3:9" ht="16.5" thickBot="1" x14ac:dyDescent="0.25">
      <c r="C790" s="31"/>
      <c r="D790" s="26" t="s">
        <v>164</v>
      </c>
      <c r="E790" s="15" t="s">
        <v>75</v>
      </c>
      <c r="F790" s="15" t="s">
        <v>117</v>
      </c>
      <c r="G790" s="32">
        <v>1920202590</v>
      </c>
      <c r="H790" s="27"/>
      <c r="I790" s="288">
        <f>SUM(I791:I796)</f>
        <v>1061.3630000000001</v>
      </c>
    </row>
    <row r="791" spans="3:9" ht="48" thickBot="1" x14ac:dyDescent="0.25">
      <c r="C791" s="5" t="s">
        <v>56</v>
      </c>
      <c r="D791" s="28" t="s">
        <v>164</v>
      </c>
      <c r="E791" s="7" t="s">
        <v>75</v>
      </c>
      <c r="F791" s="7" t="s">
        <v>117</v>
      </c>
      <c r="G791" s="36">
        <v>1920202590</v>
      </c>
      <c r="H791" s="28" t="s">
        <v>80</v>
      </c>
      <c r="I791" s="131">
        <v>482</v>
      </c>
    </row>
    <row r="792" spans="3:9" ht="63.75" thickBot="1" x14ac:dyDescent="0.25">
      <c r="C792" s="38" t="s">
        <v>10</v>
      </c>
      <c r="D792" s="28" t="s">
        <v>164</v>
      </c>
      <c r="E792" s="7" t="s">
        <v>75</v>
      </c>
      <c r="F792" s="7" t="s">
        <v>117</v>
      </c>
      <c r="G792" s="36">
        <v>1920202590</v>
      </c>
      <c r="H792" s="28" t="s">
        <v>569</v>
      </c>
      <c r="I792" s="131">
        <v>146</v>
      </c>
    </row>
    <row r="793" spans="3:9" ht="32.25" thickBot="1" x14ac:dyDescent="0.25">
      <c r="C793" s="38" t="s">
        <v>13</v>
      </c>
      <c r="D793" s="28" t="s">
        <v>164</v>
      </c>
      <c r="E793" s="7" t="s">
        <v>75</v>
      </c>
      <c r="F793" s="7" t="s">
        <v>117</v>
      </c>
      <c r="G793" s="36">
        <v>1920202590</v>
      </c>
      <c r="H793" s="7" t="s">
        <v>121</v>
      </c>
      <c r="I793" s="3">
        <v>172</v>
      </c>
    </row>
    <row r="794" spans="3:9" ht="16.5" thickBot="1" x14ac:dyDescent="0.25">
      <c r="C794" s="38" t="s">
        <v>635</v>
      </c>
      <c r="D794" s="28" t="s">
        <v>164</v>
      </c>
      <c r="E794" s="7" t="s">
        <v>75</v>
      </c>
      <c r="F794" s="7" t="s">
        <v>117</v>
      </c>
      <c r="G794" s="36">
        <v>1920202590</v>
      </c>
      <c r="H794" s="7" t="s">
        <v>614</v>
      </c>
      <c r="I794" s="3">
        <v>170</v>
      </c>
    </row>
    <row r="795" spans="3:9" ht="48" thickBot="1" x14ac:dyDescent="0.25">
      <c r="C795" s="154" t="s">
        <v>592</v>
      </c>
      <c r="D795" s="198" t="s">
        <v>164</v>
      </c>
      <c r="E795" s="170" t="s">
        <v>75</v>
      </c>
      <c r="F795" s="170" t="s">
        <v>117</v>
      </c>
      <c r="G795" s="297">
        <v>1920202590</v>
      </c>
      <c r="H795" s="170" t="s">
        <v>593</v>
      </c>
      <c r="I795" s="169">
        <v>65.863</v>
      </c>
    </row>
    <row r="796" spans="3:9" ht="16.5" thickBot="1" x14ac:dyDescent="0.25">
      <c r="C796" s="141" t="s">
        <v>48</v>
      </c>
      <c r="D796" s="28" t="s">
        <v>164</v>
      </c>
      <c r="E796" s="7" t="s">
        <v>75</v>
      </c>
      <c r="F796" s="7" t="s">
        <v>117</v>
      </c>
      <c r="G796" s="36">
        <v>1920202590</v>
      </c>
      <c r="H796" s="7" t="s">
        <v>120</v>
      </c>
      <c r="I796" s="3">
        <v>25.5</v>
      </c>
    </row>
    <row r="797" spans="3:9" ht="126.75" thickBot="1" x14ac:dyDescent="0.25">
      <c r="C797" s="143" t="s">
        <v>64</v>
      </c>
      <c r="D797" s="26" t="s">
        <v>164</v>
      </c>
      <c r="E797" s="8" t="s">
        <v>75</v>
      </c>
      <c r="F797" s="8" t="s">
        <v>117</v>
      </c>
      <c r="G797" s="4">
        <v>1920206590</v>
      </c>
      <c r="H797" s="2"/>
      <c r="I797" s="1">
        <f>SUM(I798:I800)</f>
        <v>12665</v>
      </c>
    </row>
    <row r="798" spans="3:9" ht="48" thickBot="1" x14ac:dyDescent="0.25">
      <c r="C798" s="5" t="s">
        <v>56</v>
      </c>
      <c r="D798" s="28" t="s">
        <v>164</v>
      </c>
      <c r="E798" s="7" t="s">
        <v>75</v>
      </c>
      <c r="F798" s="7" t="s">
        <v>117</v>
      </c>
      <c r="G798" s="3">
        <v>1920206590</v>
      </c>
      <c r="H798" s="3">
        <v>111</v>
      </c>
      <c r="I798" s="3">
        <v>9605</v>
      </c>
    </row>
    <row r="799" spans="3:9" ht="63.75" thickBot="1" x14ac:dyDescent="0.25">
      <c r="C799" s="38" t="s">
        <v>10</v>
      </c>
      <c r="D799" s="28" t="s">
        <v>164</v>
      </c>
      <c r="E799" s="7" t="s">
        <v>75</v>
      </c>
      <c r="F799" s="7" t="s">
        <v>117</v>
      </c>
      <c r="G799" s="3">
        <v>1920206590</v>
      </c>
      <c r="H799" s="3">
        <v>119</v>
      </c>
      <c r="I799" s="3">
        <v>2901</v>
      </c>
    </row>
    <row r="800" spans="3:9" ht="32.25" thickBot="1" x14ac:dyDescent="0.25">
      <c r="C800" s="38" t="s">
        <v>13</v>
      </c>
      <c r="D800" s="28" t="s">
        <v>164</v>
      </c>
      <c r="E800" s="7" t="s">
        <v>75</v>
      </c>
      <c r="F800" s="7" t="s">
        <v>117</v>
      </c>
      <c r="G800" s="3">
        <v>1920206590</v>
      </c>
      <c r="H800" s="3">
        <v>244</v>
      </c>
      <c r="I800" s="3">
        <v>159</v>
      </c>
    </row>
    <row r="801" spans="3:9" ht="79.5" thickBot="1" x14ac:dyDescent="0.25">
      <c r="C801" s="341" t="s">
        <v>659</v>
      </c>
      <c r="D801" s="198" t="s">
        <v>164</v>
      </c>
      <c r="E801" s="170" t="s">
        <v>75</v>
      </c>
      <c r="F801" s="170" t="s">
        <v>117</v>
      </c>
      <c r="G801" s="181" t="s">
        <v>663</v>
      </c>
      <c r="H801" s="169"/>
      <c r="I801" s="169">
        <f>SUM(I802:I803)</f>
        <v>859.31999999999994</v>
      </c>
    </row>
    <row r="802" spans="3:9" ht="48" thickBot="1" x14ac:dyDescent="0.25">
      <c r="C802" s="38" t="s">
        <v>230</v>
      </c>
      <c r="D802" s="28" t="s">
        <v>164</v>
      </c>
      <c r="E802" s="7" t="s">
        <v>75</v>
      </c>
      <c r="F802" s="7" t="s">
        <v>117</v>
      </c>
      <c r="G802" s="185" t="s">
        <v>663</v>
      </c>
      <c r="H802" s="3">
        <v>111</v>
      </c>
      <c r="I802" s="3">
        <v>660</v>
      </c>
    </row>
    <row r="803" spans="3:9" ht="63.75" thickBot="1" x14ac:dyDescent="0.25">
      <c r="C803" s="38" t="s">
        <v>10</v>
      </c>
      <c r="D803" s="28" t="s">
        <v>164</v>
      </c>
      <c r="E803" s="7" t="s">
        <v>75</v>
      </c>
      <c r="F803" s="7" t="s">
        <v>117</v>
      </c>
      <c r="G803" s="185" t="s">
        <v>663</v>
      </c>
      <c r="H803" s="3">
        <v>119</v>
      </c>
      <c r="I803" s="3">
        <v>199.32</v>
      </c>
    </row>
    <row r="804" spans="3:9" ht="79.5" thickBot="1" x14ac:dyDescent="0.25">
      <c r="C804" s="158" t="s">
        <v>661</v>
      </c>
      <c r="D804" s="342" t="s">
        <v>164</v>
      </c>
      <c r="E804" s="342" t="s">
        <v>75</v>
      </c>
      <c r="F804" s="342" t="s">
        <v>117</v>
      </c>
      <c r="G804" s="181" t="s">
        <v>662</v>
      </c>
      <c r="H804" s="343"/>
      <c r="I804" s="343">
        <v>505.15</v>
      </c>
    </row>
    <row r="805" spans="3:9" ht="32.25" thickBot="1" x14ac:dyDescent="0.25">
      <c r="C805" s="38" t="s">
        <v>13</v>
      </c>
      <c r="D805" s="28" t="s">
        <v>164</v>
      </c>
      <c r="E805" s="7" t="s">
        <v>75</v>
      </c>
      <c r="F805" s="7" t="s">
        <v>117</v>
      </c>
      <c r="G805" s="185" t="s">
        <v>662</v>
      </c>
      <c r="H805" s="3">
        <v>244</v>
      </c>
      <c r="I805" s="344">
        <v>505.15</v>
      </c>
    </row>
    <row r="806" spans="3:9" ht="32.25" thickBot="1" x14ac:dyDescent="0.25">
      <c r="C806" s="199" t="s">
        <v>163</v>
      </c>
      <c r="D806" s="200" t="s">
        <v>165</v>
      </c>
      <c r="E806" s="200" t="s">
        <v>461</v>
      </c>
      <c r="F806" s="200" t="s">
        <v>76</v>
      </c>
      <c r="G806" s="201"/>
      <c r="H806" s="201"/>
      <c r="I806" s="202">
        <f>SUM(I807:I811)</f>
        <v>11622</v>
      </c>
    </row>
    <row r="807" spans="3:9" ht="48" thickBot="1" x14ac:dyDescent="0.25">
      <c r="C807" s="5" t="s">
        <v>56</v>
      </c>
      <c r="D807" s="28" t="s">
        <v>165</v>
      </c>
      <c r="E807" s="7" t="s">
        <v>461</v>
      </c>
      <c r="F807" s="7" t="s">
        <v>76</v>
      </c>
      <c r="G807" s="3">
        <v>1930606590</v>
      </c>
      <c r="H807" s="3">
        <v>111</v>
      </c>
      <c r="I807" s="3">
        <v>8480</v>
      </c>
    </row>
    <row r="808" spans="3:9" ht="63.75" thickBot="1" x14ac:dyDescent="0.25">
      <c r="C808" s="38" t="s">
        <v>10</v>
      </c>
      <c r="D808" s="28" t="s">
        <v>165</v>
      </c>
      <c r="E808" s="7" t="s">
        <v>461</v>
      </c>
      <c r="F808" s="7" t="s">
        <v>76</v>
      </c>
      <c r="G808" s="3">
        <v>1930606590</v>
      </c>
      <c r="H808" s="3">
        <v>119</v>
      </c>
      <c r="I808" s="3">
        <v>2561</v>
      </c>
    </row>
    <row r="809" spans="3:9" ht="32.25" thickBot="1" x14ac:dyDescent="0.25">
      <c r="C809" s="38" t="s">
        <v>13</v>
      </c>
      <c r="D809" s="28" t="s">
        <v>165</v>
      </c>
      <c r="E809" s="7" t="s">
        <v>461</v>
      </c>
      <c r="F809" s="7" t="s">
        <v>76</v>
      </c>
      <c r="G809" s="3">
        <v>1930606590</v>
      </c>
      <c r="H809" s="3">
        <v>244</v>
      </c>
      <c r="I809" s="3">
        <v>171</v>
      </c>
    </row>
    <row r="810" spans="3:9" ht="16.5" thickBot="1" x14ac:dyDescent="0.25">
      <c r="C810" s="38" t="s">
        <v>635</v>
      </c>
      <c r="D810" s="28" t="s">
        <v>165</v>
      </c>
      <c r="E810" s="7" t="s">
        <v>461</v>
      </c>
      <c r="F810" s="7" t="s">
        <v>76</v>
      </c>
      <c r="G810" s="3">
        <v>1930606590</v>
      </c>
      <c r="H810" s="3">
        <v>247</v>
      </c>
      <c r="I810" s="3">
        <v>315</v>
      </c>
    </row>
    <row r="811" spans="3:9" ht="16.5" thickBot="1" x14ac:dyDescent="0.25">
      <c r="C811" s="141" t="s">
        <v>48</v>
      </c>
      <c r="D811" s="28" t="s">
        <v>165</v>
      </c>
      <c r="E811" s="7" t="s">
        <v>461</v>
      </c>
      <c r="F811" s="7" t="s">
        <v>76</v>
      </c>
      <c r="G811" s="3">
        <v>1930606590</v>
      </c>
      <c r="H811" s="3">
        <v>850</v>
      </c>
      <c r="I811" s="3">
        <v>95</v>
      </c>
    </row>
    <row r="812" spans="3:9" ht="32.25" thickBot="1" x14ac:dyDescent="0.25">
      <c r="C812" s="23" t="s">
        <v>66</v>
      </c>
      <c r="D812" s="29" t="s">
        <v>178</v>
      </c>
      <c r="E812" s="24" t="s">
        <v>75</v>
      </c>
      <c r="F812" s="24" t="s">
        <v>111</v>
      </c>
      <c r="G812" s="30">
        <v>1930606590</v>
      </c>
      <c r="H812" s="30"/>
      <c r="I812" s="25">
        <f>SUM(I813+I819)</f>
        <v>15672</v>
      </c>
    </row>
    <row r="813" spans="3:9" ht="16.5" thickBot="1" x14ac:dyDescent="0.25">
      <c r="C813" s="199" t="s">
        <v>167</v>
      </c>
      <c r="D813" s="200" t="s">
        <v>166</v>
      </c>
      <c r="E813" s="200" t="s">
        <v>75</v>
      </c>
      <c r="F813" s="200" t="s">
        <v>111</v>
      </c>
      <c r="G813" s="201"/>
      <c r="H813" s="201"/>
      <c r="I813" s="203">
        <f>SUM(I814:I818)</f>
        <v>7777</v>
      </c>
    </row>
    <row r="814" spans="3:9" ht="48" thickBot="1" x14ac:dyDescent="0.25">
      <c r="C814" s="5" t="s">
        <v>56</v>
      </c>
      <c r="D814" s="28" t="s">
        <v>166</v>
      </c>
      <c r="E814" s="7" t="s">
        <v>75</v>
      </c>
      <c r="F814" s="7" t="s">
        <v>111</v>
      </c>
      <c r="G814" s="3">
        <v>1930606590</v>
      </c>
      <c r="H814" s="3">
        <v>111</v>
      </c>
      <c r="I814" s="3">
        <v>5159</v>
      </c>
    </row>
    <row r="815" spans="3:9" ht="63.75" thickBot="1" x14ac:dyDescent="0.25">
      <c r="C815" s="38" t="s">
        <v>10</v>
      </c>
      <c r="D815" s="28" t="s">
        <v>166</v>
      </c>
      <c r="E815" s="7" t="s">
        <v>75</v>
      </c>
      <c r="F815" s="7" t="s">
        <v>111</v>
      </c>
      <c r="G815" s="3">
        <v>1930606590</v>
      </c>
      <c r="H815" s="3">
        <v>119</v>
      </c>
      <c r="I815" s="3">
        <v>1558</v>
      </c>
    </row>
    <row r="816" spans="3:9" ht="32.25" thickBot="1" x14ac:dyDescent="0.25">
      <c r="C816" s="38" t="s">
        <v>13</v>
      </c>
      <c r="D816" s="28" t="s">
        <v>166</v>
      </c>
      <c r="E816" s="7" t="s">
        <v>75</v>
      </c>
      <c r="F816" s="7" t="s">
        <v>111</v>
      </c>
      <c r="G816" s="3">
        <v>1930606590</v>
      </c>
      <c r="H816" s="3">
        <v>244</v>
      </c>
      <c r="I816" s="3">
        <v>84</v>
      </c>
    </row>
    <row r="817" spans="3:9" ht="16.5" thickBot="1" x14ac:dyDescent="0.25">
      <c r="C817" s="38" t="s">
        <v>635</v>
      </c>
      <c r="D817" s="28" t="s">
        <v>166</v>
      </c>
      <c r="E817" s="7" t="s">
        <v>75</v>
      </c>
      <c r="F817" s="7" t="s">
        <v>111</v>
      </c>
      <c r="G817" s="3">
        <v>1930606590</v>
      </c>
      <c r="H817" s="3">
        <v>247</v>
      </c>
      <c r="I817" s="3">
        <v>211</v>
      </c>
    </row>
    <row r="818" spans="3:9" ht="16.5" thickBot="1" x14ac:dyDescent="0.25">
      <c r="C818" s="141" t="s">
        <v>48</v>
      </c>
      <c r="D818" s="28" t="s">
        <v>166</v>
      </c>
      <c r="E818" s="7" t="s">
        <v>75</v>
      </c>
      <c r="F818" s="7" t="s">
        <v>111</v>
      </c>
      <c r="G818" s="3">
        <v>1930606590</v>
      </c>
      <c r="H818" s="3">
        <v>850</v>
      </c>
      <c r="I818" s="3">
        <v>765</v>
      </c>
    </row>
    <row r="819" spans="3:9" ht="16.5" thickBot="1" x14ac:dyDescent="0.25">
      <c r="C819" s="199" t="s">
        <v>169</v>
      </c>
      <c r="D819" s="200" t="s">
        <v>168</v>
      </c>
      <c r="E819" s="200" t="s">
        <v>75</v>
      </c>
      <c r="F819" s="200" t="s">
        <v>111</v>
      </c>
      <c r="G819" s="201"/>
      <c r="H819" s="201"/>
      <c r="I819" s="202">
        <f>SUM(I820:I824)</f>
        <v>7895</v>
      </c>
    </row>
    <row r="820" spans="3:9" ht="48" thickBot="1" x14ac:dyDescent="0.25">
      <c r="C820" s="5" t="s">
        <v>56</v>
      </c>
      <c r="D820" s="28" t="s">
        <v>168</v>
      </c>
      <c r="E820" s="7" t="s">
        <v>75</v>
      </c>
      <c r="F820" s="7" t="s">
        <v>111</v>
      </c>
      <c r="G820" s="3">
        <v>1930606590</v>
      </c>
      <c r="H820" s="3">
        <v>111</v>
      </c>
      <c r="I820" s="3">
        <v>5763</v>
      </c>
    </row>
    <row r="821" spans="3:9" ht="63.75" thickBot="1" x14ac:dyDescent="0.25">
      <c r="C821" s="38" t="s">
        <v>10</v>
      </c>
      <c r="D821" s="28" t="s">
        <v>168</v>
      </c>
      <c r="E821" s="7" t="s">
        <v>75</v>
      </c>
      <c r="F821" s="7" t="s">
        <v>111</v>
      </c>
      <c r="G821" s="3">
        <v>1930606590</v>
      </c>
      <c r="H821" s="3">
        <v>119</v>
      </c>
      <c r="I821" s="3">
        <v>1740</v>
      </c>
    </row>
    <row r="822" spans="3:9" ht="32.25" thickBot="1" x14ac:dyDescent="0.25">
      <c r="C822" s="38" t="s">
        <v>13</v>
      </c>
      <c r="D822" s="28" t="s">
        <v>168</v>
      </c>
      <c r="E822" s="7" t="s">
        <v>75</v>
      </c>
      <c r="F822" s="7" t="s">
        <v>111</v>
      </c>
      <c r="G822" s="3">
        <v>1930606590</v>
      </c>
      <c r="H822" s="3">
        <v>244</v>
      </c>
      <c r="I822" s="3">
        <v>232</v>
      </c>
    </row>
    <row r="823" spans="3:9" ht="16.5" thickBot="1" x14ac:dyDescent="0.25">
      <c r="C823" s="38" t="s">
        <v>635</v>
      </c>
      <c r="D823" s="28" t="s">
        <v>168</v>
      </c>
      <c r="E823" s="7" t="s">
        <v>75</v>
      </c>
      <c r="F823" s="7" t="s">
        <v>111</v>
      </c>
      <c r="G823" s="3">
        <v>1930606590</v>
      </c>
      <c r="H823" s="3">
        <v>247</v>
      </c>
      <c r="I823" s="3">
        <v>155</v>
      </c>
    </row>
    <row r="824" spans="3:9" ht="16.5" thickBot="1" x14ac:dyDescent="0.25">
      <c r="C824" s="141" t="s">
        <v>48</v>
      </c>
      <c r="D824" s="28" t="s">
        <v>168</v>
      </c>
      <c r="E824" s="7" t="s">
        <v>75</v>
      </c>
      <c r="F824" s="7" t="s">
        <v>111</v>
      </c>
      <c r="G824" s="3">
        <v>1930606590</v>
      </c>
      <c r="H824" s="3">
        <v>850</v>
      </c>
      <c r="I824" s="3">
        <v>5</v>
      </c>
    </row>
    <row r="825" spans="3:9" ht="16.5" thickBot="1" x14ac:dyDescent="0.25">
      <c r="C825" s="122" t="s">
        <v>28</v>
      </c>
      <c r="D825" s="125">
        <v>101</v>
      </c>
      <c r="E825" s="123" t="s">
        <v>75</v>
      </c>
      <c r="F825" s="123" t="s">
        <v>112</v>
      </c>
      <c r="G825" s="132"/>
      <c r="H825" s="132"/>
      <c r="I825" s="125">
        <f>SUM(I827:I831)</f>
        <v>6958</v>
      </c>
    </row>
    <row r="826" spans="3:9" ht="16.5" thickBot="1" x14ac:dyDescent="0.25">
      <c r="C826" s="122" t="s">
        <v>171</v>
      </c>
      <c r="D826" s="125">
        <v>101</v>
      </c>
      <c r="E826" s="123" t="s">
        <v>75</v>
      </c>
      <c r="F826" s="123" t="s">
        <v>112</v>
      </c>
      <c r="G826" s="125">
        <v>1921110590</v>
      </c>
      <c r="H826" s="132"/>
      <c r="I826" s="125">
        <f>SUM(I827:I831)</f>
        <v>6958</v>
      </c>
    </row>
    <row r="827" spans="3:9" ht="48" thickBot="1" x14ac:dyDescent="0.25">
      <c r="C827" s="5" t="s">
        <v>56</v>
      </c>
      <c r="D827" s="3">
        <v>101</v>
      </c>
      <c r="E827" s="7" t="s">
        <v>75</v>
      </c>
      <c r="F827" s="7" t="s">
        <v>112</v>
      </c>
      <c r="G827" s="3">
        <v>1921110590</v>
      </c>
      <c r="H827" s="3">
        <v>111</v>
      </c>
      <c r="I827" s="3">
        <v>4626</v>
      </c>
    </row>
    <row r="828" spans="3:9" ht="63.75" thickBot="1" x14ac:dyDescent="0.25">
      <c r="C828" s="38" t="s">
        <v>10</v>
      </c>
      <c r="D828" s="3">
        <v>101</v>
      </c>
      <c r="E828" s="7" t="s">
        <v>75</v>
      </c>
      <c r="F828" s="7" t="s">
        <v>112</v>
      </c>
      <c r="G828" s="3">
        <v>1921110590</v>
      </c>
      <c r="H828" s="3">
        <v>119</v>
      </c>
      <c r="I828" s="3">
        <v>1397</v>
      </c>
    </row>
    <row r="829" spans="3:9" ht="32.25" thickBot="1" x14ac:dyDescent="0.25">
      <c r="C829" s="38" t="s">
        <v>13</v>
      </c>
      <c r="D829" s="3">
        <v>101</v>
      </c>
      <c r="E829" s="7" t="s">
        <v>75</v>
      </c>
      <c r="F829" s="7" t="s">
        <v>112</v>
      </c>
      <c r="G829" s="3">
        <v>1921110590</v>
      </c>
      <c r="H829" s="3">
        <v>244</v>
      </c>
      <c r="I829" s="3">
        <v>405</v>
      </c>
    </row>
    <row r="830" spans="3:9" ht="16.5" thickBot="1" x14ac:dyDescent="0.25">
      <c r="C830" s="38" t="s">
        <v>635</v>
      </c>
      <c r="D830" s="3">
        <v>101</v>
      </c>
      <c r="E830" s="7" t="s">
        <v>75</v>
      </c>
      <c r="F830" s="7" t="s">
        <v>112</v>
      </c>
      <c r="G830" s="3">
        <v>1921110590</v>
      </c>
      <c r="H830" s="3">
        <v>247</v>
      </c>
      <c r="I830" s="3">
        <v>520</v>
      </c>
    </row>
    <row r="831" spans="3:9" ht="16.5" thickBot="1" x14ac:dyDescent="0.25">
      <c r="C831" s="141" t="s">
        <v>48</v>
      </c>
      <c r="D831" s="28" t="s">
        <v>170</v>
      </c>
      <c r="E831" s="7" t="s">
        <v>75</v>
      </c>
      <c r="F831" s="7" t="s">
        <v>112</v>
      </c>
      <c r="G831" s="3">
        <v>1921110590</v>
      </c>
      <c r="H831" s="3">
        <v>850</v>
      </c>
      <c r="I831" s="3">
        <v>10</v>
      </c>
    </row>
    <row r="832" spans="3:9" ht="16.5" thickBot="1" x14ac:dyDescent="0.25">
      <c r="C832" s="122" t="s">
        <v>61</v>
      </c>
      <c r="D832" s="127" t="s">
        <v>178</v>
      </c>
      <c r="E832" s="123" t="s">
        <v>172</v>
      </c>
      <c r="F832" s="123"/>
      <c r="G832" s="124"/>
      <c r="H832" s="124"/>
      <c r="I832" s="125">
        <f>SUM(I833+I839+I846)</f>
        <v>36691</v>
      </c>
    </row>
    <row r="833" spans="3:9" ht="16.5" thickBot="1" x14ac:dyDescent="0.25">
      <c r="C833" s="122" t="s">
        <v>260</v>
      </c>
      <c r="D833" s="127" t="s">
        <v>173</v>
      </c>
      <c r="E833" s="123" t="s">
        <v>172</v>
      </c>
      <c r="F833" s="123" t="s">
        <v>76</v>
      </c>
      <c r="G833" s="124"/>
      <c r="H833" s="124"/>
      <c r="I833" s="125">
        <f>SUM(I834:I838)</f>
        <v>19409</v>
      </c>
    </row>
    <row r="834" spans="3:9" ht="48" thickBot="1" x14ac:dyDescent="0.25">
      <c r="C834" s="5" t="s">
        <v>30</v>
      </c>
      <c r="D834" s="28" t="s">
        <v>173</v>
      </c>
      <c r="E834" s="7" t="s">
        <v>172</v>
      </c>
      <c r="F834" s="7" t="s">
        <v>76</v>
      </c>
      <c r="G834" s="3">
        <v>2020100590</v>
      </c>
      <c r="H834" s="3">
        <v>111</v>
      </c>
      <c r="I834" s="3">
        <v>13582</v>
      </c>
    </row>
    <row r="835" spans="3:9" ht="63.75" thickBot="1" x14ac:dyDescent="0.25">
      <c r="C835" s="38" t="s">
        <v>10</v>
      </c>
      <c r="D835" s="28" t="s">
        <v>173</v>
      </c>
      <c r="E835" s="7" t="s">
        <v>172</v>
      </c>
      <c r="F835" s="7" t="s">
        <v>76</v>
      </c>
      <c r="G835" s="3">
        <v>2020100590</v>
      </c>
      <c r="H835" s="3">
        <v>119</v>
      </c>
      <c r="I835" s="3">
        <v>4102</v>
      </c>
    </row>
    <row r="836" spans="3:9" ht="32.25" thickBot="1" x14ac:dyDescent="0.25">
      <c r="C836" s="38" t="s">
        <v>13</v>
      </c>
      <c r="D836" s="28" t="s">
        <v>173</v>
      </c>
      <c r="E836" s="7" t="s">
        <v>172</v>
      </c>
      <c r="F836" s="7" t="s">
        <v>76</v>
      </c>
      <c r="G836" s="3">
        <v>2020100590</v>
      </c>
      <c r="H836" s="3">
        <v>244</v>
      </c>
      <c r="I836" s="3">
        <v>1265</v>
      </c>
    </row>
    <row r="837" spans="3:9" ht="16.5" thickBot="1" x14ac:dyDescent="0.25">
      <c r="C837" s="38" t="s">
        <v>635</v>
      </c>
      <c r="D837" s="28" t="s">
        <v>173</v>
      </c>
      <c r="E837" s="7" t="s">
        <v>172</v>
      </c>
      <c r="F837" s="7" t="s">
        <v>76</v>
      </c>
      <c r="G837" s="3">
        <v>2020100590</v>
      </c>
      <c r="H837" s="3">
        <v>247</v>
      </c>
      <c r="I837" s="3">
        <v>217</v>
      </c>
    </row>
    <row r="838" spans="3:9" ht="16.5" thickBot="1" x14ac:dyDescent="0.25">
      <c r="C838" s="141" t="s">
        <v>48</v>
      </c>
      <c r="D838" s="28" t="s">
        <v>173</v>
      </c>
      <c r="E838" s="7" t="s">
        <v>172</v>
      </c>
      <c r="F838" s="7" t="s">
        <v>76</v>
      </c>
      <c r="G838" s="3">
        <v>2020100590</v>
      </c>
      <c r="H838" s="3">
        <v>850</v>
      </c>
      <c r="I838" s="3">
        <v>243</v>
      </c>
    </row>
    <row r="839" spans="3:9" ht="16.5" thickBot="1" x14ac:dyDescent="0.25">
      <c r="C839" s="122" t="s">
        <v>174</v>
      </c>
      <c r="D839" s="127" t="s">
        <v>175</v>
      </c>
      <c r="E839" s="123" t="s">
        <v>172</v>
      </c>
      <c r="F839" s="123" t="s">
        <v>76</v>
      </c>
      <c r="G839" s="124"/>
      <c r="H839" s="124"/>
      <c r="I839" s="125">
        <f>SUM(I840:I845)</f>
        <v>12328</v>
      </c>
    </row>
    <row r="840" spans="3:9" ht="48" thickBot="1" x14ac:dyDescent="0.25">
      <c r="C840" s="5" t="s">
        <v>30</v>
      </c>
      <c r="D840" s="28" t="s">
        <v>175</v>
      </c>
      <c r="E840" s="7" t="s">
        <v>172</v>
      </c>
      <c r="F840" s="7" t="s">
        <v>76</v>
      </c>
      <c r="G840" s="3">
        <v>2020500590</v>
      </c>
      <c r="H840" s="3">
        <v>111</v>
      </c>
      <c r="I840" s="3">
        <v>8876</v>
      </c>
    </row>
    <row r="841" spans="3:9" ht="63.75" thickBot="1" x14ac:dyDescent="0.25">
      <c r="C841" s="38" t="s">
        <v>10</v>
      </c>
      <c r="D841" s="28" t="s">
        <v>175</v>
      </c>
      <c r="E841" s="7" t="s">
        <v>172</v>
      </c>
      <c r="F841" s="7" t="s">
        <v>76</v>
      </c>
      <c r="G841" s="3">
        <v>2020500590</v>
      </c>
      <c r="H841" s="3">
        <v>119</v>
      </c>
      <c r="I841" s="3">
        <v>2681</v>
      </c>
    </row>
    <row r="842" spans="3:9" ht="32.25" thickBot="1" x14ac:dyDescent="0.25">
      <c r="C842" s="38" t="s">
        <v>13</v>
      </c>
      <c r="D842" s="28" t="s">
        <v>175</v>
      </c>
      <c r="E842" s="7" t="s">
        <v>172</v>
      </c>
      <c r="F842" s="7" t="s">
        <v>76</v>
      </c>
      <c r="G842" s="3">
        <v>2020500590</v>
      </c>
      <c r="H842" s="3">
        <v>244</v>
      </c>
      <c r="I842" s="3">
        <v>379</v>
      </c>
    </row>
    <row r="843" spans="3:9" ht="16.5" thickBot="1" x14ac:dyDescent="0.25">
      <c r="C843" s="38" t="s">
        <v>635</v>
      </c>
      <c r="D843" s="28" t="s">
        <v>175</v>
      </c>
      <c r="E843" s="7" t="s">
        <v>172</v>
      </c>
      <c r="F843" s="7" t="s">
        <v>76</v>
      </c>
      <c r="G843" s="3">
        <v>2020500590</v>
      </c>
      <c r="H843" s="3">
        <v>247</v>
      </c>
      <c r="I843" s="3">
        <v>225</v>
      </c>
    </row>
    <row r="844" spans="3:9" ht="16.5" thickBot="1" x14ac:dyDescent="0.25">
      <c r="C844" s="141" t="s">
        <v>48</v>
      </c>
      <c r="D844" s="28" t="s">
        <v>175</v>
      </c>
      <c r="E844" s="7" t="s">
        <v>172</v>
      </c>
      <c r="F844" s="7" t="s">
        <v>76</v>
      </c>
      <c r="G844" s="3">
        <v>2020500590</v>
      </c>
      <c r="H844" s="3">
        <v>850</v>
      </c>
      <c r="I844" s="3">
        <v>17</v>
      </c>
    </row>
    <row r="845" spans="3:9" ht="32.25" thickBot="1" x14ac:dyDescent="0.25">
      <c r="C845" s="154" t="s">
        <v>684</v>
      </c>
      <c r="D845" s="28" t="s">
        <v>175</v>
      </c>
      <c r="E845" s="7" t="s">
        <v>172</v>
      </c>
      <c r="F845" s="7" t="s">
        <v>76</v>
      </c>
      <c r="G845" s="238" t="s">
        <v>687</v>
      </c>
      <c r="H845" s="3">
        <v>244</v>
      </c>
      <c r="I845" s="3">
        <v>150</v>
      </c>
    </row>
    <row r="846" spans="3:9" ht="16.5" thickBot="1" x14ac:dyDescent="0.25">
      <c r="C846" s="133" t="s">
        <v>176</v>
      </c>
      <c r="D846" s="127" t="s">
        <v>177</v>
      </c>
      <c r="E846" s="123" t="s">
        <v>172</v>
      </c>
      <c r="F846" s="123" t="s">
        <v>73</v>
      </c>
      <c r="G846" s="124"/>
      <c r="H846" s="124"/>
      <c r="I846" s="125">
        <f>SUM(I847:I851)</f>
        <v>4954</v>
      </c>
    </row>
    <row r="847" spans="3:9" ht="48" thickBot="1" x14ac:dyDescent="0.25">
      <c r="C847" s="5" t="s">
        <v>30</v>
      </c>
      <c r="D847" s="28" t="s">
        <v>177</v>
      </c>
      <c r="E847" s="7" t="s">
        <v>172</v>
      </c>
      <c r="F847" s="7" t="s">
        <v>73</v>
      </c>
      <c r="G847" s="3">
        <v>2030120000</v>
      </c>
      <c r="H847" s="3">
        <v>111</v>
      </c>
      <c r="I847" s="3">
        <v>3550</v>
      </c>
    </row>
    <row r="848" spans="3:9" ht="32.25" thickBot="1" x14ac:dyDescent="0.25">
      <c r="C848" s="5" t="s">
        <v>47</v>
      </c>
      <c r="D848" s="28" t="s">
        <v>177</v>
      </c>
      <c r="E848" s="7" t="s">
        <v>172</v>
      </c>
      <c r="F848" s="7" t="s">
        <v>73</v>
      </c>
      <c r="G848" s="3">
        <v>2030120000</v>
      </c>
      <c r="H848" s="3">
        <v>112</v>
      </c>
      <c r="I848" s="3">
        <v>29</v>
      </c>
    </row>
    <row r="849" spans="3:9" ht="63.75" thickBot="1" x14ac:dyDescent="0.25">
      <c r="C849" s="38" t="s">
        <v>10</v>
      </c>
      <c r="D849" s="28" t="s">
        <v>177</v>
      </c>
      <c r="E849" s="7" t="s">
        <v>172</v>
      </c>
      <c r="F849" s="7" t="s">
        <v>73</v>
      </c>
      <c r="G849" s="3">
        <v>2030120000</v>
      </c>
      <c r="H849" s="3">
        <v>119</v>
      </c>
      <c r="I849" s="3">
        <v>1072</v>
      </c>
    </row>
    <row r="850" spans="3:9" ht="32.25" thickBot="1" x14ac:dyDescent="0.25">
      <c r="C850" s="38" t="s">
        <v>13</v>
      </c>
      <c r="D850" s="28" t="s">
        <v>177</v>
      </c>
      <c r="E850" s="7" t="s">
        <v>172</v>
      </c>
      <c r="F850" s="7" t="s">
        <v>73</v>
      </c>
      <c r="G850" s="3">
        <v>2030120000</v>
      </c>
      <c r="H850" s="3">
        <v>244</v>
      </c>
      <c r="I850" s="3">
        <v>298</v>
      </c>
    </row>
    <row r="851" spans="3:9" ht="16.5" thickBot="1" x14ac:dyDescent="0.25">
      <c r="C851" s="141" t="s">
        <v>48</v>
      </c>
      <c r="D851" s="28" t="s">
        <v>177</v>
      </c>
      <c r="E851" s="7" t="s">
        <v>172</v>
      </c>
      <c r="F851" s="7" t="s">
        <v>73</v>
      </c>
      <c r="G851" s="3">
        <v>2030120000</v>
      </c>
      <c r="H851" s="3">
        <v>850</v>
      </c>
      <c r="I851" s="3">
        <v>5</v>
      </c>
    </row>
    <row r="852" spans="3:9" ht="16.5" thickBot="1" x14ac:dyDescent="0.25">
      <c r="C852" s="154" t="s">
        <v>67</v>
      </c>
      <c r="D852" s="156"/>
      <c r="E852" s="156"/>
      <c r="F852" s="156"/>
      <c r="G852" s="160"/>
      <c r="H852" s="156"/>
      <c r="I852" s="157">
        <f>SUM(I12+I110+I117+I124+I131+I806+I832)</f>
        <v>772126.51599999995</v>
      </c>
    </row>
  </sheetData>
  <mergeCells count="13">
    <mergeCell ref="H9:H10"/>
    <mergeCell ref="I9:I10"/>
    <mergeCell ref="C9:C10"/>
    <mergeCell ref="D9:D10"/>
    <mergeCell ref="E9:E10"/>
    <mergeCell ref="F9:F10"/>
    <mergeCell ref="G9:G10"/>
    <mergeCell ref="C5:H5"/>
    <mergeCell ref="C6:I6"/>
    <mergeCell ref="C1:I1"/>
    <mergeCell ref="C2:I2"/>
    <mergeCell ref="C3:I3"/>
    <mergeCell ref="C4:I4"/>
  </mergeCells>
  <printOptions horizontalCentered="1"/>
  <pageMargins left="0.31496062992125984" right="0.11811023622047245" top="0.35433070866141736" bottom="0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02"/>
  <sheetViews>
    <sheetView topLeftCell="A70" workbookViewId="0">
      <selection activeCell="B5" sqref="B5"/>
    </sheetView>
  </sheetViews>
  <sheetFormatPr defaultRowHeight="12.75" x14ac:dyDescent="0.2"/>
  <cols>
    <col min="2" max="2" width="38.28515625" customWidth="1"/>
    <col min="3" max="3" width="7.42578125" customWidth="1"/>
    <col min="4" max="4" width="7.28515625" customWidth="1"/>
    <col min="5" max="5" width="7" customWidth="1"/>
    <col min="6" max="6" width="13.140625" customWidth="1"/>
    <col min="7" max="7" width="8.140625" customWidth="1"/>
    <col min="8" max="8" width="13.85546875" customWidth="1"/>
    <col min="9" max="9" width="15.140625" customWidth="1"/>
    <col min="12" max="12" width="10.42578125" bestFit="1" customWidth="1"/>
  </cols>
  <sheetData>
    <row r="1" spans="2:9" ht="18.75" x14ac:dyDescent="0.2">
      <c r="C1" s="349" t="s">
        <v>677</v>
      </c>
      <c r="D1" s="349"/>
      <c r="E1" s="349"/>
      <c r="F1" s="349"/>
      <c r="G1" s="349"/>
      <c r="H1" s="349"/>
      <c r="I1" s="349"/>
    </row>
    <row r="2" spans="2:9" ht="15.75" x14ac:dyDescent="0.2">
      <c r="C2" s="350" t="s">
        <v>179</v>
      </c>
      <c r="D2" s="350"/>
      <c r="E2" s="350"/>
      <c r="F2" s="350"/>
      <c r="G2" s="350"/>
      <c r="H2" s="350"/>
      <c r="I2" s="350"/>
    </row>
    <row r="3" spans="2:9" ht="15.75" x14ac:dyDescent="0.2">
      <c r="C3" s="350" t="s">
        <v>180</v>
      </c>
      <c r="D3" s="350"/>
      <c r="E3" s="350"/>
      <c r="F3" s="350"/>
      <c r="G3" s="350"/>
      <c r="H3" s="350"/>
      <c r="I3" s="350"/>
    </row>
    <row r="4" spans="2:9" ht="15.75" x14ac:dyDescent="0.2">
      <c r="C4" s="350" t="s">
        <v>691</v>
      </c>
      <c r="D4" s="350"/>
      <c r="E4" s="350"/>
      <c r="F4" s="350"/>
      <c r="G4" s="350"/>
      <c r="H4" s="350"/>
      <c r="I4" s="350"/>
    </row>
    <row r="6" spans="2:9" ht="18" x14ac:dyDescent="0.2">
      <c r="B6" s="357" t="s">
        <v>181</v>
      </c>
      <c r="C6" s="357"/>
      <c r="D6" s="357"/>
      <c r="E6" s="357"/>
      <c r="F6" s="357"/>
      <c r="G6" s="357"/>
      <c r="H6" s="357"/>
      <c r="I6" s="357"/>
    </row>
    <row r="7" spans="2:9" ht="40.5" customHeight="1" x14ac:dyDescent="0.2">
      <c r="B7" s="357" t="s">
        <v>598</v>
      </c>
      <c r="C7" s="357"/>
      <c r="D7" s="357"/>
      <c r="E7" s="357"/>
      <c r="F7" s="357"/>
      <c r="G7" s="357"/>
      <c r="H7" s="357"/>
      <c r="I7" s="357"/>
    </row>
    <row r="8" spans="2:9" ht="13.5" thickBot="1" x14ac:dyDescent="0.25">
      <c r="I8" t="s">
        <v>566</v>
      </c>
    </row>
    <row r="9" spans="2:9" ht="12.75" customHeight="1" x14ac:dyDescent="0.2">
      <c r="B9" s="358" t="s">
        <v>118</v>
      </c>
      <c r="C9" s="358" t="s">
        <v>0</v>
      </c>
      <c r="D9" s="358" t="s">
        <v>1</v>
      </c>
      <c r="E9" s="358" t="s">
        <v>2</v>
      </c>
      <c r="F9" s="358" t="s">
        <v>3</v>
      </c>
      <c r="G9" s="358" t="s">
        <v>4</v>
      </c>
      <c r="H9" s="358" t="s">
        <v>580</v>
      </c>
      <c r="I9" s="358" t="s">
        <v>597</v>
      </c>
    </row>
    <row r="10" spans="2:9" ht="20.25" customHeight="1" thickBot="1" x14ac:dyDescent="0.25">
      <c r="B10" s="360"/>
      <c r="C10" s="359"/>
      <c r="D10" s="359"/>
      <c r="E10" s="359"/>
      <c r="F10" s="359"/>
      <c r="G10" s="359"/>
      <c r="H10" s="359"/>
      <c r="I10" s="359"/>
    </row>
    <row r="11" spans="2:9" ht="16.5" thickBot="1" x14ac:dyDescent="0.25">
      <c r="B11" s="253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7</v>
      </c>
    </row>
    <row r="12" spans="2:9" ht="32.25" thickBot="1" x14ac:dyDescent="0.25">
      <c r="B12" s="154" t="s">
        <v>464</v>
      </c>
      <c r="C12" s="155" t="s">
        <v>116</v>
      </c>
      <c r="D12" s="156"/>
      <c r="E12" s="156"/>
      <c r="F12" s="156"/>
      <c r="G12" s="156"/>
      <c r="H12" s="157">
        <f>SUM(H13+H60+H64+H72+H78+H94+H103+H109+H112+H115)</f>
        <v>94845.987999999998</v>
      </c>
      <c r="I12" s="157">
        <f>SUM(I13+I60+I64+I72+I78+I94+I103+I109+I112+I115)</f>
        <v>99651.546000000002</v>
      </c>
    </row>
    <row r="13" spans="2:9" ht="32.25" thickBot="1" x14ac:dyDescent="0.25">
      <c r="B13" s="158" t="s">
        <v>6</v>
      </c>
      <c r="C13" s="155" t="s">
        <v>116</v>
      </c>
      <c r="D13" s="155" t="s">
        <v>76</v>
      </c>
      <c r="E13" s="159"/>
      <c r="F13" s="156"/>
      <c r="G13" s="156"/>
      <c r="H13" s="160">
        <f>SUM(H14+H18+H36+H40+H46+H48)</f>
        <v>22354.95</v>
      </c>
      <c r="I13" s="160">
        <f>SUM(I14+I18+I36+I40+I46+I48)</f>
        <v>22374.649999999998</v>
      </c>
    </row>
    <row r="14" spans="2:9" ht="48" thickBot="1" x14ac:dyDescent="0.25">
      <c r="B14" s="161" t="s">
        <v>7</v>
      </c>
      <c r="C14" s="155" t="s">
        <v>116</v>
      </c>
      <c r="D14" s="155" t="s">
        <v>76</v>
      </c>
      <c r="E14" s="162" t="s">
        <v>117</v>
      </c>
      <c r="F14" s="163"/>
      <c r="G14" s="163"/>
      <c r="H14" s="164">
        <f>SUM(H15)</f>
        <v>1534</v>
      </c>
      <c r="I14" s="164">
        <f>SUM(I15)</f>
        <v>1534</v>
      </c>
    </row>
    <row r="15" spans="2:9" ht="32.25" thickBot="1" x14ac:dyDescent="0.25">
      <c r="B15" s="161" t="s">
        <v>8</v>
      </c>
      <c r="C15" s="155" t="s">
        <v>116</v>
      </c>
      <c r="D15" s="155" t="s">
        <v>76</v>
      </c>
      <c r="E15" s="162" t="s">
        <v>117</v>
      </c>
      <c r="F15" s="164">
        <v>8820020000</v>
      </c>
      <c r="G15" s="164"/>
      <c r="H15" s="164">
        <f>SUM(H16:H17)</f>
        <v>1534</v>
      </c>
      <c r="I15" s="164">
        <f>SUM(I16:I17)</f>
        <v>1534</v>
      </c>
    </row>
    <row r="16" spans="2:9" ht="48" thickBot="1" x14ac:dyDescent="0.25">
      <c r="B16" s="258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  <c r="I16" s="3">
        <v>1178</v>
      </c>
    </row>
    <row r="17" spans="2:9" ht="79.5" thickBot="1" x14ac:dyDescent="0.25">
      <c r="B17" s="38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  <c r="I17" s="3">
        <v>356</v>
      </c>
    </row>
    <row r="18" spans="2:9" ht="32.25" thickBot="1" x14ac:dyDescent="0.25">
      <c r="B18" s="158" t="s">
        <v>11</v>
      </c>
      <c r="C18" s="155" t="s">
        <v>116</v>
      </c>
      <c r="D18" s="155" t="s">
        <v>76</v>
      </c>
      <c r="E18" s="155" t="s">
        <v>73</v>
      </c>
      <c r="F18" s="156"/>
      <c r="G18" s="156"/>
      <c r="H18" s="160">
        <f>SUM(H19+H28+H32)</f>
        <v>17677</v>
      </c>
      <c r="I18" s="160">
        <f>SUM(I19+I28+I32)</f>
        <v>17697</v>
      </c>
    </row>
    <row r="19" spans="2:9" ht="16.5" thickBot="1" x14ac:dyDescent="0.25">
      <c r="B19" s="158" t="s">
        <v>12</v>
      </c>
      <c r="C19" s="155" t="s">
        <v>116</v>
      </c>
      <c r="D19" s="155" t="s">
        <v>76</v>
      </c>
      <c r="E19" s="155" t="s">
        <v>73</v>
      </c>
      <c r="F19" s="160">
        <v>8830020000</v>
      </c>
      <c r="G19" s="156"/>
      <c r="H19" s="160">
        <f>SUM(H20:H27)</f>
        <v>16903</v>
      </c>
      <c r="I19" s="160">
        <f>SUM(I20:I27)</f>
        <v>16903</v>
      </c>
    </row>
    <row r="20" spans="2:9" ht="48" thickBot="1" x14ac:dyDescent="0.25">
      <c r="B20" s="80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9200</v>
      </c>
      <c r="I20" s="3">
        <v>9200</v>
      </c>
    </row>
    <row r="21" spans="2:9" ht="48" thickBot="1" x14ac:dyDescent="0.25">
      <c r="B21" s="80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280</v>
      </c>
      <c r="I21" s="3">
        <v>280</v>
      </c>
    </row>
    <row r="22" spans="2:9" ht="60.75" thickBot="1" x14ac:dyDescent="0.25">
      <c r="B22" s="165" t="s">
        <v>534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123</v>
      </c>
      <c r="H22" s="3"/>
      <c r="I22" s="3"/>
    </row>
    <row r="23" spans="2:9" ht="79.5" thickBot="1" x14ac:dyDescent="0.25">
      <c r="B23" s="80" t="s">
        <v>10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129</v>
      </c>
      <c r="H23" s="3">
        <v>2778</v>
      </c>
      <c r="I23" s="3">
        <v>2778</v>
      </c>
    </row>
    <row r="24" spans="2:9" ht="63.75" thickBot="1" x14ac:dyDescent="0.25">
      <c r="B24" s="166" t="s">
        <v>490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243</v>
      </c>
      <c r="H24" s="3">
        <v>0</v>
      </c>
      <c r="I24" s="3">
        <v>0</v>
      </c>
    </row>
    <row r="25" spans="2:9" ht="32.25" thickBot="1" x14ac:dyDescent="0.25">
      <c r="B25" s="38" t="s">
        <v>13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244</v>
      </c>
      <c r="H25" s="3">
        <v>2509</v>
      </c>
      <c r="I25" s="3">
        <v>2509</v>
      </c>
    </row>
    <row r="26" spans="2:9" ht="16.5" thickBot="1" x14ac:dyDescent="0.25">
      <c r="B26" s="38" t="s">
        <v>635</v>
      </c>
      <c r="C26" s="19" t="s">
        <v>116</v>
      </c>
      <c r="D26" s="19" t="s">
        <v>76</v>
      </c>
      <c r="E26" s="7" t="s">
        <v>73</v>
      </c>
      <c r="F26" s="3">
        <v>8830020000</v>
      </c>
      <c r="G26" s="3">
        <v>247</v>
      </c>
      <c r="H26" s="3">
        <v>440</v>
      </c>
      <c r="I26" s="3">
        <v>440</v>
      </c>
    </row>
    <row r="27" spans="2:9" ht="32.25" thickBot="1" x14ac:dyDescent="0.25">
      <c r="B27" s="5" t="s">
        <v>48</v>
      </c>
      <c r="C27" s="19" t="s">
        <v>116</v>
      </c>
      <c r="D27" s="19" t="s">
        <v>76</v>
      </c>
      <c r="E27" s="7" t="s">
        <v>73</v>
      </c>
      <c r="F27" s="3">
        <v>8830020000</v>
      </c>
      <c r="G27" s="3">
        <v>850</v>
      </c>
      <c r="H27" s="3">
        <v>1696</v>
      </c>
      <c r="I27" s="3">
        <v>1696</v>
      </c>
    </row>
    <row r="28" spans="2:9" ht="79.5" thickBot="1" x14ac:dyDescent="0.25">
      <c r="B28" s="158" t="s">
        <v>14</v>
      </c>
      <c r="C28" s="155" t="s">
        <v>116</v>
      </c>
      <c r="D28" s="155" t="s">
        <v>76</v>
      </c>
      <c r="E28" s="155" t="s">
        <v>73</v>
      </c>
      <c r="F28" s="160">
        <v>9980077710</v>
      </c>
      <c r="G28" s="156"/>
      <c r="H28" s="160">
        <f>SUM(H29:H31)</f>
        <v>387</v>
      </c>
      <c r="I28" s="160">
        <f>SUM(I29:I31)</f>
        <v>397</v>
      </c>
    </row>
    <row r="29" spans="2:9" ht="48" thickBot="1" x14ac:dyDescent="0.25">
      <c r="B29" s="38" t="s">
        <v>15</v>
      </c>
      <c r="C29" s="19" t="s">
        <v>116</v>
      </c>
      <c r="D29" s="19" t="s">
        <v>76</v>
      </c>
      <c r="E29" s="7" t="s">
        <v>73</v>
      </c>
      <c r="F29" s="3">
        <v>9980077710</v>
      </c>
      <c r="G29" s="3">
        <v>121</v>
      </c>
      <c r="H29" s="3">
        <v>297</v>
      </c>
      <c r="I29" s="3">
        <v>305</v>
      </c>
    </row>
    <row r="30" spans="2:9" ht="79.5" thickBot="1" x14ac:dyDescent="0.25">
      <c r="B30" s="38" t="s">
        <v>10</v>
      </c>
      <c r="C30" s="19" t="s">
        <v>116</v>
      </c>
      <c r="D30" s="19" t="s">
        <v>76</v>
      </c>
      <c r="E30" s="7" t="s">
        <v>73</v>
      </c>
      <c r="F30" s="3">
        <v>9980077710</v>
      </c>
      <c r="G30" s="3">
        <v>129</v>
      </c>
      <c r="H30" s="3">
        <v>90</v>
      </c>
      <c r="I30" s="3">
        <v>92</v>
      </c>
    </row>
    <row r="31" spans="2:9" ht="32.25" thickBot="1" x14ac:dyDescent="0.25">
      <c r="B31" s="38" t="s">
        <v>13</v>
      </c>
      <c r="C31" s="19" t="s">
        <v>116</v>
      </c>
      <c r="D31" s="19" t="s">
        <v>76</v>
      </c>
      <c r="E31" s="7" t="s">
        <v>73</v>
      </c>
      <c r="F31" s="3">
        <v>9980077710</v>
      </c>
      <c r="G31" s="3">
        <v>244</v>
      </c>
      <c r="H31" s="3"/>
      <c r="I31" s="3"/>
    </row>
    <row r="32" spans="2:9" ht="111" thickBot="1" x14ac:dyDescent="0.25">
      <c r="B32" s="158" t="s">
        <v>16</v>
      </c>
      <c r="C32" s="155" t="s">
        <v>116</v>
      </c>
      <c r="D32" s="155" t="s">
        <v>76</v>
      </c>
      <c r="E32" s="155" t="s">
        <v>73</v>
      </c>
      <c r="F32" s="160">
        <v>9980077720</v>
      </c>
      <c r="G32" s="156"/>
      <c r="H32" s="160">
        <f>SUM(H33:H35)</f>
        <v>387</v>
      </c>
      <c r="I32" s="160">
        <f>SUM(I33:I35)</f>
        <v>397</v>
      </c>
    </row>
    <row r="33" spans="2:9" ht="48" thickBot="1" x14ac:dyDescent="0.25">
      <c r="B33" s="38" t="s">
        <v>15</v>
      </c>
      <c r="C33" s="19" t="s">
        <v>116</v>
      </c>
      <c r="D33" s="19" t="s">
        <v>76</v>
      </c>
      <c r="E33" s="7" t="s">
        <v>73</v>
      </c>
      <c r="F33" s="3">
        <v>9980077720</v>
      </c>
      <c r="G33" s="3">
        <v>121</v>
      </c>
      <c r="H33" s="3">
        <v>297</v>
      </c>
      <c r="I33" s="3">
        <v>305</v>
      </c>
    </row>
    <row r="34" spans="2:9" ht="79.5" thickBot="1" x14ac:dyDescent="0.25">
      <c r="B34" s="38" t="s">
        <v>10</v>
      </c>
      <c r="C34" s="19" t="s">
        <v>116</v>
      </c>
      <c r="D34" s="19" t="s">
        <v>76</v>
      </c>
      <c r="E34" s="7" t="s">
        <v>73</v>
      </c>
      <c r="F34" s="3">
        <v>9980077720</v>
      </c>
      <c r="G34" s="3">
        <v>129</v>
      </c>
      <c r="H34" s="3">
        <v>90</v>
      </c>
      <c r="I34" s="3">
        <v>92</v>
      </c>
    </row>
    <row r="35" spans="2:9" ht="32.25" thickBot="1" x14ac:dyDescent="0.25">
      <c r="B35" s="38" t="s">
        <v>13</v>
      </c>
      <c r="C35" s="19" t="s">
        <v>116</v>
      </c>
      <c r="D35" s="19" t="s">
        <v>76</v>
      </c>
      <c r="E35" s="7" t="s">
        <v>73</v>
      </c>
      <c r="F35" s="3">
        <v>9980077720</v>
      </c>
      <c r="G35" s="3">
        <v>244</v>
      </c>
      <c r="H35" s="3"/>
      <c r="I35" s="3"/>
    </row>
    <row r="36" spans="2:9" ht="16.5" thickBot="1" x14ac:dyDescent="0.3">
      <c r="B36" s="168" t="s">
        <v>388</v>
      </c>
      <c r="C36" s="155" t="s">
        <v>116</v>
      </c>
      <c r="D36" s="155" t="s">
        <v>76</v>
      </c>
      <c r="E36" s="155" t="s">
        <v>74</v>
      </c>
      <c r="F36" s="169"/>
      <c r="G36" s="169"/>
      <c r="H36" s="169">
        <v>2.65</v>
      </c>
      <c r="I36" s="169">
        <v>2.35</v>
      </c>
    </row>
    <row r="37" spans="2:9" ht="48" thickBot="1" x14ac:dyDescent="0.3">
      <c r="B37" s="49" t="s">
        <v>194</v>
      </c>
      <c r="C37" s="19" t="s">
        <v>116</v>
      </c>
      <c r="D37" s="19" t="s">
        <v>76</v>
      </c>
      <c r="E37" s="7" t="s">
        <v>74</v>
      </c>
      <c r="F37" s="3">
        <v>99</v>
      </c>
      <c r="G37" s="3"/>
      <c r="H37" s="3">
        <v>2.65</v>
      </c>
      <c r="I37" s="3">
        <v>2.35</v>
      </c>
    </row>
    <row r="38" spans="2:9" ht="111" thickBot="1" x14ac:dyDescent="0.3">
      <c r="B38" s="82" t="s">
        <v>389</v>
      </c>
      <c r="C38" s="19" t="s">
        <v>116</v>
      </c>
      <c r="D38" s="19" t="s">
        <v>76</v>
      </c>
      <c r="E38" s="7" t="s">
        <v>74</v>
      </c>
      <c r="F38" s="251" t="s">
        <v>390</v>
      </c>
      <c r="G38" s="3"/>
      <c r="H38" s="3">
        <v>2.65</v>
      </c>
      <c r="I38" s="3">
        <v>2.35</v>
      </c>
    </row>
    <row r="39" spans="2:9" ht="32.25" thickBot="1" x14ac:dyDescent="0.3">
      <c r="B39" s="49" t="s">
        <v>13</v>
      </c>
      <c r="C39" s="19" t="s">
        <v>116</v>
      </c>
      <c r="D39" s="19" t="s">
        <v>76</v>
      </c>
      <c r="E39" s="7" t="s">
        <v>74</v>
      </c>
      <c r="F39" s="251" t="s">
        <v>390</v>
      </c>
      <c r="G39" s="3">
        <v>244</v>
      </c>
      <c r="H39" s="3">
        <v>2.65</v>
      </c>
      <c r="I39" s="3">
        <v>2.35</v>
      </c>
    </row>
    <row r="40" spans="2:9" ht="48" thickBot="1" x14ac:dyDescent="0.25">
      <c r="B40" s="158" t="s">
        <v>17</v>
      </c>
      <c r="C40" s="155" t="s">
        <v>116</v>
      </c>
      <c r="D40" s="155" t="s">
        <v>76</v>
      </c>
      <c r="E40" s="155" t="s">
        <v>114</v>
      </c>
      <c r="F40" s="156"/>
      <c r="G40" s="156"/>
      <c r="H40" s="160">
        <f>SUM(H41)</f>
        <v>707</v>
      </c>
      <c r="I40" s="160">
        <f>SUM(I41)</f>
        <v>707</v>
      </c>
    </row>
    <row r="41" spans="2:9" ht="32.25" thickBot="1" x14ac:dyDescent="0.25">
      <c r="B41" s="152" t="s">
        <v>18</v>
      </c>
      <c r="C41" s="19" t="s">
        <v>116</v>
      </c>
      <c r="D41" s="19" t="s">
        <v>76</v>
      </c>
      <c r="E41" s="19" t="s">
        <v>114</v>
      </c>
      <c r="F41" s="3">
        <v>9370020000</v>
      </c>
      <c r="G41" s="2"/>
      <c r="H41" s="3">
        <f>SUM(H42:H45)</f>
        <v>707</v>
      </c>
      <c r="I41" s="3">
        <f>SUM(I42:I45)</f>
        <v>707</v>
      </c>
    </row>
    <row r="42" spans="2:9" ht="48" thickBot="1" x14ac:dyDescent="0.25">
      <c r="B42" s="5" t="s">
        <v>9</v>
      </c>
      <c r="C42" s="19" t="s">
        <v>116</v>
      </c>
      <c r="D42" s="19" t="s">
        <v>76</v>
      </c>
      <c r="E42" s="19" t="s">
        <v>114</v>
      </c>
      <c r="F42" s="3">
        <v>9370020000</v>
      </c>
      <c r="G42" s="3">
        <v>121</v>
      </c>
      <c r="H42" s="3">
        <v>482</v>
      </c>
      <c r="I42" s="3">
        <v>482</v>
      </c>
    </row>
    <row r="43" spans="2:9" ht="48" thickBot="1" x14ac:dyDescent="0.25">
      <c r="B43" s="80" t="s">
        <v>47</v>
      </c>
      <c r="C43" s="19" t="s">
        <v>116</v>
      </c>
      <c r="D43" s="19" t="s">
        <v>76</v>
      </c>
      <c r="E43" s="19" t="s">
        <v>114</v>
      </c>
      <c r="F43" s="3">
        <v>9370020000</v>
      </c>
      <c r="G43" s="3">
        <v>122</v>
      </c>
      <c r="H43" s="3">
        <v>29</v>
      </c>
      <c r="I43" s="3">
        <v>29</v>
      </c>
    </row>
    <row r="44" spans="2:9" ht="79.5" thickBot="1" x14ac:dyDescent="0.25">
      <c r="B44" s="38" t="s">
        <v>10</v>
      </c>
      <c r="C44" s="19" t="s">
        <v>116</v>
      </c>
      <c r="D44" s="19" t="s">
        <v>76</v>
      </c>
      <c r="E44" s="19" t="s">
        <v>114</v>
      </c>
      <c r="F44" s="3">
        <v>9370020000</v>
      </c>
      <c r="G44" s="3">
        <v>129</v>
      </c>
      <c r="H44" s="3">
        <v>146</v>
      </c>
      <c r="I44" s="3">
        <v>146</v>
      </c>
    </row>
    <row r="45" spans="2:9" ht="32.25" thickBot="1" x14ac:dyDescent="0.3">
      <c r="B45" s="49" t="s">
        <v>13</v>
      </c>
      <c r="C45" s="19" t="s">
        <v>116</v>
      </c>
      <c r="D45" s="19" t="s">
        <v>76</v>
      </c>
      <c r="E45" s="19" t="s">
        <v>114</v>
      </c>
      <c r="F45" s="3">
        <v>9370020000</v>
      </c>
      <c r="G45" s="3">
        <v>244</v>
      </c>
      <c r="H45" s="3">
        <v>50</v>
      </c>
      <c r="I45" s="3">
        <v>50</v>
      </c>
    </row>
    <row r="46" spans="2:9" ht="16.5" thickBot="1" x14ac:dyDescent="0.25">
      <c r="B46" s="79" t="s">
        <v>365</v>
      </c>
      <c r="C46" s="15" t="s">
        <v>116</v>
      </c>
      <c r="D46" s="15" t="s">
        <v>76</v>
      </c>
      <c r="E46" s="15" t="s">
        <v>461</v>
      </c>
      <c r="F46" s="1"/>
      <c r="G46" s="1"/>
      <c r="H46" s="1">
        <v>1000</v>
      </c>
      <c r="I46" s="1">
        <v>1000</v>
      </c>
    </row>
    <row r="47" spans="2:9" ht="16.5" thickBot="1" x14ac:dyDescent="0.25">
      <c r="B47" s="38" t="s">
        <v>463</v>
      </c>
      <c r="C47" s="19" t="s">
        <v>116</v>
      </c>
      <c r="D47" s="19" t="s">
        <v>76</v>
      </c>
      <c r="E47" s="19" t="s">
        <v>461</v>
      </c>
      <c r="F47" s="3">
        <v>9990020690</v>
      </c>
      <c r="G47" s="3">
        <v>870</v>
      </c>
      <c r="H47" s="3">
        <v>1000</v>
      </c>
      <c r="I47" s="3">
        <v>1000</v>
      </c>
    </row>
    <row r="48" spans="2:9" ht="32.25" thickBot="1" x14ac:dyDescent="0.25">
      <c r="B48" s="158" t="s">
        <v>19</v>
      </c>
      <c r="C48" s="155" t="s">
        <v>116</v>
      </c>
      <c r="D48" s="155" t="s">
        <v>76</v>
      </c>
      <c r="E48" s="155">
        <v>13</v>
      </c>
      <c r="F48" s="156"/>
      <c r="G48" s="156"/>
      <c r="H48" s="160">
        <f>SUM(H50+H51+H55+H57)</f>
        <v>1434.3</v>
      </c>
      <c r="I48" s="160">
        <f>SUM(I50+I51+I55+I57)</f>
        <v>1434.3</v>
      </c>
    </row>
    <row r="49" spans="2:9" ht="16.5" thickBot="1" x14ac:dyDescent="0.25">
      <c r="B49" s="14" t="s">
        <v>571</v>
      </c>
      <c r="C49" s="170" t="s">
        <v>116</v>
      </c>
      <c r="D49" s="170" t="s">
        <v>76</v>
      </c>
      <c r="E49" s="170" t="s">
        <v>467</v>
      </c>
      <c r="F49" s="286">
        <v>2520200190</v>
      </c>
      <c r="G49" s="280"/>
      <c r="H49" s="32">
        <v>1000</v>
      </c>
      <c r="I49" s="32">
        <v>1000</v>
      </c>
    </row>
    <row r="50" spans="2:9" ht="32.25" thickBot="1" x14ac:dyDescent="0.25">
      <c r="B50" s="18" t="s">
        <v>43</v>
      </c>
      <c r="C50" s="19" t="s">
        <v>116</v>
      </c>
      <c r="D50" s="19" t="s">
        <v>76</v>
      </c>
      <c r="E50" s="19" t="s">
        <v>467</v>
      </c>
      <c r="F50" s="286">
        <v>2520200190</v>
      </c>
      <c r="G50" s="280">
        <v>611</v>
      </c>
      <c r="H50" s="32">
        <v>1000</v>
      </c>
      <c r="I50" s="32">
        <v>1000</v>
      </c>
    </row>
    <row r="51" spans="2:9" ht="79.5" thickBot="1" x14ac:dyDescent="0.25">
      <c r="B51" s="158" t="s">
        <v>552</v>
      </c>
      <c r="C51" s="155" t="s">
        <v>116</v>
      </c>
      <c r="D51" s="155" t="s">
        <v>76</v>
      </c>
      <c r="E51" s="155" t="s">
        <v>467</v>
      </c>
      <c r="F51" s="160">
        <v>42</v>
      </c>
      <c r="G51" s="169"/>
      <c r="H51" s="160">
        <v>100</v>
      </c>
      <c r="I51" s="160">
        <v>100</v>
      </c>
    </row>
    <row r="52" spans="2:9" ht="48" thickBot="1" x14ac:dyDescent="0.25">
      <c r="B52" s="51" t="s">
        <v>465</v>
      </c>
      <c r="C52" s="19" t="s">
        <v>116</v>
      </c>
      <c r="D52" s="19" t="s">
        <v>76</v>
      </c>
      <c r="E52" s="19" t="s">
        <v>467</v>
      </c>
      <c r="F52" s="20">
        <v>42001</v>
      </c>
      <c r="G52" s="20"/>
      <c r="H52" s="20">
        <v>100</v>
      </c>
      <c r="I52" s="20">
        <v>100</v>
      </c>
    </row>
    <row r="53" spans="2:9" ht="63.75" thickBot="1" x14ac:dyDescent="0.25">
      <c r="B53" s="51" t="s">
        <v>466</v>
      </c>
      <c r="C53" s="19" t="s">
        <v>116</v>
      </c>
      <c r="D53" s="19" t="s">
        <v>76</v>
      </c>
      <c r="E53" s="19" t="s">
        <v>467</v>
      </c>
      <c r="F53" s="20">
        <v>4200199900</v>
      </c>
      <c r="G53" s="20"/>
      <c r="H53" s="20">
        <v>100</v>
      </c>
      <c r="I53" s="20">
        <v>100</v>
      </c>
    </row>
    <row r="54" spans="2:9" ht="32.25" thickBot="1" x14ac:dyDescent="0.25">
      <c r="B54" s="51" t="s">
        <v>13</v>
      </c>
      <c r="C54" s="19" t="s">
        <v>116</v>
      </c>
      <c r="D54" s="19" t="s">
        <v>76</v>
      </c>
      <c r="E54" s="19" t="s">
        <v>467</v>
      </c>
      <c r="F54" s="20">
        <v>4200199900</v>
      </c>
      <c r="G54" s="20">
        <v>244</v>
      </c>
      <c r="H54" s="20">
        <v>100</v>
      </c>
      <c r="I54" s="20">
        <v>100</v>
      </c>
    </row>
    <row r="55" spans="2:9" ht="32.25" thickBot="1" x14ac:dyDescent="0.25">
      <c r="B55" s="154" t="s">
        <v>536</v>
      </c>
      <c r="C55" s="170" t="s">
        <v>116</v>
      </c>
      <c r="D55" s="170" t="s">
        <v>76</v>
      </c>
      <c r="E55" s="170" t="s">
        <v>467</v>
      </c>
      <c r="F55" s="169">
        <v>8830020000</v>
      </c>
      <c r="G55" s="169"/>
      <c r="H55" s="169">
        <v>100</v>
      </c>
      <c r="I55" s="169">
        <v>100</v>
      </c>
    </row>
    <row r="56" spans="2:9" ht="32.25" thickBot="1" x14ac:dyDescent="0.25">
      <c r="B56" s="38" t="s">
        <v>207</v>
      </c>
      <c r="C56" s="19" t="s">
        <v>116</v>
      </c>
      <c r="D56" s="19" t="s">
        <v>76</v>
      </c>
      <c r="E56" s="19" t="s">
        <v>467</v>
      </c>
      <c r="F56" s="3">
        <v>8830020000</v>
      </c>
      <c r="G56" s="20">
        <v>244</v>
      </c>
      <c r="H56" s="20">
        <v>100</v>
      </c>
      <c r="I56" s="20">
        <v>100</v>
      </c>
    </row>
    <row r="57" spans="2:9" ht="16.5" thickBot="1" x14ac:dyDescent="0.25">
      <c r="B57" s="158" t="s">
        <v>20</v>
      </c>
      <c r="C57" s="155" t="s">
        <v>116</v>
      </c>
      <c r="D57" s="155" t="s">
        <v>76</v>
      </c>
      <c r="E57" s="155">
        <v>13</v>
      </c>
      <c r="F57" s="160">
        <v>99</v>
      </c>
      <c r="G57" s="156"/>
      <c r="H57" s="160">
        <v>234.3</v>
      </c>
      <c r="I57" s="160">
        <v>234.3</v>
      </c>
    </row>
    <row r="58" spans="2:9" ht="158.25" thickBot="1" x14ac:dyDescent="0.25">
      <c r="B58" s="152" t="s">
        <v>21</v>
      </c>
      <c r="C58" s="19" t="s">
        <v>116</v>
      </c>
      <c r="D58" s="19" t="s">
        <v>76</v>
      </c>
      <c r="E58" s="7">
        <v>13</v>
      </c>
      <c r="F58" s="3">
        <v>9980077730</v>
      </c>
      <c r="G58" s="2"/>
      <c r="H58" s="3">
        <v>234.3</v>
      </c>
      <c r="I58" s="3">
        <v>234.3</v>
      </c>
    </row>
    <row r="59" spans="2:9" ht="32.25" thickBot="1" x14ac:dyDescent="0.25">
      <c r="B59" s="38" t="s">
        <v>13</v>
      </c>
      <c r="C59" s="19" t="s">
        <v>116</v>
      </c>
      <c r="D59" s="19" t="s">
        <v>76</v>
      </c>
      <c r="E59" s="7">
        <v>13</v>
      </c>
      <c r="F59" s="3">
        <v>9980077730</v>
      </c>
      <c r="G59" s="3">
        <v>244</v>
      </c>
      <c r="H59" s="3">
        <v>234.3</v>
      </c>
      <c r="I59" s="3">
        <v>234.3</v>
      </c>
    </row>
    <row r="60" spans="2:9" ht="16.5" thickBot="1" x14ac:dyDescent="0.25">
      <c r="B60" s="158" t="s">
        <v>382</v>
      </c>
      <c r="C60" s="155" t="s">
        <v>116</v>
      </c>
      <c r="D60" s="155" t="s">
        <v>117</v>
      </c>
      <c r="E60" s="170"/>
      <c r="F60" s="169"/>
      <c r="G60" s="169"/>
      <c r="H60" s="171">
        <v>1738</v>
      </c>
      <c r="I60" s="171">
        <v>1792</v>
      </c>
    </row>
    <row r="61" spans="2:9" ht="32.25" thickBot="1" x14ac:dyDescent="0.25">
      <c r="B61" s="38" t="s">
        <v>383</v>
      </c>
      <c r="C61" s="19" t="s">
        <v>116</v>
      </c>
      <c r="D61" s="19" t="s">
        <v>117</v>
      </c>
      <c r="E61" s="7" t="s">
        <v>111</v>
      </c>
      <c r="F61" s="3"/>
      <c r="G61" s="3"/>
      <c r="H61" s="3">
        <v>1738</v>
      </c>
      <c r="I61" s="3">
        <v>1792</v>
      </c>
    </row>
    <row r="62" spans="2:9" ht="63.75" thickBot="1" x14ac:dyDescent="0.25">
      <c r="B62" s="38" t="s">
        <v>69</v>
      </c>
      <c r="C62" s="19" t="s">
        <v>116</v>
      </c>
      <c r="D62" s="19" t="s">
        <v>117</v>
      </c>
      <c r="E62" s="7" t="s">
        <v>111</v>
      </c>
      <c r="F62" s="20">
        <v>9980051180</v>
      </c>
      <c r="G62" s="3"/>
      <c r="H62" s="3">
        <v>1738</v>
      </c>
      <c r="I62" s="3">
        <v>1792</v>
      </c>
    </row>
    <row r="63" spans="2:9" ht="16.5" thickBot="1" x14ac:dyDescent="0.25">
      <c r="B63" s="38" t="s">
        <v>380</v>
      </c>
      <c r="C63" s="19" t="s">
        <v>116</v>
      </c>
      <c r="D63" s="19" t="s">
        <v>117</v>
      </c>
      <c r="E63" s="7" t="s">
        <v>111</v>
      </c>
      <c r="F63" s="20">
        <v>9980051180</v>
      </c>
      <c r="G63" s="3">
        <v>530</v>
      </c>
      <c r="H63" s="3">
        <v>1738</v>
      </c>
      <c r="I63" s="3">
        <v>1792</v>
      </c>
    </row>
    <row r="64" spans="2:9" ht="16.5" thickBot="1" x14ac:dyDescent="0.25">
      <c r="B64" s="158" t="s">
        <v>23</v>
      </c>
      <c r="C64" s="155" t="s">
        <v>116</v>
      </c>
      <c r="D64" s="172" t="s">
        <v>73</v>
      </c>
      <c r="E64" s="155"/>
      <c r="F64" s="169"/>
      <c r="G64" s="169"/>
      <c r="H64" s="169">
        <f>SUM(H66+H70)</f>
        <v>6927.21</v>
      </c>
      <c r="I64" s="169">
        <f>SUM(I66+I70)</f>
        <v>6916.58</v>
      </c>
    </row>
    <row r="65" spans="2:9" ht="16.5" thickBot="1" x14ac:dyDescent="0.25">
      <c r="B65" s="158" t="s">
        <v>379</v>
      </c>
      <c r="C65" s="170" t="s">
        <v>116</v>
      </c>
      <c r="D65" s="177" t="s">
        <v>73</v>
      </c>
      <c r="E65" s="170" t="s">
        <v>112</v>
      </c>
      <c r="F65" s="169"/>
      <c r="G65" s="169"/>
      <c r="H65" s="169">
        <v>6727.21</v>
      </c>
      <c r="I65" s="169">
        <v>6716.58</v>
      </c>
    </row>
    <row r="66" spans="2:9" ht="48" thickBot="1" x14ac:dyDescent="0.25">
      <c r="B66" s="178" t="s">
        <v>537</v>
      </c>
      <c r="C66" s="174" t="s">
        <v>116</v>
      </c>
      <c r="D66" s="175" t="s">
        <v>73</v>
      </c>
      <c r="E66" s="174" t="s">
        <v>112</v>
      </c>
      <c r="F66" s="179">
        <v>1530053900</v>
      </c>
      <c r="G66" s="176"/>
      <c r="H66" s="176">
        <v>6727.21</v>
      </c>
      <c r="I66" s="176">
        <v>6716.58</v>
      </c>
    </row>
    <row r="67" spans="2:9" ht="63.75" thickBot="1" x14ac:dyDescent="0.25">
      <c r="B67" s="256" t="s">
        <v>490</v>
      </c>
      <c r="C67" s="19" t="s">
        <v>116</v>
      </c>
      <c r="D67" s="81" t="s">
        <v>73</v>
      </c>
      <c r="E67" s="19" t="s">
        <v>112</v>
      </c>
      <c r="F67" s="180">
        <v>1530053900</v>
      </c>
      <c r="G67" s="3">
        <v>244</v>
      </c>
      <c r="H67" s="20">
        <v>6727.21</v>
      </c>
      <c r="I67" s="176">
        <v>6716.58</v>
      </c>
    </row>
    <row r="68" spans="2:9" ht="16.5" thickBot="1" x14ac:dyDescent="0.25">
      <c r="B68" s="256" t="s">
        <v>380</v>
      </c>
      <c r="C68" s="19" t="s">
        <v>116</v>
      </c>
      <c r="D68" s="81" t="s">
        <v>73</v>
      </c>
      <c r="E68" s="19" t="s">
        <v>112</v>
      </c>
      <c r="F68" s="251">
        <v>1530022260</v>
      </c>
      <c r="G68" s="3"/>
      <c r="H68" s="3">
        <v>6727.21</v>
      </c>
      <c r="I68" s="20">
        <v>6716.58</v>
      </c>
    </row>
    <row r="69" spans="2:9" ht="16.5" thickBot="1" x14ac:dyDescent="0.25">
      <c r="B69" s="256" t="s">
        <v>381</v>
      </c>
      <c r="C69" s="19" t="s">
        <v>116</v>
      </c>
      <c r="D69" s="81" t="s">
        <v>73</v>
      </c>
      <c r="E69" s="19" t="s">
        <v>112</v>
      </c>
      <c r="F69" s="251">
        <v>1530022260</v>
      </c>
      <c r="G69" s="3">
        <v>540</v>
      </c>
      <c r="H69" s="3">
        <v>6727.21</v>
      </c>
      <c r="I69" s="3">
        <v>6716.58</v>
      </c>
    </row>
    <row r="70" spans="2:9" ht="32.25" thickBot="1" x14ac:dyDescent="0.25">
      <c r="B70" s="154" t="s">
        <v>538</v>
      </c>
      <c r="C70" s="170" t="s">
        <v>116</v>
      </c>
      <c r="D70" s="177" t="s">
        <v>73</v>
      </c>
      <c r="E70" s="170" t="s">
        <v>539</v>
      </c>
      <c r="F70" s="181"/>
      <c r="G70" s="169"/>
      <c r="H70" s="169">
        <v>200</v>
      </c>
      <c r="I70" s="3">
        <v>200</v>
      </c>
    </row>
    <row r="71" spans="2:9" ht="79.5" thickBot="1" x14ac:dyDescent="0.25">
      <c r="B71" s="256" t="s">
        <v>540</v>
      </c>
      <c r="C71" s="19" t="s">
        <v>116</v>
      </c>
      <c r="D71" s="81" t="s">
        <v>73</v>
      </c>
      <c r="E71" s="19" t="s">
        <v>539</v>
      </c>
      <c r="F71" s="251">
        <v>9980040002</v>
      </c>
      <c r="G71" s="3">
        <v>245</v>
      </c>
      <c r="H71" s="3">
        <v>200</v>
      </c>
      <c r="I71" s="3">
        <v>200</v>
      </c>
    </row>
    <row r="72" spans="2:9" ht="32.25" thickBot="1" x14ac:dyDescent="0.25">
      <c r="B72" s="158" t="s">
        <v>24</v>
      </c>
      <c r="C72" s="155" t="s">
        <v>116</v>
      </c>
      <c r="D72" s="155" t="s">
        <v>74</v>
      </c>
      <c r="E72" s="155"/>
      <c r="F72" s="156"/>
      <c r="G72" s="156"/>
      <c r="H72" s="160">
        <f>SUM(H73+H75)</f>
        <v>6735.9480000000003</v>
      </c>
      <c r="I72" s="160">
        <f>SUM(I73+I75)</f>
        <v>11217.436</v>
      </c>
    </row>
    <row r="73" spans="2:9" ht="32.25" thickBot="1" x14ac:dyDescent="0.25">
      <c r="B73" s="178" t="s">
        <v>541</v>
      </c>
      <c r="C73" s="174" t="s">
        <v>116</v>
      </c>
      <c r="D73" s="174" t="s">
        <v>74</v>
      </c>
      <c r="E73" s="174" t="s">
        <v>111</v>
      </c>
      <c r="F73" s="182" t="s">
        <v>542</v>
      </c>
      <c r="G73" s="183"/>
      <c r="H73" s="160">
        <v>1725.9480000000001</v>
      </c>
      <c r="I73" s="160">
        <v>6207.4359999999997</v>
      </c>
    </row>
    <row r="74" spans="2:9" ht="63.75" thickBot="1" x14ac:dyDescent="0.25">
      <c r="B74" s="256" t="s">
        <v>490</v>
      </c>
      <c r="C74" s="15" t="s">
        <v>116</v>
      </c>
      <c r="D74" s="15" t="s">
        <v>74</v>
      </c>
      <c r="E74" s="15" t="s">
        <v>111</v>
      </c>
      <c r="F74" s="20" t="s">
        <v>542</v>
      </c>
      <c r="G74" s="20">
        <v>244</v>
      </c>
      <c r="H74" s="160">
        <v>1725.9480000000001</v>
      </c>
      <c r="I74" s="160">
        <v>6207.4359999999997</v>
      </c>
    </row>
    <row r="75" spans="2:9" ht="16.5" thickBot="1" x14ac:dyDescent="0.25">
      <c r="B75" s="321" t="s">
        <v>384</v>
      </c>
      <c r="C75" s="155" t="s">
        <v>116</v>
      </c>
      <c r="D75" s="155" t="s">
        <v>74</v>
      </c>
      <c r="E75" s="155" t="s">
        <v>111</v>
      </c>
      <c r="F75" s="169"/>
      <c r="G75" s="169"/>
      <c r="H75" s="160">
        <v>5010</v>
      </c>
      <c r="I75" s="160">
        <v>5010</v>
      </c>
    </row>
    <row r="76" spans="2:9" ht="16.5" thickBot="1" x14ac:dyDescent="0.25">
      <c r="B76" s="320" t="s">
        <v>380</v>
      </c>
      <c r="C76" s="15" t="s">
        <v>116</v>
      </c>
      <c r="D76" s="15" t="s">
        <v>74</v>
      </c>
      <c r="E76" s="15" t="s">
        <v>111</v>
      </c>
      <c r="F76" s="3">
        <v>1640115200</v>
      </c>
      <c r="G76" s="20"/>
      <c r="H76" s="16">
        <v>5010</v>
      </c>
      <c r="I76" s="16">
        <v>5010</v>
      </c>
    </row>
    <row r="77" spans="2:9" ht="16.5" thickBot="1" x14ac:dyDescent="0.25">
      <c r="B77" s="320" t="s">
        <v>489</v>
      </c>
      <c r="C77" s="15" t="s">
        <v>116</v>
      </c>
      <c r="D77" s="15" t="s">
        <v>74</v>
      </c>
      <c r="E77" s="15" t="s">
        <v>111</v>
      </c>
      <c r="F77" s="3">
        <v>1640115200</v>
      </c>
      <c r="G77" s="20">
        <v>540</v>
      </c>
      <c r="H77" s="16">
        <v>5010</v>
      </c>
      <c r="I77" s="16">
        <v>5010</v>
      </c>
    </row>
    <row r="78" spans="2:9" ht="16.5" thickBot="1" x14ac:dyDescent="0.25">
      <c r="B78" s="158" t="s">
        <v>25</v>
      </c>
      <c r="C78" s="155" t="s">
        <v>116</v>
      </c>
      <c r="D78" s="172" t="s">
        <v>75</v>
      </c>
      <c r="E78" s="159"/>
      <c r="F78" s="156"/>
      <c r="G78" s="156"/>
      <c r="H78" s="171">
        <f>SUM(H79+H86+H89)</f>
        <v>5737</v>
      </c>
      <c r="I78" s="171">
        <f>SUM(I79+I86+I89)</f>
        <v>5747</v>
      </c>
    </row>
    <row r="79" spans="2:9" ht="32.25" thickBot="1" x14ac:dyDescent="0.25">
      <c r="B79" s="158" t="s">
        <v>66</v>
      </c>
      <c r="C79" s="155" t="s">
        <v>116</v>
      </c>
      <c r="D79" s="172" t="s">
        <v>75</v>
      </c>
      <c r="E79" s="155" t="s">
        <v>111</v>
      </c>
      <c r="F79" s="156"/>
      <c r="G79" s="156"/>
      <c r="H79" s="171">
        <f>SUM(H80:H85)</f>
        <v>5300</v>
      </c>
      <c r="I79" s="171">
        <f>SUM(I80:I85)</f>
        <v>5300</v>
      </c>
    </row>
    <row r="80" spans="2:9" ht="16.5" thickBot="1" x14ac:dyDescent="0.25">
      <c r="B80" s="51" t="s">
        <v>588</v>
      </c>
      <c r="C80" s="19" t="s">
        <v>116</v>
      </c>
      <c r="D80" s="81" t="s">
        <v>75</v>
      </c>
      <c r="E80" s="19" t="s">
        <v>111</v>
      </c>
      <c r="F80" s="286">
        <v>1930606590</v>
      </c>
      <c r="G80" s="286">
        <v>611</v>
      </c>
      <c r="H80" s="3">
        <v>2400</v>
      </c>
      <c r="I80" s="3">
        <v>2400</v>
      </c>
    </row>
    <row r="81" spans="2:12" ht="32.25" thickBot="1" x14ac:dyDescent="0.25">
      <c r="B81" s="51" t="s">
        <v>589</v>
      </c>
      <c r="C81" s="19" t="s">
        <v>116</v>
      </c>
      <c r="D81" s="81" t="s">
        <v>75</v>
      </c>
      <c r="E81" s="19" t="s">
        <v>111</v>
      </c>
      <c r="F81" s="286">
        <v>9996006000</v>
      </c>
      <c r="G81" s="286">
        <v>611</v>
      </c>
      <c r="H81" s="3">
        <v>2843.694</v>
      </c>
      <c r="I81" s="3">
        <v>2843.694</v>
      </c>
    </row>
    <row r="82" spans="2:12" ht="32.25" thickBot="1" x14ac:dyDescent="0.25">
      <c r="B82" s="51" t="s">
        <v>589</v>
      </c>
      <c r="C82" s="19" t="s">
        <v>116</v>
      </c>
      <c r="D82" s="81" t="s">
        <v>75</v>
      </c>
      <c r="E82" s="19" t="s">
        <v>111</v>
      </c>
      <c r="F82" s="286">
        <v>9996006000</v>
      </c>
      <c r="G82" s="286">
        <v>613</v>
      </c>
      <c r="H82" s="3">
        <v>18.68</v>
      </c>
      <c r="I82" s="3">
        <v>18.68</v>
      </c>
    </row>
    <row r="83" spans="2:12" ht="32.25" thickBot="1" x14ac:dyDescent="0.25">
      <c r="B83" s="51" t="s">
        <v>589</v>
      </c>
      <c r="C83" s="19" t="s">
        <v>116</v>
      </c>
      <c r="D83" s="81" t="s">
        <v>75</v>
      </c>
      <c r="E83" s="19" t="s">
        <v>111</v>
      </c>
      <c r="F83" s="286">
        <v>9996006000</v>
      </c>
      <c r="G83" s="286">
        <v>623</v>
      </c>
      <c r="H83" s="3">
        <v>18.68</v>
      </c>
      <c r="I83" s="3">
        <v>18.68</v>
      </c>
    </row>
    <row r="84" spans="2:12" ht="32.25" thickBot="1" x14ac:dyDescent="0.25">
      <c r="B84" s="51" t="s">
        <v>589</v>
      </c>
      <c r="C84" s="19" t="s">
        <v>116</v>
      </c>
      <c r="D84" s="81" t="s">
        <v>75</v>
      </c>
      <c r="E84" s="19" t="s">
        <v>111</v>
      </c>
      <c r="F84" s="286">
        <v>9996006000</v>
      </c>
      <c r="G84" s="286">
        <v>633</v>
      </c>
      <c r="H84" s="3">
        <v>9.34</v>
      </c>
      <c r="I84" s="3">
        <v>9.34</v>
      </c>
    </row>
    <row r="85" spans="2:12" ht="32.25" thickBot="1" x14ac:dyDescent="0.25">
      <c r="B85" s="51" t="s">
        <v>589</v>
      </c>
      <c r="C85" s="19" t="s">
        <v>116</v>
      </c>
      <c r="D85" s="81" t="s">
        <v>75</v>
      </c>
      <c r="E85" s="19" t="s">
        <v>111</v>
      </c>
      <c r="F85" s="286">
        <v>9996006000</v>
      </c>
      <c r="G85" s="286">
        <v>813</v>
      </c>
      <c r="H85" s="3">
        <v>9.6059999999999999</v>
      </c>
      <c r="I85" s="3">
        <v>9.6059999999999999</v>
      </c>
      <c r="L85" s="120"/>
    </row>
    <row r="86" spans="2:12" ht="32.25" thickBot="1" x14ac:dyDescent="0.25">
      <c r="B86" s="158" t="s">
        <v>26</v>
      </c>
      <c r="C86" s="155" t="s">
        <v>116</v>
      </c>
      <c r="D86" s="155" t="s">
        <v>75</v>
      </c>
      <c r="E86" s="155" t="s">
        <v>75</v>
      </c>
      <c r="F86" s="156"/>
      <c r="G86" s="156"/>
      <c r="H86" s="160">
        <v>50</v>
      </c>
      <c r="I86" s="160">
        <v>50</v>
      </c>
    </row>
    <row r="87" spans="2:12" ht="32.25" thickBot="1" x14ac:dyDescent="0.25">
      <c r="B87" s="5" t="s">
        <v>27</v>
      </c>
      <c r="C87" s="19" t="s">
        <v>116</v>
      </c>
      <c r="D87" s="7" t="s">
        <v>75</v>
      </c>
      <c r="E87" s="7" t="s">
        <v>75</v>
      </c>
      <c r="F87" s="3">
        <v>3310199000</v>
      </c>
      <c r="G87" s="2"/>
      <c r="H87" s="3">
        <v>50</v>
      </c>
      <c r="I87" s="3">
        <v>50</v>
      </c>
    </row>
    <row r="88" spans="2:12" ht="32.25" thickBot="1" x14ac:dyDescent="0.25">
      <c r="B88" s="38" t="s">
        <v>13</v>
      </c>
      <c r="C88" s="19" t="s">
        <v>116</v>
      </c>
      <c r="D88" s="7" t="s">
        <v>75</v>
      </c>
      <c r="E88" s="7" t="s">
        <v>75</v>
      </c>
      <c r="F88" s="3">
        <v>3310199000</v>
      </c>
      <c r="G88" s="3">
        <v>244</v>
      </c>
      <c r="H88" s="3">
        <v>50</v>
      </c>
      <c r="I88" s="3">
        <v>50</v>
      </c>
    </row>
    <row r="89" spans="2:12" ht="32.25" thickBot="1" x14ac:dyDescent="0.25">
      <c r="B89" s="158" t="s">
        <v>28</v>
      </c>
      <c r="C89" s="155" t="s">
        <v>116</v>
      </c>
      <c r="D89" s="155" t="s">
        <v>75</v>
      </c>
      <c r="E89" s="155" t="s">
        <v>112</v>
      </c>
      <c r="F89" s="156"/>
      <c r="G89" s="156"/>
      <c r="H89" s="160">
        <f>SUM(H90)</f>
        <v>387</v>
      </c>
      <c r="I89" s="160">
        <f>SUM(I90)</f>
        <v>397</v>
      </c>
    </row>
    <row r="90" spans="2:12" ht="79.5" thickBot="1" x14ac:dyDescent="0.25">
      <c r="B90" s="152" t="s">
        <v>29</v>
      </c>
      <c r="C90" s="15" t="s">
        <v>116</v>
      </c>
      <c r="D90" s="8" t="s">
        <v>75</v>
      </c>
      <c r="E90" s="8" t="s">
        <v>112</v>
      </c>
      <c r="F90" s="1">
        <v>9980077740</v>
      </c>
      <c r="G90" s="2"/>
      <c r="H90" s="1">
        <f>SUM(H91:H93)</f>
        <v>387</v>
      </c>
      <c r="I90" s="1">
        <f>SUM(I91:I93)</f>
        <v>397</v>
      </c>
    </row>
    <row r="91" spans="2:12" ht="48" thickBot="1" x14ac:dyDescent="0.25">
      <c r="B91" s="5" t="s">
        <v>9</v>
      </c>
      <c r="C91" s="19" t="s">
        <v>116</v>
      </c>
      <c r="D91" s="7" t="s">
        <v>75</v>
      </c>
      <c r="E91" s="7" t="s">
        <v>112</v>
      </c>
      <c r="F91" s="3">
        <v>9980077740</v>
      </c>
      <c r="G91" s="3">
        <v>121</v>
      </c>
      <c r="H91" s="3">
        <v>297</v>
      </c>
      <c r="I91" s="3">
        <v>305</v>
      </c>
    </row>
    <row r="92" spans="2:12" ht="79.5" thickBot="1" x14ac:dyDescent="0.25">
      <c r="B92" s="38" t="s">
        <v>10</v>
      </c>
      <c r="C92" s="19" t="s">
        <v>116</v>
      </c>
      <c r="D92" s="7" t="s">
        <v>75</v>
      </c>
      <c r="E92" s="7" t="s">
        <v>112</v>
      </c>
      <c r="F92" s="3">
        <v>9980077740</v>
      </c>
      <c r="G92" s="3">
        <v>129</v>
      </c>
      <c r="H92" s="3">
        <v>90</v>
      </c>
      <c r="I92" s="3">
        <v>92</v>
      </c>
    </row>
    <row r="93" spans="2:12" ht="32.25" thickBot="1" x14ac:dyDescent="0.25">
      <c r="B93" s="38" t="s">
        <v>13</v>
      </c>
      <c r="C93" s="19" t="s">
        <v>116</v>
      </c>
      <c r="D93" s="7" t="s">
        <v>75</v>
      </c>
      <c r="E93" s="7" t="s">
        <v>112</v>
      </c>
      <c r="F93" s="3">
        <v>9980077740</v>
      </c>
      <c r="G93" s="3">
        <v>244</v>
      </c>
      <c r="H93" s="3"/>
      <c r="I93" s="3"/>
    </row>
    <row r="94" spans="2:12" ht="16.5" thickBot="1" x14ac:dyDescent="0.25">
      <c r="B94" s="158" t="s">
        <v>31</v>
      </c>
      <c r="C94" s="155" t="s">
        <v>116</v>
      </c>
      <c r="D94" s="155">
        <v>10</v>
      </c>
      <c r="E94" s="159"/>
      <c r="F94" s="156"/>
      <c r="G94" s="156"/>
      <c r="H94" s="186">
        <f>SUM(H95+H98)</f>
        <v>9454.880000000001</v>
      </c>
      <c r="I94" s="186">
        <f>SUM(I95+I98)</f>
        <v>9708.880000000001</v>
      </c>
    </row>
    <row r="95" spans="2:12" ht="16.5" thickBot="1" x14ac:dyDescent="0.25">
      <c r="B95" s="158" t="s">
        <v>32</v>
      </c>
      <c r="C95" s="155" t="s">
        <v>116</v>
      </c>
      <c r="D95" s="155">
        <v>10</v>
      </c>
      <c r="E95" s="155" t="s">
        <v>76</v>
      </c>
      <c r="F95" s="156"/>
      <c r="G95" s="156"/>
      <c r="H95" s="160">
        <v>500</v>
      </c>
      <c r="I95" s="160">
        <v>503</v>
      </c>
    </row>
    <row r="96" spans="2:12" ht="32.25" thickBot="1" x14ac:dyDescent="0.25">
      <c r="B96" s="152" t="s">
        <v>33</v>
      </c>
      <c r="C96" s="15" t="s">
        <v>116</v>
      </c>
      <c r="D96" s="8">
        <v>10</v>
      </c>
      <c r="E96" s="8" t="s">
        <v>76</v>
      </c>
      <c r="F96" s="1">
        <v>2210728960</v>
      </c>
      <c r="G96" s="2"/>
      <c r="H96" s="1">
        <v>500</v>
      </c>
      <c r="I96" s="1">
        <v>503</v>
      </c>
    </row>
    <row r="97" spans="2:9" ht="32.25" thickBot="1" x14ac:dyDescent="0.25">
      <c r="B97" s="5" t="s">
        <v>34</v>
      </c>
      <c r="C97" s="19" t="s">
        <v>116</v>
      </c>
      <c r="D97" s="7">
        <v>10</v>
      </c>
      <c r="E97" s="7" t="s">
        <v>76</v>
      </c>
      <c r="F97" s="3">
        <v>2210728960</v>
      </c>
      <c r="G97" s="3">
        <v>312</v>
      </c>
      <c r="H97" s="3">
        <v>500</v>
      </c>
      <c r="I97" s="3">
        <v>503</v>
      </c>
    </row>
    <row r="98" spans="2:9" ht="16.5" thickBot="1" x14ac:dyDescent="0.25">
      <c r="B98" s="158" t="s">
        <v>35</v>
      </c>
      <c r="C98" s="155" t="s">
        <v>116</v>
      </c>
      <c r="D98" s="155">
        <v>10</v>
      </c>
      <c r="E98" s="155" t="s">
        <v>73</v>
      </c>
      <c r="F98" s="156"/>
      <c r="G98" s="156"/>
      <c r="H98" s="160">
        <f>SUM(H100+H102)</f>
        <v>8954.880000000001</v>
      </c>
      <c r="I98" s="160">
        <f>SUM(+I100+I102)</f>
        <v>9205.880000000001</v>
      </c>
    </row>
    <row r="99" spans="2:9" ht="48" thickBot="1" x14ac:dyDescent="0.25">
      <c r="B99" s="158" t="s">
        <v>36</v>
      </c>
      <c r="C99" s="155" t="s">
        <v>116</v>
      </c>
      <c r="D99" s="155">
        <v>10</v>
      </c>
      <c r="E99" s="155" t="s">
        <v>73</v>
      </c>
      <c r="F99" s="160">
        <v>2230781510</v>
      </c>
      <c r="G99" s="156"/>
      <c r="H99" s="160">
        <v>6294</v>
      </c>
      <c r="I99" s="160">
        <v>6545</v>
      </c>
    </row>
    <row r="100" spans="2:9" ht="32.25" thickBot="1" x14ac:dyDescent="0.25">
      <c r="B100" s="5" t="s">
        <v>34</v>
      </c>
      <c r="C100" s="19" t="s">
        <v>116</v>
      </c>
      <c r="D100" s="7">
        <v>10</v>
      </c>
      <c r="E100" s="7" t="s">
        <v>73</v>
      </c>
      <c r="F100" s="3">
        <v>2230781510</v>
      </c>
      <c r="G100" s="3">
        <v>313</v>
      </c>
      <c r="H100" s="3">
        <v>6294</v>
      </c>
      <c r="I100" s="3">
        <v>6545</v>
      </c>
    </row>
    <row r="101" spans="2:9" ht="111" thickBot="1" x14ac:dyDescent="0.25">
      <c r="B101" s="158" t="s">
        <v>37</v>
      </c>
      <c r="C101" s="155" t="s">
        <v>116</v>
      </c>
      <c r="D101" s="155">
        <v>10</v>
      </c>
      <c r="E101" s="155" t="s">
        <v>73</v>
      </c>
      <c r="F101" s="160" t="s">
        <v>532</v>
      </c>
      <c r="G101" s="156"/>
      <c r="H101" s="160">
        <v>2660.88</v>
      </c>
      <c r="I101" s="160">
        <v>2660.88</v>
      </c>
    </row>
    <row r="102" spans="2:9" ht="32.25" thickBot="1" x14ac:dyDescent="0.25">
      <c r="B102" s="5" t="s">
        <v>34</v>
      </c>
      <c r="C102" s="19" t="s">
        <v>116</v>
      </c>
      <c r="D102" s="7">
        <v>10</v>
      </c>
      <c r="E102" s="7" t="s">
        <v>73</v>
      </c>
      <c r="F102" s="3" t="s">
        <v>532</v>
      </c>
      <c r="G102" s="3">
        <v>412</v>
      </c>
      <c r="H102" s="3">
        <v>2660.88</v>
      </c>
      <c r="I102" s="3">
        <v>2660.88</v>
      </c>
    </row>
    <row r="103" spans="2:9" ht="32.25" thickBot="1" x14ac:dyDescent="0.25">
      <c r="B103" s="158" t="s">
        <v>38</v>
      </c>
      <c r="C103" s="155" t="s">
        <v>116</v>
      </c>
      <c r="D103" s="155">
        <v>11</v>
      </c>
      <c r="E103" s="159"/>
      <c r="F103" s="156"/>
      <c r="G103" s="156"/>
      <c r="H103" s="160">
        <v>500</v>
      </c>
      <c r="I103" s="160">
        <v>500</v>
      </c>
    </row>
    <row r="104" spans="2:9" ht="16.5" thickBot="1" x14ac:dyDescent="0.25">
      <c r="B104" s="14" t="s">
        <v>39</v>
      </c>
      <c r="C104" s="19" t="s">
        <v>116</v>
      </c>
      <c r="D104" s="19">
        <v>11</v>
      </c>
      <c r="E104" s="19" t="s">
        <v>74</v>
      </c>
      <c r="F104" s="17"/>
      <c r="G104" s="17"/>
      <c r="H104" s="20">
        <v>500</v>
      </c>
      <c r="I104" s="20">
        <v>500</v>
      </c>
    </row>
    <row r="105" spans="2:9" ht="32.25" thickBot="1" x14ac:dyDescent="0.25">
      <c r="B105" s="14" t="s">
        <v>40</v>
      </c>
      <c r="C105" s="19" t="s">
        <v>116</v>
      </c>
      <c r="D105" s="19">
        <v>11</v>
      </c>
      <c r="E105" s="19" t="s">
        <v>74</v>
      </c>
      <c r="F105" s="20">
        <v>2460120000</v>
      </c>
      <c r="G105" s="17"/>
      <c r="H105" s="20">
        <v>500</v>
      </c>
      <c r="I105" s="20">
        <v>500</v>
      </c>
    </row>
    <row r="106" spans="2:9" ht="63.75" thickBot="1" x14ac:dyDescent="0.25">
      <c r="B106" s="5" t="s">
        <v>534</v>
      </c>
      <c r="C106" s="19" t="s">
        <v>116</v>
      </c>
      <c r="D106" s="19">
        <v>11</v>
      </c>
      <c r="E106" s="19" t="s">
        <v>74</v>
      </c>
      <c r="F106" s="20">
        <v>2460120000</v>
      </c>
      <c r="G106" s="20">
        <v>123</v>
      </c>
      <c r="H106" s="20">
        <v>0</v>
      </c>
      <c r="I106" s="20">
        <v>0</v>
      </c>
    </row>
    <row r="107" spans="2:9" ht="32.25" thickBot="1" x14ac:dyDescent="0.25">
      <c r="B107" s="21" t="s">
        <v>13</v>
      </c>
      <c r="C107" s="19" t="s">
        <v>116</v>
      </c>
      <c r="D107" s="19">
        <v>11</v>
      </c>
      <c r="E107" s="19" t="s">
        <v>74</v>
      </c>
      <c r="F107" s="20">
        <v>2460120000</v>
      </c>
      <c r="G107" s="20">
        <v>244</v>
      </c>
      <c r="H107" s="20">
        <v>500</v>
      </c>
      <c r="I107" s="20">
        <v>500</v>
      </c>
    </row>
    <row r="108" spans="2:9" ht="16.5" thickBot="1" x14ac:dyDescent="0.25">
      <c r="B108" s="38" t="s">
        <v>535</v>
      </c>
      <c r="C108" s="19" t="s">
        <v>116</v>
      </c>
      <c r="D108" s="19">
        <v>11</v>
      </c>
      <c r="E108" s="19" t="s">
        <v>74</v>
      </c>
      <c r="F108" s="20">
        <v>2460120000</v>
      </c>
      <c r="G108" s="20">
        <v>350</v>
      </c>
      <c r="H108" s="20"/>
      <c r="I108" s="20"/>
    </row>
    <row r="109" spans="2:9" ht="32.25" thickBot="1" x14ac:dyDescent="0.25">
      <c r="B109" s="158" t="s">
        <v>41</v>
      </c>
      <c r="C109" s="155" t="s">
        <v>116</v>
      </c>
      <c r="D109" s="172">
        <v>12</v>
      </c>
      <c r="E109" s="159"/>
      <c r="F109" s="156"/>
      <c r="G109" s="156"/>
      <c r="H109" s="171">
        <v>3498</v>
      </c>
      <c r="I109" s="171">
        <v>3498</v>
      </c>
    </row>
    <row r="110" spans="2:9" ht="32.25" thickBot="1" x14ac:dyDescent="0.25">
      <c r="B110" s="14" t="s">
        <v>42</v>
      </c>
      <c r="C110" s="15" t="s">
        <v>116</v>
      </c>
      <c r="D110" s="15">
        <v>12</v>
      </c>
      <c r="E110" s="15" t="s">
        <v>117</v>
      </c>
      <c r="F110" s="16">
        <v>2520200190</v>
      </c>
      <c r="G110" s="187"/>
      <c r="H110" s="16">
        <v>3498</v>
      </c>
      <c r="I110" s="16">
        <v>3498</v>
      </c>
    </row>
    <row r="111" spans="2:9" ht="32.25" thickBot="1" x14ac:dyDescent="0.25">
      <c r="B111" s="18" t="s">
        <v>43</v>
      </c>
      <c r="C111" s="19" t="s">
        <v>116</v>
      </c>
      <c r="D111" s="19">
        <v>12</v>
      </c>
      <c r="E111" s="19" t="s">
        <v>117</v>
      </c>
      <c r="F111" s="20">
        <v>2520200190</v>
      </c>
      <c r="G111" s="20">
        <v>611</v>
      </c>
      <c r="H111" s="20">
        <v>3498</v>
      </c>
      <c r="I111" s="20">
        <v>3498</v>
      </c>
    </row>
    <row r="112" spans="2:9" ht="48" thickBot="1" x14ac:dyDescent="0.25">
      <c r="B112" s="158" t="s">
        <v>44</v>
      </c>
      <c r="C112" s="155" t="s">
        <v>116</v>
      </c>
      <c r="D112" s="155">
        <v>13</v>
      </c>
      <c r="E112" s="159"/>
      <c r="F112" s="156"/>
      <c r="G112" s="156"/>
      <c r="H112" s="265">
        <v>50</v>
      </c>
      <c r="I112" s="265">
        <v>47</v>
      </c>
    </row>
    <row r="113" spans="2:9" ht="32.25" thickBot="1" x14ac:dyDescent="0.25">
      <c r="B113" s="14" t="s">
        <v>45</v>
      </c>
      <c r="C113" s="15" t="s">
        <v>116</v>
      </c>
      <c r="D113" s="15">
        <v>13</v>
      </c>
      <c r="E113" s="15" t="s">
        <v>76</v>
      </c>
      <c r="F113" s="16">
        <v>2610227880</v>
      </c>
      <c r="G113" s="17"/>
      <c r="H113" s="16">
        <v>50</v>
      </c>
      <c r="I113" s="16">
        <v>47</v>
      </c>
    </row>
    <row r="114" spans="2:9" ht="32.25" thickBot="1" x14ac:dyDescent="0.25">
      <c r="B114" s="18" t="s">
        <v>46</v>
      </c>
      <c r="C114" s="19" t="s">
        <v>116</v>
      </c>
      <c r="D114" s="19">
        <v>13</v>
      </c>
      <c r="E114" s="19" t="s">
        <v>76</v>
      </c>
      <c r="F114" s="20">
        <v>2610227880</v>
      </c>
      <c r="G114" s="20">
        <v>730</v>
      </c>
      <c r="H114" s="20">
        <v>50</v>
      </c>
      <c r="I114" s="20">
        <v>47</v>
      </c>
    </row>
    <row r="115" spans="2:9" ht="32.25" thickBot="1" x14ac:dyDescent="0.25">
      <c r="B115" s="152" t="s">
        <v>658</v>
      </c>
      <c r="C115" s="8" t="s">
        <v>116</v>
      </c>
      <c r="D115" s="8">
        <v>14</v>
      </c>
      <c r="E115" s="8" t="s">
        <v>76</v>
      </c>
      <c r="F115" s="1">
        <v>2610160020</v>
      </c>
      <c r="G115" s="1">
        <v>511</v>
      </c>
      <c r="H115" s="1">
        <v>37850</v>
      </c>
      <c r="I115" s="1">
        <v>37850</v>
      </c>
    </row>
    <row r="116" spans="2:9" ht="48" thickBot="1" x14ac:dyDescent="0.25">
      <c r="B116" s="158" t="s">
        <v>115</v>
      </c>
      <c r="C116" s="172" t="s">
        <v>113</v>
      </c>
      <c r="D116" s="172" t="s">
        <v>76</v>
      </c>
      <c r="E116" s="172" t="s">
        <v>114</v>
      </c>
      <c r="F116" s="171">
        <v>9980020000</v>
      </c>
      <c r="G116" s="156"/>
      <c r="H116" s="171">
        <f>SUM(H117:H122)</f>
        <v>4705</v>
      </c>
      <c r="I116" s="171">
        <f>SUM(I117:I122)</f>
        <v>4705</v>
      </c>
    </row>
    <row r="117" spans="2:9" ht="48" thickBot="1" x14ac:dyDescent="0.25">
      <c r="B117" s="5" t="s">
        <v>9</v>
      </c>
      <c r="C117" s="19" t="s">
        <v>113</v>
      </c>
      <c r="D117" s="19" t="s">
        <v>76</v>
      </c>
      <c r="E117" s="19" t="s">
        <v>114</v>
      </c>
      <c r="F117" s="3">
        <v>9980020000</v>
      </c>
      <c r="G117" s="3">
        <v>121</v>
      </c>
      <c r="H117" s="3">
        <v>3200</v>
      </c>
      <c r="I117" s="3">
        <v>3200</v>
      </c>
    </row>
    <row r="118" spans="2:9" ht="48" thickBot="1" x14ac:dyDescent="0.25">
      <c r="B118" s="38" t="s">
        <v>47</v>
      </c>
      <c r="C118" s="19" t="s">
        <v>113</v>
      </c>
      <c r="D118" s="19" t="s">
        <v>76</v>
      </c>
      <c r="E118" s="19" t="s">
        <v>114</v>
      </c>
      <c r="F118" s="3">
        <v>9980020000</v>
      </c>
      <c r="G118" s="3">
        <v>122</v>
      </c>
      <c r="H118" s="3">
        <v>30</v>
      </c>
      <c r="I118" s="3">
        <v>30</v>
      </c>
    </row>
    <row r="119" spans="2:9" ht="79.5" thickBot="1" x14ac:dyDescent="0.25">
      <c r="B119" s="38" t="s">
        <v>10</v>
      </c>
      <c r="C119" s="19" t="s">
        <v>113</v>
      </c>
      <c r="D119" s="19" t="s">
        <v>76</v>
      </c>
      <c r="E119" s="19" t="s">
        <v>114</v>
      </c>
      <c r="F119" s="3">
        <v>9980020000</v>
      </c>
      <c r="G119" s="3">
        <v>129</v>
      </c>
      <c r="H119" s="3">
        <v>966</v>
      </c>
      <c r="I119" s="3">
        <v>966</v>
      </c>
    </row>
    <row r="120" spans="2:9" ht="32.25" thickBot="1" x14ac:dyDescent="0.25">
      <c r="B120" s="38" t="s">
        <v>13</v>
      </c>
      <c r="C120" s="19" t="s">
        <v>113</v>
      </c>
      <c r="D120" s="19" t="s">
        <v>76</v>
      </c>
      <c r="E120" s="19" t="s">
        <v>114</v>
      </c>
      <c r="F120" s="3">
        <v>9980020000</v>
      </c>
      <c r="G120" s="3">
        <v>244</v>
      </c>
      <c r="H120" s="3">
        <v>377</v>
      </c>
      <c r="I120" s="3">
        <v>377</v>
      </c>
    </row>
    <row r="121" spans="2:9" ht="16.5" thickBot="1" x14ac:dyDescent="0.25">
      <c r="B121" s="38" t="s">
        <v>635</v>
      </c>
      <c r="C121" s="19" t="s">
        <v>113</v>
      </c>
      <c r="D121" s="19" t="s">
        <v>76</v>
      </c>
      <c r="E121" s="19" t="s">
        <v>114</v>
      </c>
      <c r="F121" s="3">
        <v>9980020000</v>
      </c>
      <c r="G121" s="3">
        <v>247</v>
      </c>
      <c r="H121" s="3">
        <v>114</v>
      </c>
      <c r="I121" s="3">
        <v>114</v>
      </c>
    </row>
    <row r="122" spans="2:9" ht="32.25" thickBot="1" x14ac:dyDescent="0.25">
      <c r="B122" s="5" t="s">
        <v>48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850</v>
      </c>
      <c r="H122" s="3">
        <v>18</v>
      </c>
      <c r="I122" s="3">
        <v>18</v>
      </c>
    </row>
    <row r="123" spans="2:9" ht="63.75" thickBot="1" x14ac:dyDescent="0.25">
      <c r="B123" s="158" t="s">
        <v>22</v>
      </c>
      <c r="C123" s="155" t="s">
        <v>71</v>
      </c>
      <c r="D123" s="155" t="s">
        <v>111</v>
      </c>
      <c r="E123" s="155"/>
      <c r="F123" s="169"/>
      <c r="G123" s="160"/>
      <c r="H123" s="188">
        <f>SUM(H124)</f>
        <v>4327</v>
      </c>
      <c r="I123" s="188">
        <f>SUM(I124)</f>
        <v>4327</v>
      </c>
    </row>
    <row r="124" spans="2:9" ht="63.75" thickBot="1" x14ac:dyDescent="0.25">
      <c r="B124" s="9" t="s">
        <v>49</v>
      </c>
      <c r="C124" s="8" t="s">
        <v>71</v>
      </c>
      <c r="D124" s="8" t="s">
        <v>111</v>
      </c>
      <c r="E124" s="8" t="s">
        <v>259</v>
      </c>
      <c r="F124" s="8">
        <v>740120000</v>
      </c>
      <c r="G124" s="8"/>
      <c r="H124" s="34">
        <f>SUM(H125:H129)</f>
        <v>4327</v>
      </c>
      <c r="I124" s="34">
        <f>SUM(I125:I129)</f>
        <v>4327</v>
      </c>
    </row>
    <row r="125" spans="2:9" ht="48" thickBot="1" x14ac:dyDescent="0.25">
      <c r="B125" s="10" t="s">
        <v>30</v>
      </c>
      <c r="C125" s="7" t="s">
        <v>71</v>
      </c>
      <c r="D125" s="7" t="s">
        <v>111</v>
      </c>
      <c r="E125" s="7" t="s">
        <v>259</v>
      </c>
      <c r="F125" s="7">
        <v>740120000</v>
      </c>
      <c r="G125" s="7">
        <v>111</v>
      </c>
      <c r="H125" s="126">
        <v>3100</v>
      </c>
      <c r="I125" s="126">
        <v>3100</v>
      </c>
    </row>
    <row r="126" spans="2:9" ht="16.5" thickBot="1" x14ac:dyDescent="0.25">
      <c r="B126" s="38" t="s">
        <v>387</v>
      </c>
      <c r="C126" s="7" t="s">
        <v>71</v>
      </c>
      <c r="D126" s="7" t="s">
        <v>111</v>
      </c>
      <c r="E126" s="7" t="s">
        <v>259</v>
      </c>
      <c r="F126" s="7">
        <v>740120000</v>
      </c>
      <c r="G126" s="7" t="s">
        <v>122</v>
      </c>
      <c r="H126" s="126">
        <v>30</v>
      </c>
      <c r="I126" s="126">
        <v>30</v>
      </c>
    </row>
    <row r="127" spans="2:9" ht="79.5" thickBot="1" x14ac:dyDescent="0.25">
      <c r="B127" s="258" t="s">
        <v>10</v>
      </c>
      <c r="C127" s="7" t="s">
        <v>71</v>
      </c>
      <c r="D127" s="7" t="s">
        <v>111</v>
      </c>
      <c r="E127" s="7" t="s">
        <v>259</v>
      </c>
      <c r="F127" s="3">
        <v>740120000</v>
      </c>
      <c r="G127" s="3">
        <v>119</v>
      </c>
      <c r="H127" s="3">
        <v>936</v>
      </c>
      <c r="I127" s="3">
        <v>936</v>
      </c>
    </row>
    <row r="128" spans="2:9" ht="32.25" thickBot="1" x14ac:dyDescent="0.25">
      <c r="B128" s="38" t="s">
        <v>13</v>
      </c>
      <c r="C128" s="7" t="s">
        <v>71</v>
      </c>
      <c r="D128" s="7" t="s">
        <v>111</v>
      </c>
      <c r="E128" s="7" t="s">
        <v>259</v>
      </c>
      <c r="F128" s="3">
        <v>740120000</v>
      </c>
      <c r="G128" s="3">
        <v>244</v>
      </c>
      <c r="H128" s="3">
        <v>251</v>
      </c>
      <c r="I128" s="3">
        <v>251</v>
      </c>
    </row>
    <row r="129" spans="2:12" ht="32.25" thickBot="1" x14ac:dyDescent="0.25">
      <c r="B129" s="5" t="s">
        <v>48</v>
      </c>
      <c r="C129" s="7" t="s">
        <v>71</v>
      </c>
      <c r="D129" s="7" t="s">
        <v>111</v>
      </c>
      <c r="E129" s="7" t="s">
        <v>259</v>
      </c>
      <c r="F129" s="3">
        <v>740120000</v>
      </c>
      <c r="G129" s="3">
        <v>850</v>
      </c>
      <c r="H129" s="3">
        <v>10</v>
      </c>
      <c r="I129" s="3">
        <v>10</v>
      </c>
    </row>
    <row r="130" spans="2:12" ht="16.5" thickBot="1" x14ac:dyDescent="0.25">
      <c r="B130" s="158" t="s">
        <v>23</v>
      </c>
      <c r="C130" s="155" t="s">
        <v>72</v>
      </c>
      <c r="D130" s="155" t="s">
        <v>73</v>
      </c>
      <c r="E130" s="155"/>
      <c r="F130" s="155"/>
      <c r="G130" s="155"/>
      <c r="H130" s="188">
        <f>SUM(H132)</f>
        <v>1953</v>
      </c>
      <c r="I130" s="188">
        <f>SUM(I132)</f>
        <v>1953</v>
      </c>
    </row>
    <row r="131" spans="2:12" ht="16.5" thickBot="1" x14ac:dyDescent="0.25">
      <c r="B131" s="152" t="s">
        <v>50</v>
      </c>
      <c r="C131" s="8" t="s">
        <v>72</v>
      </c>
      <c r="D131" s="8" t="s">
        <v>73</v>
      </c>
      <c r="E131" s="8" t="s">
        <v>74</v>
      </c>
      <c r="F131" s="8"/>
      <c r="G131" s="8"/>
      <c r="H131" s="34">
        <f>SUM(H132)</f>
        <v>1953</v>
      </c>
      <c r="I131" s="34">
        <f>SUM(I132)</f>
        <v>1953</v>
      </c>
    </row>
    <row r="132" spans="2:12" ht="16.5" thickBot="1" x14ac:dyDescent="0.25">
      <c r="B132" s="152" t="s">
        <v>51</v>
      </c>
      <c r="C132" s="8" t="s">
        <v>72</v>
      </c>
      <c r="D132" s="8" t="s">
        <v>73</v>
      </c>
      <c r="E132" s="8" t="s">
        <v>74</v>
      </c>
      <c r="F132" s="8">
        <v>1410211000</v>
      </c>
      <c r="G132" s="8"/>
      <c r="H132" s="34">
        <f>SUM(H133+H134+H135+H136)</f>
        <v>1953</v>
      </c>
      <c r="I132" s="34">
        <f>SUM(I133+I134+I135+I136)</f>
        <v>1953</v>
      </c>
    </row>
    <row r="133" spans="2:12" ht="48" thickBot="1" x14ac:dyDescent="0.25">
      <c r="B133" s="38" t="s">
        <v>9</v>
      </c>
      <c r="C133" s="7" t="s">
        <v>72</v>
      </c>
      <c r="D133" s="7" t="s">
        <v>73</v>
      </c>
      <c r="E133" s="7" t="s">
        <v>74</v>
      </c>
      <c r="F133" s="7">
        <v>1410211000</v>
      </c>
      <c r="G133" s="7">
        <v>121</v>
      </c>
      <c r="H133" s="126">
        <v>1200</v>
      </c>
      <c r="I133" s="126">
        <v>1200</v>
      </c>
    </row>
    <row r="134" spans="2:12" ht="79.5" thickBot="1" x14ac:dyDescent="0.25">
      <c r="B134" s="38" t="s">
        <v>10</v>
      </c>
      <c r="C134" s="7" t="s">
        <v>72</v>
      </c>
      <c r="D134" s="7" t="s">
        <v>73</v>
      </c>
      <c r="E134" s="7" t="s">
        <v>74</v>
      </c>
      <c r="F134" s="7">
        <v>1410211000</v>
      </c>
      <c r="G134" s="7">
        <v>129</v>
      </c>
      <c r="H134" s="126">
        <v>363</v>
      </c>
      <c r="I134" s="126">
        <v>363</v>
      </c>
    </row>
    <row r="135" spans="2:12" ht="32.25" thickBot="1" x14ac:dyDescent="0.25">
      <c r="B135" s="38" t="s">
        <v>13</v>
      </c>
      <c r="C135" s="7" t="s">
        <v>72</v>
      </c>
      <c r="D135" s="7" t="s">
        <v>73</v>
      </c>
      <c r="E135" s="7" t="s">
        <v>74</v>
      </c>
      <c r="F135" s="7">
        <v>1410211000</v>
      </c>
      <c r="G135" s="7">
        <v>244</v>
      </c>
      <c r="H135" s="126">
        <v>387</v>
      </c>
      <c r="I135" s="126">
        <v>387</v>
      </c>
    </row>
    <row r="136" spans="2:12" ht="32.25" thickBot="1" x14ac:dyDescent="0.25">
      <c r="B136" s="5" t="s">
        <v>48</v>
      </c>
      <c r="C136" s="7" t="s">
        <v>72</v>
      </c>
      <c r="D136" s="7" t="s">
        <v>73</v>
      </c>
      <c r="E136" s="7" t="s">
        <v>74</v>
      </c>
      <c r="F136" s="7">
        <v>1410211000</v>
      </c>
      <c r="G136" s="7">
        <v>850</v>
      </c>
      <c r="H136" s="126">
        <v>3</v>
      </c>
      <c r="I136" s="126">
        <v>3</v>
      </c>
    </row>
    <row r="137" spans="2:12" ht="16.5" thickBot="1" x14ac:dyDescent="0.25">
      <c r="B137" s="158" t="s">
        <v>25</v>
      </c>
      <c r="C137" s="155" t="s">
        <v>178</v>
      </c>
      <c r="D137" s="155" t="s">
        <v>75</v>
      </c>
      <c r="E137" s="155"/>
      <c r="F137" s="155"/>
      <c r="G137" s="155"/>
      <c r="H137" s="157">
        <f>SUM(H138+H481+H849+H863)</f>
        <v>582338.49800000002</v>
      </c>
      <c r="I137" s="157">
        <f>SUM(I138+I481+I849+I863)</f>
        <v>582109.23300000001</v>
      </c>
    </row>
    <row r="138" spans="2:12" ht="16.5" thickBot="1" x14ac:dyDescent="0.25">
      <c r="B138" s="158" t="s">
        <v>52</v>
      </c>
      <c r="C138" s="155" t="s">
        <v>178</v>
      </c>
      <c r="D138" s="155" t="s">
        <v>75</v>
      </c>
      <c r="E138" s="155"/>
      <c r="F138" s="155"/>
      <c r="G138" s="155"/>
      <c r="H138" s="157">
        <f>SUM(H139+H157+H175+H193+H211+H229+H247+H265+H283+H301+H319+H337+H355+H373+H391+H409+H427+H445+H463)</f>
        <v>135797.1</v>
      </c>
      <c r="I138" s="157">
        <f>SUM(I139+I157+I175+I193+I211+I229+I247+I265+I283+I301+I319+I337+I355+I373+I391+I409+I427+I445+I463)</f>
        <v>135797.1</v>
      </c>
    </row>
    <row r="139" spans="2:12" ht="32.25" thickBot="1" x14ac:dyDescent="0.25">
      <c r="B139" s="189" t="s">
        <v>53</v>
      </c>
      <c r="C139" s="190" t="s">
        <v>77</v>
      </c>
      <c r="D139" s="190"/>
      <c r="E139" s="190"/>
      <c r="F139" s="190"/>
      <c r="G139" s="190"/>
      <c r="H139" s="192">
        <f>SUM(H140+H153)</f>
        <v>15463.6</v>
      </c>
      <c r="I139" s="192">
        <f>SUM(I140+I153)</f>
        <v>15463.6</v>
      </c>
      <c r="L139" s="120"/>
    </row>
    <row r="140" spans="2:12" ht="16.5" thickBot="1" x14ac:dyDescent="0.25">
      <c r="B140" s="152" t="s">
        <v>52</v>
      </c>
      <c r="C140" s="15" t="s">
        <v>77</v>
      </c>
      <c r="D140" s="15" t="s">
        <v>75</v>
      </c>
      <c r="E140" s="15" t="s">
        <v>76</v>
      </c>
      <c r="F140" s="15"/>
      <c r="G140" s="15"/>
      <c r="H140" s="193">
        <f>SUM(H141+H148)</f>
        <v>15183.6</v>
      </c>
      <c r="I140" s="193">
        <f>SUM(I141+I148)</f>
        <v>15183.6</v>
      </c>
    </row>
    <row r="141" spans="2:12" ht="63.75" thickBot="1" x14ac:dyDescent="0.25">
      <c r="B141" s="152" t="s">
        <v>54</v>
      </c>
      <c r="C141" s="8" t="s">
        <v>77</v>
      </c>
      <c r="D141" s="8" t="s">
        <v>75</v>
      </c>
      <c r="E141" s="8" t="s">
        <v>76</v>
      </c>
      <c r="F141" s="11">
        <v>1910101590</v>
      </c>
      <c r="G141" s="8"/>
      <c r="H141" s="77">
        <f>SUM(H142+H144+H145+H146+H147)</f>
        <v>6611.6</v>
      </c>
      <c r="I141" s="77">
        <f>SUM(I142+I143+I144+I145+I147+I146)</f>
        <v>6611.6</v>
      </c>
      <c r="L141" s="120"/>
    </row>
    <row r="142" spans="2:12" ht="48" thickBot="1" x14ac:dyDescent="0.25">
      <c r="B142" s="5" t="s">
        <v>30</v>
      </c>
      <c r="C142" s="7" t="s">
        <v>77</v>
      </c>
      <c r="D142" s="7" t="s">
        <v>75</v>
      </c>
      <c r="E142" s="7" t="s">
        <v>76</v>
      </c>
      <c r="F142" s="44">
        <v>1910101590</v>
      </c>
      <c r="G142" s="7">
        <v>111</v>
      </c>
      <c r="H142" s="7" t="s">
        <v>640</v>
      </c>
      <c r="I142" s="7" t="s">
        <v>640</v>
      </c>
    </row>
    <row r="143" spans="2:12" ht="48" thickBot="1" x14ac:dyDescent="0.25">
      <c r="B143" s="5" t="s">
        <v>47</v>
      </c>
      <c r="C143" s="7" t="s">
        <v>77</v>
      </c>
      <c r="D143" s="7" t="s">
        <v>75</v>
      </c>
      <c r="E143" s="7" t="s">
        <v>76</v>
      </c>
      <c r="F143" s="44">
        <v>1910101590</v>
      </c>
      <c r="G143" s="7" t="s">
        <v>122</v>
      </c>
      <c r="H143" s="7"/>
      <c r="I143" s="7"/>
    </row>
    <row r="144" spans="2:12" ht="79.5" thickBot="1" x14ac:dyDescent="0.25">
      <c r="B144" s="258" t="s">
        <v>10</v>
      </c>
      <c r="C144" s="7" t="s">
        <v>77</v>
      </c>
      <c r="D144" s="7" t="s">
        <v>75</v>
      </c>
      <c r="E144" s="7" t="s">
        <v>76</v>
      </c>
      <c r="F144" s="44">
        <v>1910101590</v>
      </c>
      <c r="G144" s="7">
        <v>119</v>
      </c>
      <c r="H144" s="7" t="s">
        <v>641</v>
      </c>
      <c r="I144" s="7" t="s">
        <v>641</v>
      </c>
    </row>
    <row r="145" spans="2:9" ht="32.25" thickBot="1" x14ac:dyDescent="0.25">
      <c r="B145" s="38" t="s">
        <v>13</v>
      </c>
      <c r="C145" s="7" t="s">
        <v>77</v>
      </c>
      <c r="D145" s="7" t="s">
        <v>75</v>
      </c>
      <c r="E145" s="7" t="s">
        <v>76</v>
      </c>
      <c r="F145" s="44">
        <v>1910101590</v>
      </c>
      <c r="G145" s="7">
        <v>244</v>
      </c>
      <c r="H145" s="7" t="s">
        <v>642</v>
      </c>
      <c r="I145" s="7" t="s">
        <v>642</v>
      </c>
    </row>
    <row r="146" spans="2:9" ht="16.5" thickBot="1" x14ac:dyDescent="0.25">
      <c r="B146" s="38" t="s">
        <v>635</v>
      </c>
      <c r="C146" s="7" t="s">
        <v>77</v>
      </c>
      <c r="D146" s="7" t="s">
        <v>75</v>
      </c>
      <c r="E146" s="7" t="s">
        <v>76</v>
      </c>
      <c r="F146" s="44">
        <v>1910101590</v>
      </c>
      <c r="G146" s="7" t="s">
        <v>614</v>
      </c>
      <c r="H146" s="7" t="s">
        <v>643</v>
      </c>
      <c r="I146" s="7" t="s">
        <v>643</v>
      </c>
    </row>
    <row r="147" spans="2:9" ht="32.25" thickBot="1" x14ac:dyDescent="0.25">
      <c r="B147" s="256" t="s">
        <v>48</v>
      </c>
      <c r="C147" s="7" t="s">
        <v>77</v>
      </c>
      <c r="D147" s="7" t="s">
        <v>75</v>
      </c>
      <c r="E147" s="7" t="s">
        <v>76</v>
      </c>
      <c r="F147" s="44">
        <v>1910101590</v>
      </c>
      <c r="G147" s="7">
        <v>850</v>
      </c>
      <c r="H147" s="7" t="s">
        <v>644</v>
      </c>
      <c r="I147" s="7" t="s">
        <v>644</v>
      </c>
    </row>
    <row r="148" spans="2:9" ht="158.25" thickBot="1" x14ac:dyDescent="0.25">
      <c r="B148" s="152" t="s">
        <v>55</v>
      </c>
      <c r="C148" s="8" t="s">
        <v>77</v>
      </c>
      <c r="D148" s="8" t="s">
        <v>75</v>
      </c>
      <c r="E148" s="8" t="s">
        <v>76</v>
      </c>
      <c r="F148" s="11">
        <v>1910106590</v>
      </c>
      <c r="G148" s="8"/>
      <c r="H148" s="34">
        <f>SUM(H149+H151+H152+H150)</f>
        <v>8572</v>
      </c>
      <c r="I148" s="34">
        <f>SUM(I149+I151+I152+I150)</f>
        <v>8572</v>
      </c>
    </row>
    <row r="149" spans="2:9" ht="48" thickBot="1" x14ac:dyDescent="0.25">
      <c r="B149" s="256" t="s">
        <v>56</v>
      </c>
      <c r="C149" s="7" t="s">
        <v>77</v>
      </c>
      <c r="D149" s="7" t="s">
        <v>75</v>
      </c>
      <c r="E149" s="7" t="s">
        <v>76</v>
      </c>
      <c r="F149" s="44">
        <v>1910106590</v>
      </c>
      <c r="G149" s="7">
        <v>111</v>
      </c>
      <c r="H149" s="7" t="s">
        <v>645</v>
      </c>
      <c r="I149" s="7" t="s">
        <v>645</v>
      </c>
    </row>
    <row r="150" spans="2:9" ht="48" thickBot="1" x14ac:dyDescent="0.25">
      <c r="B150" s="256" t="s">
        <v>47</v>
      </c>
      <c r="C150" s="7" t="s">
        <v>77</v>
      </c>
      <c r="D150" s="7" t="s">
        <v>75</v>
      </c>
      <c r="E150" s="7" t="s">
        <v>76</v>
      </c>
      <c r="F150" s="44" t="s">
        <v>392</v>
      </c>
      <c r="G150" s="7" t="s">
        <v>122</v>
      </c>
      <c r="H150" s="7"/>
      <c r="I150" s="7"/>
    </row>
    <row r="151" spans="2:9" ht="79.5" thickBot="1" x14ac:dyDescent="0.25">
      <c r="B151" s="258" t="s">
        <v>10</v>
      </c>
      <c r="C151" s="7" t="s">
        <v>77</v>
      </c>
      <c r="D151" s="7" t="s">
        <v>75</v>
      </c>
      <c r="E151" s="7" t="s">
        <v>76</v>
      </c>
      <c r="F151" s="44">
        <v>1910106590</v>
      </c>
      <c r="G151" s="7">
        <v>119</v>
      </c>
      <c r="H151" s="7" t="s">
        <v>646</v>
      </c>
      <c r="I151" s="7" t="s">
        <v>646</v>
      </c>
    </row>
    <row r="152" spans="2:9" ht="32.25" thickBot="1" x14ac:dyDescent="0.25">
      <c r="B152" s="38" t="s">
        <v>13</v>
      </c>
      <c r="C152" s="7" t="s">
        <v>77</v>
      </c>
      <c r="D152" s="7" t="s">
        <v>75</v>
      </c>
      <c r="E152" s="7" t="s">
        <v>76</v>
      </c>
      <c r="F152" s="44">
        <v>1910106590</v>
      </c>
      <c r="G152" s="7">
        <v>244</v>
      </c>
      <c r="H152" s="7" t="s">
        <v>647</v>
      </c>
      <c r="I152" s="7" t="s">
        <v>647</v>
      </c>
    </row>
    <row r="153" spans="2:9" ht="16.5" thickBot="1" x14ac:dyDescent="0.25">
      <c r="B153" s="152" t="s">
        <v>31</v>
      </c>
      <c r="C153" s="8" t="s">
        <v>77</v>
      </c>
      <c r="D153" s="8">
        <v>10</v>
      </c>
      <c r="E153" s="8"/>
      <c r="F153" s="8"/>
      <c r="G153" s="8"/>
      <c r="H153" s="8" t="s">
        <v>648</v>
      </c>
      <c r="I153" s="8" t="s">
        <v>648</v>
      </c>
    </row>
    <row r="154" spans="2:9" ht="16.5" thickBot="1" x14ac:dyDescent="0.25">
      <c r="B154" s="152" t="s">
        <v>35</v>
      </c>
      <c r="C154" s="8" t="s">
        <v>77</v>
      </c>
      <c r="D154" s="8">
        <v>10</v>
      </c>
      <c r="E154" s="8" t="s">
        <v>73</v>
      </c>
      <c r="F154" s="8"/>
      <c r="G154" s="8"/>
      <c r="H154" s="8" t="s">
        <v>648</v>
      </c>
      <c r="I154" s="8" t="s">
        <v>648</v>
      </c>
    </row>
    <row r="155" spans="2:9" ht="48" thickBot="1" x14ac:dyDescent="0.25">
      <c r="B155" s="152" t="s">
        <v>57</v>
      </c>
      <c r="C155" s="8" t="s">
        <v>77</v>
      </c>
      <c r="D155" s="8">
        <v>10</v>
      </c>
      <c r="E155" s="8" t="s">
        <v>73</v>
      </c>
      <c r="F155" s="8">
        <v>2230171540</v>
      </c>
      <c r="G155" s="8"/>
      <c r="H155" s="8" t="s">
        <v>648</v>
      </c>
      <c r="I155" s="8" t="s">
        <v>648</v>
      </c>
    </row>
    <row r="156" spans="2:9" ht="32.25" thickBot="1" x14ac:dyDescent="0.25">
      <c r="B156" s="5" t="s">
        <v>34</v>
      </c>
      <c r="C156" s="7" t="s">
        <v>77</v>
      </c>
      <c r="D156" s="7">
        <v>10</v>
      </c>
      <c r="E156" s="7" t="s">
        <v>73</v>
      </c>
      <c r="F156" s="7">
        <v>2230171540</v>
      </c>
      <c r="G156" s="7">
        <v>313</v>
      </c>
      <c r="H156" s="8" t="s">
        <v>648</v>
      </c>
      <c r="I156" s="8" t="s">
        <v>648</v>
      </c>
    </row>
    <row r="157" spans="2:9" ht="32.25" thickBot="1" x14ac:dyDescent="0.25">
      <c r="B157" s="189" t="s">
        <v>58</v>
      </c>
      <c r="C157" s="190" t="s">
        <v>78</v>
      </c>
      <c r="D157" s="190"/>
      <c r="E157" s="190"/>
      <c r="F157" s="190"/>
      <c r="G157" s="190"/>
      <c r="H157" s="191">
        <f>SUM(H158+H171)</f>
        <v>8634.2999999999993</v>
      </c>
      <c r="I157" s="191">
        <f>SUM(I158+I171)</f>
        <v>8634.2999999999993</v>
      </c>
    </row>
    <row r="158" spans="2:9" ht="16.5" thickBot="1" x14ac:dyDescent="0.25">
      <c r="B158" s="152" t="s">
        <v>52</v>
      </c>
      <c r="C158" s="15" t="s">
        <v>78</v>
      </c>
      <c r="D158" s="15" t="s">
        <v>75</v>
      </c>
      <c r="E158" s="15" t="s">
        <v>76</v>
      </c>
      <c r="F158" s="15"/>
      <c r="G158" s="15"/>
      <c r="H158" s="35">
        <f>SUM(H159+H166)</f>
        <v>8494.2999999999993</v>
      </c>
      <c r="I158" s="35">
        <f>SUM(I159+I166)</f>
        <v>8494.2999999999993</v>
      </c>
    </row>
    <row r="159" spans="2:9" ht="63.75" thickBot="1" x14ac:dyDescent="0.25">
      <c r="B159" s="152" t="s">
        <v>59</v>
      </c>
      <c r="C159" s="8" t="s">
        <v>78</v>
      </c>
      <c r="D159" s="8" t="s">
        <v>75</v>
      </c>
      <c r="E159" s="8" t="s">
        <v>76</v>
      </c>
      <c r="F159" s="11">
        <v>1910101590</v>
      </c>
      <c r="G159" s="8"/>
      <c r="H159" s="34">
        <f>SUM(H160+H162+H163+H165+H161+H164)</f>
        <v>3175.3</v>
      </c>
      <c r="I159" s="34">
        <f>SUM(I160+I162+I163+I165+I161+I164)</f>
        <v>3175.3</v>
      </c>
    </row>
    <row r="160" spans="2:9" ht="48" thickBot="1" x14ac:dyDescent="0.25">
      <c r="B160" s="256" t="s">
        <v>30</v>
      </c>
      <c r="C160" s="7" t="s">
        <v>78</v>
      </c>
      <c r="D160" s="7" t="s">
        <v>75</v>
      </c>
      <c r="E160" s="7" t="s">
        <v>76</v>
      </c>
      <c r="F160" s="44">
        <v>1910101590</v>
      </c>
      <c r="G160" s="7">
        <v>111</v>
      </c>
      <c r="H160" s="7" t="s">
        <v>649</v>
      </c>
      <c r="I160" s="7" t="s">
        <v>649</v>
      </c>
    </row>
    <row r="161" spans="2:9" ht="48" thickBot="1" x14ac:dyDescent="0.25">
      <c r="B161" s="256" t="s">
        <v>47</v>
      </c>
      <c r="C161" s="7" t="s">
        <v>78</v>
      </c>
      <c r="D161" s="7" t="s">
        <v>75</v>
      </c>
      <c r="E161" s="7" t="s">
        <v>76</v>
      </c>
      <c r="F161" s="44">
        <v>1910101590</v>
      </c>
      <c r="G161" s="7" t="s">
        <v>122</v>
      </c>
      <c r="H161" s="7"/>
      <c r="I161" s="7"/>
    </row>
    <row r="162" spans="2:9" ht="79.5" thickBot="1" x14ac:dyDescent="0.25">
      <c r="B162" s="258" t="s">
        <v>10</v>
      </c>
      <c r="C162" s="7" t="s">
        <v>78</v>
      </c>
      <c r="D162" s="7" t="s">
        <v>75</v>
      </c>
      <c r="E162" s="7" t="s">
        <v>76</v>
      </c>
      <c r="F162" s="44">
        <v>1910101590</v>
      </c>
      <c r="G162" s="7">
        <v>119</v>
      </c>
      <c r="H162" s="7" t="s">
        <v>650</v>
      </c>
      <c r="I162" s="7" t="s">
        <v>650</v>
      </c>
    </row>
    <row r="163" spans="2:9" ht="32.25" thickBot="1" x14ac:dyDescent="0.25">
      <c r="B163" s="38" t="s">
        <v>13</v>
      </c>
      <c r="C163" s="7" t="s">
        <v>78</v>
      </c>
      <c r="D163" s="7" t="s">
        <v>75</v>
      </c>
      <c r="E163" s="7" t="s">
        <v>76</v>
      </c>
      <c r="F163" s="44">
        <v>1910101590</v>
      </c>
      <c r="G163" s="7">
        <v>244</v>
      </c>
      <c r="H163" s="7" t="s">
        <v>651</v>
      </c>
      <c r="I163" s="7" t="s">
        <v>651</v>
      </c>
    </row>
    <row r="164" spans="2:9" ht="16.5" thickBot="1" x14ac:dyDescent="0.25">
      <c r="B164" s="38" t="s">
        <v>635</v>
      </c>
      <c r="C164" s="7" t="s">
        <v>78</v>
      </c>
      <c r="D164" s="7" t="s">
        <v>75</v>
      </c>
      <c r="E164" s="7" t="s">
        <v>76</v>
      </c>
      <c r="F164" s="44">
        <v>1910101590</v>
      </c>
      <c r="G164" s="7" t="s">
        <v>614</v>
      </c>
      <c r="H164" s="7" t="s">
        <v>652</v>
      </c>
      <c r="I164" s="7" t="s">
        <v>652</v>
      </c>
    </row>
    <row r="165" spans="2:9" ht="32.25" thickBot="1" x14ac:dyDescent="0.25">
      <c r="B165" s="256" t="s">
        <v>48</v>
      </c>
      <c r="C165" s="7" t="s">
        <v>78</v>
      </c>
      <c r="D165" s="7" t="s">
        <v>75</v>
      </c>
      <c r="E165" s="7" t="s">
        <v>76</v>
      </c>
      <c r="F165" s="44">
        <v>1910101590</v>
      </c>
      <c r="G165" s="7">
        <v>850</v>
      </c>
      <c r="H165" s="7" t="s">
        <v>568</v>
      </c>
      <c r="I165" s="7" t="s">
        <v>568</v>
      </c>
    </row>
    <row r="166" spans="2:9" ht="158.25" thickBot="1" x14ac:dyDescent="0.25">
      <c r="B166" s="152" t="s">
        <v>55</v>
      </c>
      <c r="C166" s="8" t="s">
        <v>78</v>
      </c>
      <c r="D166" s="8" t="s">
        <v>75</v>
      </c>
      <c r="E166" s="8" t="s">
        <v>76</v>
      </c>
      <c r="F166" s="11">
        <v>1910106590</v>
      </c>
      <c r="G166" s="8"/>
      <c r="H166" s="34">
        <f>SUM(H167+H169+H170+H168)</f>
        <v>5319</v>
      </c>
      <c r="I166" s="34">
        <f>SUM(I167+I169+I170+I168)</f>
        <v>5319</v>
      </c>
    </row>
    <row r="167" spans="2:9" ht="48" thickBot="1" x14ac:dyDescent="0.25">
      <c r="B167" s="256" t="s">
        <v>56</v>
      </c>
      <c r="C167" s="7" t="s">
        <v>78</v>
      </c>
      <c r="D167" s="7" t="s">
        <v>75</v>
      </c>
      <c r="E167" s="7" t="s">
        <v>76</v>
      </c>
      <c r="F167" s="44">
        <v>1910106590</v>
      </c>
      <c r="G167" s="7">
        <v>111</v>
      </c>
      <c r="H167" s="7" t="s">
        <v>653</v>
      </c>
      <c r="I167" s="7" t="s">
        <v>653</v>
      </c>
    </row>
    <row r="168" spans="2:9" ht="48" thickBot="1" x14ac:dyDescent="0.25">
      <c r="B168" s="256" t="s">
        <v>47</v>
      </c>
      <c r="C168" s="7" t="s">
        <v>78</v>
      </c>
      <c r="D168" s="7" t="s">
        <v>75</v>
      </c>
      <c r="E168" s="7" t="s">
        <v>76</v>
      </c>
      <c r="F168" s="44">
        <v>1910106590</v>
      </c>
      <c r="G168" s="7" t="s">
        <v>122</v>
      </c>
      <c r="H168" s="7"/>
      <c r="I168" s="7"/>
    </row>
    <row r="169" spans="2:9" ht="79.5" thickBot="1" x14ac:dyDescent="0.25">
      <c r="B169" s="258" t="s">
        <v>10</v>
      </c>
      <c r="C169" s="7" t="s">
        <v>78</v>
      </c>
      <c r="D169" s="7" t="s">
        <v>75</v>
      </c>
      <c r="E169" s="7" t="s">
        <v>76</v>
      </c>
      <c r="F169" s="44">
        <v>1910106590</v>
      </c>
      <c r="G169" s="7">
        <v>119</v>
      </c>
      <c r="H169" s="7" t="s">
        <v>654</v>
      </c>
      <c r="I169" s="7" t="s">
        <v>654</v>
      </c>
    </row>
    <row r="170" spans="2:9" ht="32.25" thickBot="1" x14ac:dyDescent="0.25">
      <c r="B170" s="38" t="s">
        <v>13</v>
      </c>
      <c r="C170" s="7" t="s">
        <v>78</v>
      </c>
      <c r="D170" s="7" t="s">
        <v>75</v>
      </c>
      <c r="E170" s="7" t="s">
        <v>76</v>
      </c>
      <c r="F170" s="44">
        <v>1910106590</v>
      </c>
      <c r="G170" s="7">
        <v>244</v>
      </c>
      <c r="H170" s="7" t="s">
        <v>122</v>
      </c>
      <c r="I170" s="7" t="s">
        <v>122</v>
      </c>
    </row>
    <row r="171" spans="2:9" ht="16.5" thickBot="1" x14ac:dyDescent="0.25">
      <c r="B171" s="152" t="s">
        <v>31</v>
      </c>
      <c r="C171" s="8" t="s">
        <v>78</v>
      </c>
      <c r="D171" s="8">
        <v>10</v>
      </c>
      <c r="E171" s="8" t="s">
        <v>73</v>
      </c>
      <c r="F171" s="8"/>
      <c r="G171" s="8"/>
      <c r="H171" s="8" t="s">
        <v>655</v>
      </c>
      <c r="I171" s="8" t="s">
        <v>655</v>
      </c>
    </row>
    <row r="172" spans="2:9" ht="16.5" thickBot="1" x14ac:dyDescent="0.25">
      <c r="B172" s="152" t="s">
        <v>35</v>
      </c>
      <c r="C172" s="8" t="s">
        <v>78</v>
      </c>
      <c r="D172" s="8">
        <v>10</v>
      </c>
      <c r="E172" s="8" t="s">
        <v>73</v>
      </c>
      <c r="F172" s="8"/>
      <c r="G172" s="8"/>
      <c r="H172" s="8" t="s">
        <v>655</v>
      </c>
      <c r="I172" s="8" t="s">
        <v>655</v>
      </c>
    </row>
    <row r="173" spans="2:9" ht="48" thickBot="1" x14ac:dyDescent="0.25">
      <c r="B173" s="152" t="s">
        <v>57</v>
      </c>
      <c r="C173" s="8" t="s">
        <v>78</v>
      </c>
      <c r="D173" s="8">
        <v>10</v>
      </c>
      <c r="E173" s="8" t="s">
        <v>73</v>
      </c>
      <c r="F173" s="8">
        <v>2230171540</v>
      </c>
      <c r="G173" s="8"/>
      <c r="H173" s="8" t="s">
        <v>655</v>
      </c>
      <c r="I173" s="8" t="s">
        <v>655</v>
      </c>
    </row>
    <row r="174" spans="2:9" ht="32.25" thickBot="1" x14ac:dyDescent="0.25">
      <c r="B174" s="5" t="s">
        <v>34</v>
      </c>
      <c r="C174" s="7" t="s">
        <v>78</v>
      </c>
      <c r="D174" s="7">
        <v>10</v>
      </c>
      <c r="E174" s="7" t="s">
        <v>73</v>
      </c>
      <c r="F174" s="7">
        <v>2230171540</v>
      </c>
      <c r="G174" s="7">
        <v>313</v>
      </c>
      <c r="H174" s="7" t="s">
        <v>655</v>
      </c>
      <c r="I174" s="7" t="s">
        <v>655</v>
      </c>
    </row>
    <row r="175" spans="2:9" ht="32.25" thickBot="1" x14ac:dyDescent="0.25">
      <c r="B175" s="189" t="s">
        <v>60</v>
      </c>
      <c r="C175" s="190" t="s">
        <v>79</v>
      </c>
      <c r="D175" s="190"/>
      <c r="E175" s="190"/>
      <c r="F175" s="190"/>
      <c r="G175" s="190"/>
      <c r="H175" s="191">
        <f>SUM(H176+H189)</f>
        <v>13034.3</v>
      </c>
      <c r="I175" s="191">
        <f>SUM(I176+I189)</f>
        <v>13034.3</v>
      </c>
    </row>
    <row r="176" spans="2:9" ht="16.5" thickBot="1" x14ac:dyDescent="0.25">
      <c r="B176" s="152" t="s">
        <v>52</v>
      </c>
      <c r="C176" s="15" t="s">
        <v>79</v>
      </c>
      <c r="D176" s="15" t="s">
        <v>75</v>
      </c>
      <c r="E176" s="15" t="s">
        <v>76</v>
      </c>
      <c r="F176" s="15"/>
      <c r="G176" s="15"/>
      <c r="H176" s="35">
        <f>SUM(H177+H184)</f>
        <v>12804.3</v>
      </c>
      <c r="I176" s="35">
        <f>SUM(I177+I184)</f>
        <v>12804.3</v>
      </c>
    </row>
    <row r="177" spans="2:9" ht="63.75" thickBot="1" x14ac:dyDescent="0.25">
      <c r="B177" s="152" t="s">
        <v>59</v>
      </c>
      <c r="C177" s="8" t="s">
        <v>79</v>
      </c>
      <c r="D177" s="8" t="s">
        <v>75</v>
      </c>
      <c r="E177" s="8" t="s">
        <v>76</v>
      </c>
      <c r="F177" s="11">
        <v>1910101590</v>
      </c>
      <c r="G177" s="8"/>
      <c r="H177" s="34">
        <f>SUM(H178+H180+H181+H183+H179+H182)</f>
        <v>4658.3</v>
      </c>
      <c r="I177" s="34">
        <f>SUM(I178+I180+I181+I183+I179+I182)</f>
        <v>4658.3</v>
      </c>
    </row>
    <row r="178" spans="2:9" ht="48" thickBot="1" x14ac:dyDescent="0.25">
      <c r="B178" s="256" t="s">
        <v>30</v>
      </c>
      <c r="C178" s="7" t="s">
        <v>79</v>
      </c>
      <c r="D178" s="7" t="s">
        <v>75</v>
      </c>
      <c r="E178" s="7" t="s">
        <v>76</v>
      </c>
      <c r="F178" s="44">
        <v>1910101590</v>
      </c>
      <c r="G178" s="7" t="s">
        <v>80</v>
      </c>
      <c r="H178" s="7" t="s">
        <v>649</v>
      </c>
      <c r="I178" s="7" t="s">
        <v>649</v>
      </c>
    </row>
    <row r="179" spans="2:9" ht="48" thickBot="1" x14ac:dyDescent="0.25">
      <c r="B179" s="256" t="s">
        <v>47</v>
      </c>
      <c r="C179" s="7" t="s">
        <v>79</v>
      </c>
      <c r="D179" s="7" t="s">
        <v>75</v>
      </c>
      <c r="E179" s="7" t="s">
        <v>76</v>
      </c>
      <c r="F179" s="44">
        <v>1910101590</v>
      </c>
      <c r="G179" s="7" t="s">
        <v>122</v>
      </c>
      <c r="H179" s="7"/>
      <c r="I179" s="7"/>
    </row>
    <row r="180" spans="2:9" ht="79.5" thickBot="1" x14ac:dyDescent="0.25">
      <c r="B180" s="258" t="s">
        <v>10</v>
      </c>
      <c r="C180" s="7" t="s">
        <v>79</v>
      </c>
      <c r="D180" s="7" t="s">
        <v>75</v>
      </c>
      <c r="E180" s="7" t="s">
        <v>76</v>
      </c>
      <c r="F180" s="44">
        <v>1910101590</v>
      </c>
      <c r="G180" s="7">
        <v>119</v>
      </c>
      <c r="H180" s="3">
        <v>402.3</v>
      </c>
      <c r="I180" s="3">
        <v>402.3</v>
      </c>
    </row>
    <row r="181" spans="2:9" ht="32.25" thickBot="1" x14ac:dyDescent="0.25">
      <c r="B181" s="38" t="s">
        <v>13</v>
      </c>
      <c r="C181" s="7" t="s">
        <v>79</v>
      </c>
      <c r="D181" s="7" t="s">
        <v>75</v>
      </c>
      <c r="E181" s="7" t="s">
        <v>76</v>
      </c>
      <c r="F181" s="44">
        <v>1910101590</v>
      </c>
      <c r="G181" s="7">
        <v>244</v>
      </c>
      <c r="H181" s="3">
        <v>2284</v>
      </c>
      <c r="I181" s="3">
        <v>2284</v>
      </c>
    </row>
    <row r="182" spans="2:9" ht="16.5" thickBot="1" x14ac:dyDescent="0.25">
      <c r="B182" s="38" t="s">
        <v>635</v>
      </c>
      <c r="C182" s="7" t="s">
        <v>79</v>
      </c>
      <c r="D182" s="7" t="s">
        <v>75</v>
      </c>
      <c r="E182" s="7" t="s">
        <v>76</v>
      </c>
      <c r="F182" s="44">
        <v>1910101590</v>
      </c>
      <c r="G182" s="7" t="s">
        <v>614</v>
      </c>
      <c r="H182" s="3">
        <v>569</v>
      </c>
      <c r="I182" s="3">
        <v>569</v>
      </c>
    </row>
    <row r="183" spans="2:9" ht="32.25" thickBot="1" x14ac:dyDescent="0.25">
      <c r="B183" s="256" t="s">
        <v>48</v>
      </c>
      <c r="C183" s="7" t="s">
        <v>79</v>
      </c>
      <c r="D183" s="7" t="s">
        <v>75</v>
      </c>
      <c r="E183" s="7" t="s">
        <v>76</v>
      </c>
      <c r="F183" s="44">
        <v>1910101590</v>
      </c>
      <c r="G183" s="7">
        <v>850</v>
      </c>
      <c r="H183" s="3">
        <v>71</v>
      </c>
      <c r="I183" s="3">
        <v>71</v>
      </c>
    </row>
    <row r="184" spans="2:9" ht="158.25" thickBot="1" x14ac:dyDescent="0.25">
      <c r="B184" s="152" t="s">
        <v>55</v>
      </c>
      <c r="C184" s="8" t="s">
        <v>79</v>
      </c>
      <c r="D184" s="8" t="s">
        <v>75</v>
      </c>
      <c r="E184" s="8" t="s">
        <v>76</v>
      </c>
      <c r="F184" s="11">
        <v>1910106590</v>
      </c>
      <c r="G184" s="8"/>
      <c r="H184" s="34">
        <f>SUM(H185+H187+H188+H186)</f>
        <v>8146</v>
      </c>
      <c r="I184" s="34">
        <f>SUM(I185+I187+I188+I186)</f>
        <v>8146</v>
      </c>
    </row>
    <row r="185" spans="2:9" ht="48" thickBot="1" x14ac:dyDescent="0.25">
      <c r="B185" s="256" t="s">
        <v>56</v>
      </c>
      <c r="C185" s="7" t="s">
        <v>79</v>
      </c>
      <c r="D185" s="7" t="s">
        <v>75</v>
      </c>
      <c r="E185" s="7" t="s">
        <v>76</v>
      </c>
      <c r="F185" s="44">
        <v>1910106590</v>
      </c>
      <c r="G185" s="7">
        <v>111</v>
      </c>
      <c r="H185" s="3">
        <v>6108</v>
      </c>
      <c r="I185" s="3">
        <v>6108</v>
      </c>
    </row>
    <row r="186" spans="2:9" ht="48" thickBot="1" x14ac:dyDescent="0.25">
      <c r="B186" s="256" t="s">
        <v>47</v>
      </c>
      <c r="C186" s="7" t="s">
        <v>116</v>
      </c>
      <c r="D186" s="7" t="s">
        <v>75</v>
      </c>
      <c r="E186" s="7" t="s">
        <v>76</v>
      </c>
      <c r="F186" s="44" t="s">
        <v>392</v>
      </c>
      <c r="G186" s="7" t="s">
        <v>122</v>
      </c>
      <c r="H186" s="3">
        <v>0</v>
      </c>
      <c r="I186" s="3">
        <v>0</v>
      </c>
    </row>
    <row r="187" spans="2:9" ht="79.5" thickBot="1" x14ac:dyDescent="0.25">
      <c r="B187" s="258" t="s">
        <v>10</v>
      </c>
      <c r="C187" s="7" t="s">
        <v>79</v>
      </c>
      <c r="D187" s="7" t="s">
        <v>75</v>
      </c>
      <c r="E187" s="7" t="s">
        <v>76</v>
      </c>
      <c r="F187" s="44">
        <v>1910106590</v>
      </c>
      <c r="G187" s="7">
        <v>119</v>
      </c>
      <c r="H187" s="3">
        <v>1845</v>
      </c>
      <c r="I187" s="3">
        <v>1845</v>
      </c>
    </row>
    <row r="188" spans="2:9" ht="32.25" thickBot="1" x14ac:dyDescent="0.25">
      <c r="B188" s="38" t="s">
        <v>13</v>
      </c>
      <c r="C188" s="7" t="s">
        <v>79</v>
      </c>
      <c r="D188" s="7" t="s">
        <v>75</v>
      </c>
      <c r="E188" s="7" t="s">
        <v>76</v>
      </c>
      <c r="F188" s="44">
        <v>1910106590</v>
      </c>
      <c r="G188" s="7">
        <v>244</v>
      </c>
      <c r="H188" s="3">
        <v>193</v>
      </c>
      <c r="I188" s="3">
        <v>193</v>
      </c>
    </row>
    <row r="189" spans="2:9" ht="16.5" thickBot="1" x14ac:dyDescent="0.25">
      <c r="B189" s="152" t="s">
        <v>31</v>
      </c>
      <c r="C189" s="8" t="s">
        <v>79</v>
      </c>
      <c r="D189" s="8">
        <v>10</v>
      </c>
      <c r="E189" s="8" t="s">
        <v>73</v>
      </c>
      <c r="F189" s="8"/>
      <c r="G189" s="8"/>
      <c r="H189" s="1">
        <v>230</v>
      </c>
      <c r="I189" s="1">
        <v>230</v>
      </c>
    </row>
    <row r="190" spans="2:9" ht="16.5" thickBot="1" x14ac:dyDescent="0.25">
      <c r="B190" s="152" t="s">
        <v>35</v>
      </c>
      <c r="C190" s="8" t="s">
        <v>79</v>
      </c>
      <c r="D190" s="8">
        <v>10</v>
      </c>
      <c r="E190" s="8" t="s">
        <v>73</v>
      </c>
      <c r="F190" s="8"/>
      <c r="G190" s="8"/>
      <c r="H190" s="1">
        <v>230</v>
      </c>
      <c r="I190" s="1">
        <v>230</v>
      </c>
    </row>
    <row r="191" spans="2:9" ht="48" thickBot="1" x14ac:dyDescent="0.25">
      <c r="B191" s="152" t="s">
        <v>57</v>
      </c>
      <c r="C191" s="7" t="s">
        <v>79</v>
      </c>
      <c r="D191" s="7">
        <v>10</v>
      </c>
      <c r="E191" s="7" t="s">
        <v>73</v>
      </c>
      <c r="F191" s="7">
        <v>2230171540</v>
      </c>
      <c r="G191" s="7"/>
      <c r="H191" s="1">
        <v>230</v>
      </c>
      <c r="I191" s="1">
        <v>230</v>
      </c>
    </row>
    <row r="192" spans="2:9" ht="32.25" thickBot="1" x14ac:dyDescent="0.25">
      <c r="B192" s="5" t="s">
        <v>34</v>
      </c>
      <c r="C192" s="7" t="s">
        <v>79</v>
      </c>
      <c r="D192" s="7">
        <v>10</v>
      </c>
      <c r="E192" s="7" t="s">
        <v>73</v>
      </c>
      <c r="F192" s="7">
        <v>2230171540</v>
      </c>
      <c r="G192" s="7">
        <v>313</v>
      </c>
      <c r="H192" s="1">
        <v>230</v>
      </c>
      <c r="I192" s="1">
        <v>230</v>
      </c>
    </row>
    <row r="193" spans="2:9" ht="32.25" thickBot="1" x14ac:dyDescent="0.25">
      <c r="B193" s="189" t="s">
        <v>81</v>
      </c>
      <c r="C193" s="190" t="s">
        <v>82</v>
      </c>
      <c r="D193" s="190"/>
      <c r="E193" s="190"/>
      <c r="F193" s="190"/>
      <c r="G193" s="190"/>
      <c r="H193" s="192">
        <f>SUM(H194+H207)</f>
        <v>9271.7000000000007</v>
      </c>
      <c r="I193" s="192">
        <f>SUM(I194+I207)</f>
        <v>9271.7000000000007</v>
      </c>
    </row>
    <row r="194" spans="2:9" ht="16.5" thickBot="1" x14ac:dyDescent="0.25">
      <c r="B194" s="152" t="s">
        <v>52</v>
      </c>
      <c r="C194" s="8" t="s">
        <v>82</v>
      </c>
      <c r="D194" s="8" t="s">
        <v>75</v>
      </c>
      <c r="E194" s="8" t="s">
        <v>76</v>
      </c>
      <c r="F194" s="8"/>
      <c r="G194" s="8"/>
      <c r="H194" s="193">
        <f>SUM(H195+H202)</f>
        <v>9081.7000000000007</v>
      </c>
      <c r="I194" s="193">
        <f>SUM(I195+I202)</f>
        <v>9081.7000000000007</v>
      </c>
    </row>
    <row r="195" spans="2:9" ht="63.75" thickBot="1" x14ac:dyDescent="0.25">
      <c r="B195" s="152" t="s">
        <v>59</v>
      </c>
      <c r="C195" s="8" t="s">
        <v>82</v>
      </c>
      <c r="D195" s="8" t="s">
        <v>75</v>
      </c>
      <c r="E195" s="8" t="s">
        <v>76</v>
      </c>
      <c r="F195" s="11">
        <v>1910101590</v>
      </c>
      <c r="G195" s="8"/>
      <c r="H195" s="77">
        <f>SUM(H196:H201)</f>
        <v>3493.7</v>
      </c>
      <c r="I195" s="77">
        <f>SUM(I196:I201)</f>
        <v>3493.7</v>
      </c>
    </row>
    <row r="196" spans="2:9" ht="48" thickBot="1" x14ac:dyDescent="0.25">
      <c r="B196" s="256" t="s">
        <v>30</v>
      </c>
      <c r="C196" s="7" t="s">
        <v>82</v>
      </c>
      <c r="D196" s="7" t="s">
        <v>75</v>
      </c>
      <c r="E196" s="7" t="s">
        <v>76</v>
      </c>
      <c r="F196" s="44">
        <v>1910101590</v>
      </c>
      <c r="G196" s="7" t="s">
        <v>80</v>
      </c>
      <c r="H196" s="3">
        <v>1128</v>
      </c>
      <c r="I196" s="3">
        <v>1128</v>
      </c>
    </row>
    <row r="197" spans="2:9" ht="48" thickBot="1" x14ac:dyDescent="0.25">
      <c r="B197" s="287" t="s">
        <v>47</v>
      </c>
      <c r="C197" s="7" t="s">
        <v>82</v>
      </c>
      <c r="D197" s="7" t="s">
        <v>75</v>
      </c>
      <c r="E197" s="7" t="s">
        <v>76</v>
      </c>
      <c r="F197" s="44">
        <v>1910101590</v>
      </c>
      <c r="G197" s="7" t="s">
        <v>122</v>
      </c>
      <c r="H197" s="3"/>
      <c r="I197" s="3"/>
    </row>
    <row r="198" spans="2:9" ht="79.5" thickBot="1" x14ac:dyDescent="0.25">
      <c r="B198" s="258" t="s">
        <v>10</v>
      </c>
      <c r="C198" s="7" t="s">
        <v>82</v>
      </c>
      <c r="D198" s="7" t="s">
        <v>75</v>
      </c>
      <c r="E198" s="7" t="s">
        <v>76</v>
      </c>
      <c r="F198" s="44">
        <v>1910101590</v>
      </c>
      <c r="G198" s="7">
        <v>119</v>
      </c>
      <c r="H198" s="3">
        <v>340.7</v>
      </c>
      <c r="I198" s="3">
        <v>340.7</v>
      </c>
    </row>
    <row r="199" spans="2:9" ht="32.25" thickBot="1" x14ac:dyDescent="0.25">
      <c r="B199" s="38" t="s">
        <v>13</v>
      </c>
      <c r="C199" s="7" t="s">
        <v>82</v>
      </c>
      <c r="D199" s="7" t="s">
        <v>75</v>
      </c>
      <c r="E199" s="7" t="s">
        <v>76</v>
      </c>
      <c r="F199" s="44">
        <v>1910101590</v>
      </c>
      <c r="G199" s="7">
        <v>244</v>
      </c>
      <c r="H199" s="3">
        <v>1689</v>
      </c>
      <c r="I199" s="3">
        <v>1689</v>
      </c>
    </row>
    <row r="200" spans="2:9" ht="16.5" thickBot="1" x14ac:dyDescent="0.25">
      <c r="B200" s="38" t="s">
        <v>635</v>
      </c>
      <c r="C200" s="7" t="s">
        <v>82</v>
      </c>
      <c r="D200" s="7" t="s">
        <v>75</v>
      </c>
      <c r="E200" s="7" t="s">
        <v>76</v>
      </c>
      <c r="F200" s="44">
        <v>1910101590</v>
      </c>
      <c r="G200" s="7" t="s">
        <v>614</v>
      </c>
      <c r="H200" s="3">
        <v>293</v>
      </c>
      <c r="I200" s="3">
        <v>293</v>
      </c>
    </row>
    <row r="201" spans="2:9" ht="32.25" thickBot="1" x14ac:dyDescent="0.25">
      <c r="B201" s="256" t="s">
        <v>48</v>
      </c>
      <c r="C201" s="7" t="s">
        <v>82</v>
      </c>
      <c r="D201" s="7" t="s">
        <v>75</v>
      </c>
      <c r="E201" s="7" t="s">
        <v>76</v>
      </c>
      <c r="F201" s="44">
        <v>1910101590</v>
      </c>
      <c r="G201" s="7">
        <v>850</v>
      </c>
      <c r="H201" s="3">
        <v>43</v>
      </c>
      <c r="I201" s="3">
        <v>43</v>
      </c>
    </row>
    <row r="202" spans="2:9" ht="158.25" thickBot="1" x14ac:dyDescent="0.25">
      <c r="B202" s="152" t="s">
        <v>55</v>
      </c>
      <c r="C202" s="8" t="s">
        <v>82</v>
      </c>
      <c r="D202" s="8" t="s">
        <v>75</v>
      </c>
      <c r="E202" s="8" t="s">
        <v>76</v>
      </c>
      <c r="F202" s="11">
        <v>1910106590</v>
      </c>
      <c r="G202" s="8"/>
      <c r="H202" s="34">
        <f>SUM(H203+H205+H206+H204)</f>
        <v>5588</v>
      </c>
      <c r="I202" s="34">
        <f>SUM(I203+I205+I206+I204)</f>
        <v>5588</v>
      </c>
    </row>
    <row r="203" spans="2:9" ht="48" thickBot="1" x14ac:dyDescent="0.25">
      <c r="B203" s="256" t="s">
        <v>56</v>
      </c>
      <c r="C203" s="7" t="s">
        <v>82</v>
      </c>
      <c r="D203" s="7" t="s">
        <v>75</v>
      </c>
      <c r="E203" s="7" t="s">
        <v>76</v>
      </c>
      <c r="F203" s="44">
        <v>1910106590</v>
      </c>
      <c r="G203" s="7">
        <v>111</v>
      </c>
      <c r="H203" s="3">
        <v>4150</v>
      </c>
      <c r="I203" s="3">
        <v>4150</v>
      </c>
    </row>
    <row r="204" spans="2:9" ht="48" thickBot="1" x14ac:dyDescent="0.25">
      <c r="B204" s="256" t="s">
        <v>47</v>
      </c>
      <c r="C204" s="7" t="s">
        <v>82</v>
      </c>
      <c r="D204" s="7" t="s">
        <v>75</v>
      </c>
      <c r="E204" s="7" t="s">
        <v>76</v>
      </c>
      <c r="F204" s="44">
        <v>1910106590</v>
      </c>
      <c r="G204" s="7" t="s">
        <v>122</v>
      </c>
      <c r="H204" s="3">
        <v>0</v>
      </c>
      <c r="I204" s="3">
        <v>0</v>
      </c>
    </row>
    <row r="205" spans="2:9" ht="79.5" thickBot="1" x14ac:dyDescent="0.25">
      <c r="B205" s="258" t="s">
        <v>10</v>
      </c>
      <c r="C205" s="7" t="s">
        <v>82</v>
      </c>
      <c r="D205" s="7" t="s">
        <v>75</v>
      </c>
      <c r="E205" s="7" t="s">
        <v>76</v>
      </c>
      <c r="F205" s="44">
        <v>1910106590</v>
      </c>
      <c r="G205" s="7">
        <v>119</v>
      </c>
      <c r="H205" s="3">
        <v>1253</v>
      </c>
      <c r="I205" s="3">
        <v>1253</v>
      </c>
    </row>
    <row r="206" spans="2:9" ht="32.25" thickBot="1" x14ac:dyDescent="0.25">
      <c r="B206" s="38" t="s">
        <v>13</v>
      </c>
      <c r="C206" s="7" t="s">
        <v>82</v>
      </c>
      <c r="D206" s="7" t="s">
        <v>75</v>
      </c>
      <c r="E206" s="7" t="s">
        <v>76</v>
      </c>
      <c r="F206" s="44">
        <v>1910106590</v>
      </c>
      <c r="G206" s="7">
        <v>244</v>
      </c>
      <c r="H206" s="3">
        <v>185</v>
      </c>
      <c r="I206" s="3">
        <v>185</v>
      </c>
    </row>
    <row r="207" spans="2:9" ht="16.5" thickBot="1" x14ac:dyDescent="0.25">
      <c r="B207" s="152" t="s">
        <v>31</v>
      </c>
      <c r="C207" s="8" t="s">
        <v>82</v>
      </c>
      <c r="D207" s="8">
        <v>10</v>
      </c>
      <c r="E207" s="8" t="s">
        <v>73</v>
      </c>
      <c r="F207" s="8"/>
      <c r="G207" s="8"/>
      <c r="H207" s="1">
        <v>190</v>
      </c>
      <c r="I207" s="1">
        <v>190</v>
      </c>
    </row>
    <row r="208" spans="2:9" ht="16.5" thickBot="1" x14ac:dyDescent="0.25">
      <c r="B208" s="152" t="s">
        <v>35</v>
      </c>
      <c r="C208" s="8" t="s">
        <v>82</v>
      </c>
      <c r="D208" s="8">
        <v>10</v>
      </c>
      <c r="E208" s="8" t="s">
        <v>73</v>
      </c>
      <c r="F208" s="8"/>
      <c r="G208" s="8"/>
      <c r="H208" s="1">
        <v>190</v>
      </c>
      <c r="I208" s="1">
        <v>190</v>
      </c>
    </row>
    <row r="209" spans="2:9" ht="48" thickBot="1" x14ac:dyDescent="0.25">
      <c r="B209" s="152" t="s">
        <v>57</v>
      </c>
      <c r="C209" s="8" t="s">
        <v>82</v>
      </c>
      <c r="D209" s="8">
        <v>10</v>
      </c>
      <c r="E209" s="8" t="s">
        <v>73</v>
      </c>
      <c r="F209" s="8">
        <v>2230171540</v>
      </c>
      <c r="G209" s="8"/>
      <c r="H209" s="1">
        <v>190</v>
      </c>
      <c r="I209" s="1">
        <v>190</v>
      </c>
    </row>
    <row r="210" spans="2:9" ht="32.25" thickBot="1" x14ac:dyDescent="0.25">
      <c r="B210" s="5" t="s">
        <v>34</v>
      </c>
      <c r="C210" s="7" t="s">
        <v>82</v>
      </c>
      <c r="D210" s="7">
        <v>10</v>
      </c>
      <c r="E210" s="7" t="s">
        <v>73</v>
      </c>
      <c r="F210" s="7">
        <v>2230171540</v>
      </c>
      <c r="G210" s="7">
        <v>313</v>
      </c>
      <c r="H210" s="3">
        <v>190</v>
      </c>
      <c r="I210" s="3">
        <v>190</v>
      </c>
    </row>
    <row r="211" spans="2:9" ht="32.25" thickBot="1" x14ac:dyDescent="0.25">
      <c r="B211" s="189" t="s">
        <v>83</v>
      </c>
      <c r="C211" s="190" t="s">
        <v>84</v>
      </c>
      <c r="D211" s="190"/>
      <c r="E211" s="190"/>
      <c r="F211" s="190"/>
      <c r="G211" s="190"/>
      <c r="H211" s="191">
        <f>SUM(H212+H225)</f>
        <v>3337</v>
      </c>
      <c r="I211" s="191">
        <f>SUM(I212+I225)</f>
        <v>3337</v>
      </c>
    </row>
    <row r="212" spans="2:9" ht="16.5" thickBot="1" x14ac:dyDescent="0.25">
      <c r="B212" s="152" t="s">
        <v>52</v>
      </c>
      <c r="C212" s="26" t="s">
        <v>84</v>
      </c>
      <c r="D212" s="26" t="s">
        <v>75</v>
      </c>
      <c r="E212" s="26" t="s">
        <v>76</v>
      </c>
      <c r="F212" s="12"/>
      <c r="G212" s="12"/>
      <c r="H212" s="35">
        <f>SUM(H213+H220)</f>
        <v>3292</v>
      </c>
      <c r="I212" s="35">
        <f>SUM(I213+I220)</f>
        <v>3292</v>
      </c>
    </row>
    <row r="213" spans="2:9" ht="63.75" thickBot="1" x14ac:dyDescent="0.25">
      <c r="B213" s="152" t="s">
        <v>59</v>
      </c>
      <c r="C213" s="26" t="s">
        <v>84</v>
      </c>
      <c r="D213" s="8" t="s">
        <v>75</v>
      </c>
      <c r="E213" s="8" t="s">
        <v>76</v>
      </c>
      <c r="F213" s="11">
        <v>1910101590</v>
      </c>
      <c r="G213" s="8"/>
      <c r="H213" s="34">
        <f>SUM(H214+H216+H217+H219+H215+H218)</f>
        <v>1877</v>
      </c>
      <c r="I213" s="34">
        <f>SUM(I214+I216+I217+I219+I215+I218)</f>
        <v>1877</v>
      </c>
    </row>
    <row r="214" spans="2:9" ht="48" thickBot="1" x14ac:dyDescent="0.25">
      <c r="B214" s="256" t="s">
        <v>30</v>
      </c>
      <c r="C214" s="28" t="s">
        <v>84</v>
      </c>
      <c r="D214" s="7" t="s">
        <v>75</v>
      </c>
      <c r="E214" s="7" t="s">
        <v>76</v>
      </c>
      <c r="F214" s="44">
        <v>1910101590</v>
      </c>
      <c r="G214" s="7" t="s">
        <v>80</v>
      </c>
      <c r="H214" s="3">
        <v>759</v>
      </c>
      <c r="I214" s="3">
        <v>759</v>
      </c>
    </row>
    <row r="215" spans="2:9" ht="48" thickBot="1" x14ac:dyDescent="0.25">
      <c r="B215" s="256" t="s">
        <v>47</v>
      </c>
      <c r="C215" s="28" t="s">
        <v>84</v>
      </c>
      <c r="D215" s="7" t="s">
        <v>75</v>
      </c>
      <c r="E215" s="7" t="s">
        <v>76</v>
      </c>
      <c r="F215" s="44">
        <v>1910101590</v>
      </c>
      <c r="G215" s="7" t="s">
        <v>122</v>
      </c>
      <c r="H215" s="3"/>
      <c r="I215" s="3"/>
    </row>
    <row r="216" spans="2:9" ht="79.5" thickBot="1" x14ac:dyDescent="0.25">
      <c r="B216" s="258" t="s">
        <v>10</v>
      </c>
      <c r="C216" s="28" t="s">
        <v>84</v>
      </c>
      <c r="D216" s="7" t="s">
        <v>75</v>
      </c>
      <c r="E216" s="7" t="s">
        <v>76</v>
      </c>
      <c r="F216" s="44">
        <v>1910101590</v>
      </c>
      <c r="G216" s="7">
        <v>119</v>
      </c>
      <c r="H216" s="3">
        <v>229</v>
      </c>
      <c r="I216" s="3">
        <v>229</v>
      </c>
    </row>
    <row r="217" spans="2:9" ht="32.25" thickBot="1" x14ac:dyDescent="0.25">
      <c r="B217" s="38" t="s">
        <v>13</v>
      </c>
      <c r="C217" s="28" t="s">
        <v>84</v>
      </c>
      <c r="D217" s="7" t="s">
        <v>75</v>
      </c>
      <c r="E217" s="7" t="s">
        <v>76</v>
      </c>
      <c r="F217" s="44">
        <v>1910101590</v>
      </c>
      <c r="G217" s="7">
        <v>244</v>
      </c>
      <c r="H217" s="3">
        <v>578</v>
      </c>
      <c r="I217" s="3">
        <v>578</v>
      </c>
    </row>
    <row r="218" spans="2:9" ht="16.5" thickBot="1" x14ac:dyDescent="0.25">
      <c r="B218" s="38" t="s">
        <v>635</v>
      </c>
      <c r="C218" s="28" t="s">
        <v>84</v>
      </c>
      <c r="D218" s="7" t="s">
        <v>75</v>
      </c>
      <c r="E218" s="7" t="s">
        <v>76</v>
      </c>
      <c r="F218" s="44">
        <v>1910101590</v>
      </c>
      <c r="G218" s="7" t="s">
        <v>614</v>
      </c>
      <c r="H218" s="3">
        <v>250</v>
      </c>
      <c r="I218" s="3">
        <v>250</v>
      </c>
    </row>
    <row r="219" spans="2:9" ht="32.25" thickBot="1" x14ac:dyDescent="0.25">
      <c r="B219" s="256" t="s">
        <v>48</v>
      </c>
      <c r="C219" s="28" t="s">
        <v>84</v>
      </c>
      <c r="D219" s="7" t="s">
        <v>75</v>
      </c>
      <c r="E219" s="7" t="s">
        <v>76</v>
      </c>
      <c r="F219" s="44">
        <v>1910101590</v>
      </c>
      <c r="G219" s="7">
        <v>850</v>
      </c>
      <c r="H219" s="3">
        <v>61</v>
      </c>
      <c r="I219" s="3">
        <v>61</v>
      </c>
    </row>
    <row r="220" spans="2:9" ht="158.25" thickBot="1" x14ac:dyDescent="0.25">
      <c r="B220" s="152" t="s">
        <v>55</v>
      </c>
      <c r="C220" s="26" t="s">
        <v>84</v>
      </c>
      <c r="D220" s="8" t="s">
        <v>75</v>
      </c>
      <c r="E220" s="8" t="s">
        <v>76</v>
      </c>
      <c r="F220" s="11">
        <v>1910106590</v>
      </c>
      <c r="G220" s="8"/>
      <c r="H220" s="1">
        <f>SUM(H221:H224)</f>
        <v>1415</v>
      </c>
      <c r="I220" s="1">
        <f>SUM(I221:I224)</f>
        <v>1415</v>
      </c>
    </row>
    <row r="221" spans="2:9" ht="48" thickBot="1" x14ac:dyDescent="0.25">
      <c r="B221" s="256" t="s">
        <v>56</v>
      </c>
      <c r="C221" s="28" t="s">
        <v>84</v>
      </c>
      <c r="D221" s="7" t="s">
        <v>75</v>
      </c>
      <c r="E221" s="7" t="s">
        <v>76</v>
      </c>
      <c r="F221" s="44">
        <v>1910106590</v>
      </c>
      <c r="G221" s="7">
        <v>111</v>
      </c>
      <c r="H221" s="3">
        <v>1028</v>
      </c>
      <c r="I221" s="3">
        <v>1028</v>
      </c>
    </row>
    <row r="222" spans="2:9" ht="48" thickBot="1" x14ac:dyDescent="0.25">
      <c r="B222" s="256" t="s">
        <v>47</v>
      </c>
      <c r="C222" s="28" t="s">
        <v>84</v>
      </c>
      <c r="D222" s="7" t="s">
        <v>75</v>
      </c>
      <c r="E222" s="7" t="s">
        <v>76</v>
      </c>
      <c r="F222" s="44">
        <v>1910106590</v>
      </c>
      <c r="G222" s="7" t="s">
        <v>122</v>
      </c>
      <c r="H222" s="3">
        <v>0</v>
      </c>
      <c r="I222" s="3">
        <v>0</v>
      </c>
    </row>
    <row r="223" spans="2:9" ht="79.5" thickBot="1" x14ac:dyDescent="0.25">
      <c r="B223" s="258" t="s">
        <v>10</v>
      </c>
      <c r="C223" s="28" t="s">
        <v>84</v>
      </c>
      <c r="D223" s="7" t="s">
        <v>75</v>
      </c>
      <c r="E223" s="7" t="s">
        <v>76</v>
      </c>
      <c r="F223" s="44">
        <v>1910106590</v>
      </c>
      <c r="G223" s="7">
        <v>119</v>
      </c>
      <c r="H223" s="3">
        <v>310</v>
      </c>
      <c r="I223" s="3">
        <v>310</v>
      </c>
    </row>
    <row r="224" spans="2:9" ht="32.25" thickBot="1" x14ac:dyDescent="0.25">
      <c r="B224" s="38" t="s">
        <v>13</v>
      </c>
      <c r="C224" s="28" t="s">
        <v>84</v>
      </c>
      <c r="D224" s="7" t="s">
        <v>75</v>
      </c>
      <c r="E224" s="7" t="s">
        <v>76</v>
      </c>
      <c r="F224" s="44">
        <v>1910106590</v>
      </c>
      <c r="G224" s="7">
        <v>244</v>
      </c>
      <c r="H224" s="3">
        <v>77</v>
      </c>
      <c r="I224" s="3">
        <v>77</v>
      </c>
    </row>
    <row r="225" spans="2:9" ht="16.5" thickBot="1" x14ac:dyDescent="0.25">
      <c r="B225" s="152" t="s">
        <v>31</v>
      </c>
      <c r="C225" s="26" t="s">
        <v>84</v>
      </c>
      <c r="D225" s="8">
        <v>10</v>
      </c>
      <c r="E225" s="8"/>
      <c r="F225" s="8"/>
      <c r="G225" s="8"/>
      <c r="H225" s="1">
        <v>45</v>
      </c>
      <c r="I225" s="1">
        <v>45</v>
      </c>
    </row>
    <row r="226" spans="2:9" ht="16.5" thickBot="1" x14ac:dyDescent="0.25">
      <c r="B226" s="152" t="s">
        <v>35</v>
      </c>
      <c r="C226" s="26" t="s">
        <v>84</v>
      </c>
      <c r="D226" s="8">
        <v>10</v>
      </c>
      <c r="E226" s="8" t="s">
        <v>73</v>
      </c>
      <c r="F226" s="8"/>
      <c r="G226" s="8"/>
      <c r="H226" s="1">
        <v>45</v>
      </c>
      <c r="I226" s="1">
        <v>45</v>
      </c>
    </row>
    <row r="227" spans="2:9" ht="48" thickBot="1" x14ac:dyDescent="0.25">
      <c r="B227" s="152" t="s">
        <v>57</v>
      </c>
      <c r="C227" s="26" t="s">
        <v>84</v>
      </c>
      <c r="D227" s="8">
        <v>10</v>
      </c>
      <c r="E227" s="8" t="s">
        <v>73</v>
      </c>
      <c r="F227" s="8">
        <v>2230171540</v>
      </c>
      <c r="G227" s="8"/>
      <c r="H227" s="1">
        <v>45</v>
      </c>
      <c r="I227" s="1">
        <v>45</v>
      </c>
    </row>
    <row r="228" spans="2:9" ht="32.25" thickBot="1" x14ac:dyDescent="0.25">
      <c r="B228" s="5" t="s">
        <v>34</v>
      </c>
      <c r="C228" s="28" t="s">
        <v>84</v>
      </c>
      <c r="D228" s="7">
        <v>10</v>
      </c>
      <c r="E228" s="7" t="s">
        <v>73</v>
      </c>
      <c r="F228" s="7">
        <v>2230171540</v>
      </c>
      <c r="G228" s="7">
        <v>313</v>
      </c>
      <c r="H228" s="1">
        <v>45</v>
      </c>
      <c r="I228" s="1">
        <v>45</v>
      </c>
    </row>
    <row r="229" spans="2:9" ht="16.5" thickBot="1" x14ac:dyDescent="0.25">
      <c r="B229" s="189" t="s">
        <v>85</v>
      </c>
      <c r="C229" s="190" t="s">
        <v>86</v>
      </c>
      <c r="D229" s="190"/>
      <c r="E229" s="190"/>
      <c r="F229" s="190"/>
      <c r="G229" s="190"/>
      <c r="H229" s="191">
        <f>SUM(H230+H243)</f>
        <v>11693.3</v>
      </c>
      <c r="I229" s="191">
        <f>SUM(I230+I243)</f>
        <v>11693.3</v>
      </c>
    </row>
    <row r="230" spans="2:9" ht="16.5" thickBot="1" x14ac:dyDescent="0.25">
      <c r="B230" s="152" t="s">
        <v>52</v>
      </c>
      <c r="C230" s="26" t="s">
        <v>86</v>
      </c>
      <c r="D230" s="8" t="s">
        <v>75</v>
      </c>
      <c r="E230" s="8" t="s">
        <v>76</v>
      </c>
      <c r="F230" s="12"/>
      <c r="G230" s="12"/>
      <c r="H230" s="35">
        <f>SUM(H231+H238)</f>
        <v>11458.3</v>
      </c>
      <c r="I230" s="35">
        <f>SUM(I231+I238)</f>
        <v>11458.3</v>
      </c>
    </row>
    <row r="231" spans="2:9" ht="63.75" thickBot="1" x14ac:dyDescent="0.25">
      <c r="B231" s="152" t="s">
        <v>59</v>
      </c>
      <c r="C231" s="26" t="s">
        <v>86</v>
      </c>
      <c r="D231" s="8" t="s">
        <v>75</v>
      </c>
      <c r="E231" s="8" t="s">
        <v>76</v>
      </c>
      <c r="F231" s="11">
        <v>1910101590</v>
      </c>
      <c r="G231" s="8"/>
      <c r="H231" s="34">
        <f>SUM(H232:H237)</f>
        <v>4436.3</v>
      </c>
      <c r="I231" s="34">
        <f>SUM(I232:I237)</f>
        <v>4436.3</v>
      </c>
    </row>
    <row r="232" spans="2:9" ht="48" thickBot="1" x14ac:dyDescent="0.25">
      <c r="B232" s="256" t="s">
        <v>30</v>
      </c>
      <c r="C232" s="28" t="s">
        <v>86</v>
      </c>
      <c r="D232" s="7" t="s">
        <v>75</v>
      </c>
      <c r="E232" s="7" t="s">
        <v>76</v>
      </c>
      <c r="F232" s="44">
        <v>1910101590</v>
      </c>
      <c r="G232" s="7" t="s">
        <v>80</v>
      </c>
      <c r="H232" s="3">
        <v>1332</v>
      </c>
      <c r="I232" s="3">
        <v>1332</v>
      </c>
    </row>
    <row r="233" spans="2:9" ht="48" thickBot="1" x14ac:dyDescent="0.25">
      <c r="B233" s="287" t="s">
        <v>47</v>
      </c>
      <c r="C233" s="28" t="s">
        <v>86</v>
      </c>
      <c r="D233" s="7" t="s">
        <v>75</v>
      </c>
      <c r="E233" s="7" t="s">
        <v>76</v>
      </c>
      <c r="F233" s="44">
        <v>1910101590</v>
      </c>
      <c r="G233" s="7" t="s">
        <v>122</v>
      </c>
      <c r="H233" s="3"/>
      <c r="I233" s="3"/>
    </row>
    <row r="234" spans="2:9" ht="79.5" thickBot="1" x14ac:dyDescent="0.25">
      <c r="B234" s="258" t="s">
        <v>10</v>
      </c>
      <c r="C234" s="28" t="s">
        <v>86</v>
      </c>
      <c r="D234" s="7" t="s">
        <v>75</v>
      </c>
      <c r="E234" s="7" t="s">
        <v>76</v>
      </c>
      <c r="F234" s="44">
        <v>1910101590</v>
      </c>
      <c r="G234" s="7">
        <v>119</v>
      </c>
      <c r="H234" s="3">
        <v>402.3</v>
      </c>
      <c r="I234" s="3">
        <v>402.3</v>
      </c>
    </row>
    <row r="235" spans="2:9" ht="32.25" thickBot="1" x14ac:dyDescent="0.25">
      <c r="B235" s="38" t="s">
        <v>13</v>
      </c>
      <c r="C235" s="28" t="s">
        <v>86</v>
      </c>
      <c r="D235" s="7" t="s">
        <v>75</v>
      </c>
      <c r="E235" s="7" t="s">
        <v>76</v>
      </c>
      <c r="F235" s="44">
        <v>1910101590</v>
      </c>
      <c r="G235" s="7">
        <v>244</v>
      </c>
      <c r="H235" s="3">
        <v>2312</v>
      </c>
      <c r="I235" s="3">
        <v>2312</v>
      </c>
    </row>
    <row r="236" spans="2:9" ht="16.5" thickBot="1" x14ac:dyDescent="0.25">
      <c r="B236" s="38" t="s">
        <v>635</v>
      </c>
      <c r="C236" s="28" t="s">
        <v>86</v>
      </c>
      <c r="D236" s="7" t="s">
        <v>75</v>
      </c>
      <c r="E236" s="7" t="s">
        <v>76</v>
      </c>
      <c r="F236" s="44">
        <v>1910101590</v>
      </c>
      <c r="G236" s="7" t="s">
        <v>614</v>
      </c>
      <c r="H236" s="3">
        <v>298</v>
      </c>
      <c r="I236" s="3">
        <v>298</v>
      </c>
    </row>
    <row r="237" spans="2:9" ht="32.25" thickBot="1" x14ac:dyDescent="0.25">
      <c r="B237" s="256" t="s">
        <v>48</v>
      </c>
      <c r="C237" s="28" t="s">
        <v>86</v>
      </c>
      <c r="D237" s="7" t="s">
        <v>75</v>
      </c>
      <c r="E237" s="7" t="s">
        <v>76</v>
      </c>
      <c r="F237" s="44">
        <v>1910101590</v>
      </c>
      <c r="G237" s="7">
        <v>850</v>
      </c>
      <c r="H237" s="3">
        <v>92</v>
      </c>
      <c r="I237" s="3">
        <v>92</v>
      </c>
    </row>
    <row r="238" spans="2:9" ht="158.25" thickBot="1" x14ac:dyDescent="0.25">
      <c r="B238" s="152" t="s">
        <v>55</v>
      </c>
      <c r="C238" s="26" t="s">
        <v>86</v>
      </c>
      <c r="D238" s="8" t="s">
        <v>75</v>
      </c>
      <c r="E238" s="8" t="s">
        <v>76</v>
      </c>
      <c r="F238" s="11">
        <v>1910106590</v>
      </c>
      <c r="G238" s="8"/>
      <c r="H238" s="1">
        <f>SUM(H239:H242)</f>
        <v>7022</v>
      </c>
      <c r="I238" s="1">
        <f>SUM(I239:I242)</f>
        <v>7022</v>
      </c>
    </row>
    <row r="239" spans="2:9" ht="48" thickBot="1" x14ac:dyDescent="0.25">
      <c r="B239" s="256" t="s">
        <v>56</v>
      </c>
      <c r="C239" s="28" t="s">
        <v>86</v>
      </c>
      <c r="D239" s="7" t="s">
        <v>75</v>
      </c>
      <c r="E239" s="7" t="s">
        <v>76</v>
      </c>
      <c r="F239" s="44">
        <v>1910106590</v>
      </c>
      <c r="G239" s="7">
        <v>111</v>
      </c>
      <c r="H239" s="3">
        <v>5203</v>
      </c>
      <c r="I239" s="3">
        <v>5203</v>
      </c>
    </row>
    <row r="240" spans="2:9" ht="48" thickBot="1" x14ac:dyDescent="0.25">
      <c r="B240" s="256" t="s">
        <v>47</v>
      </c>
      <c r="C240" s="28" t="s">
        <v>86</v>
      </c>
      <c r="D240" s="7" t="s">
        <v>75</v>
      </c>
      <c r="E240" s="7" t="s">
        <v>76</v>
      </c>
      <c r="F240" s="44">
        <v>1910106590</v>
      </c>
      <c r="G240" s="7" t="s">
        <v>122</v>
      </c>
      <c r="H240" s="3">
        <v>0</v>
      </c>
      <c r="I240" s="3">
        <v>0</v>
      </c>
    </row>
    <row r="241" spans="2:9" ht="79.5" thickBot="1" x14ac:dyDescent="0.25">
      <c r="B241" s="258" t="s">
        <v>10</v>
      </c>
      <c r="C241" s="28" t="s">
        <v>86</v>
      </c>
      <c r="D241" s="7" t="s">
        <v>75</v>
      </c>
      <c r="E241" s="7" t="s">
        <v>76</v>
      </c>
      <c r="F241" s="44">
        <v>1910106590</v>
      </c>
      <c r="G241" s="7">
        <v>119</v>
      </c>
      <c r="H241" s="3">
        <v>1571</v>
      </c>
      <c r="I241" s="3">
        <v>1571</v>
      </c>
    </row>
    <row r="242" spans="2:9" ht="32.25" thickBot="1" x14ac:dyDescent="0.25">
      <c r="B242" s="38" t="s">
        <v>13</v>
      </c>
      <c r="C242" s="28" t="s">
        <v>86</v>
      </c>
      <c r="D242" s="7" t="s">
        <v>75</v>
      </c>
      <c r="E242" s="7" t="s">
        <v>76</v>
      </c>
      <c r="F242" s="44">
        <v>1910106590</v>
      </c>
      <c r="G242" s="7">
        <v>244</v>
      </c>
      <c r="H242" s="3">
        <v>248</v>
      </c>
      <c r="I242" s="3">
        <v>248</v>
      </c>
    </row>
    <row r="243" spans="2:9" ht="16.5" thickBot="1" x14ac:dyDescent="0.25">
      <c r="B243" s="152" t="s">
        <v>31</v>
      </c>
      <c r="C243" s="26" t="s">
        <v>86</v>
      </c>
      <c r="D243" s="8">
        <v>10</v>
      </c>
      <c r="E243" s="8"/>
      <c r="F243" s="8"/>
      <c r="G243" s="8"/>
      <c r="H243" s="1">
        <v>235</v>
      </c>
      <c r="I243" s="1">
        <v>235</v>
      </c>
    </row>
    <row r="244" spans="2:9" ht="16.5" thickBot="1" x14ac:dyDescent="0.25">
      <c r="B244" s="152" t="s">
        <v>35</v>
      </c>
      <c r="C244" s="26" t="s">
        <v>86</v>
      </c>
      <c r="D244" s="8">
        <v>10</v>
      </c>
      <c r="E244" s="8" t="s">
        <v>73</v>
      </c>
      <c r="F244" s="8"/>
      <c r="G244" s="8"/>
      <c r="H244" s="1">
        <v>235</v>
      </c>
      <c r="I244" s="1">
        <v>235</v>
      </c>
    </row>
    <row r="245" spans="2:9" ht="48" thickBot="1" x14ac:dyDescent="0.25">
      <c r="B245" s="152" t="s">
        <v>57</v>
      </c>
      <c r="C245" s="26" t="s">
        <v>86</v>
      </c>
      <c r="D245" s="8">
        <v>10</v>
      </c>
      <c r="E245" s="8" t="s">
        <v>73</v>
      </c>
      <c r="F245" s="8">
        <v>2230171540</v>
      </c>
      <c r="G245" s="8"/>
      <c r="H245" s="1">
        <v>235</v>
      </c>
      <c r="I245" s="1">
        <v>235</v>
      </c>
    </row>
    <row r="246" spans="2:9" ht="32.25" thickBot="1" x14ac:dyDescent="0.25">
      <c r="B246" s="5" t="s">
        <v>34</v>
      </c>
      <c r="C246" s="28" t="s">
        <v>86</v>
      </c>
      <c r="D246" s="7">
        <v>10</v>
      </c>
      <c r="E246" s="7" t="s">
        <v>73</v>
      </c>
      <c r="F246" s="7">
        <v>2230171540</v>
      </c>
      <c r="G246" s="7">
        <v>313</v>
      </c>
      <c r="H246" s="1">
        <v>235</v>
      </c>
      <c r="I246" s="1">
        <v>235</v>
      </c>
    </row>
    <row r="247" spans="2:9" ht="32.25" thickBot="1" x14ac:dyDescent="0.25">
      <c r="B247" s="189" t="s">
        <v>87</v>
      </c>
      <c r="C247" s="190" t="s">
        <v>88</v>
      </c>
      <c r="D247" s="190"/>
      <c r="E247" s="190"/>
      <c r="F247" s="190"/>
      <c r="G247" s="190"/>
      <c r="H247" s="191">
        <f>SUM(H248+H261)</f>
        <v>2804.7</v>
      </c>
      <c r="I247" s="191">
        <f>SUM(I248+I261)</f>
        <v>2804.7</v>
      </c>
    </row>
    <row r="248" spans="2:9" ht="16.5" thickBot="1" x14ac:dyDescent="0.25">
      <c r="B248" s="152" t="s">
        <v>52</v>
      </c>
      <c r="C248" s="26" t="s">
        <v>88</v>
      </c>
      <c r="D248" s="8" t="s">
        <v>75</v>
      </c>
      <c r="E248" s="8" t="s">
        <v>76</v>
      </c>
      <c r="F248" s="12"/>
      <c r="G248" s="12"/>
      <c r="H248" s="35">
        <f>SUM(H249+H256)</f>
        <v>2765.7</v>
      </c>
      <c r="I248" s="35">
        <f>SUM(I249+I256)</f>
        <v>2765.7</v>
      </c>
    </row>
    <row r="249" spans="2:9" ht="63.75" thickBot="1" x14ac:dyDescent="0.25">
      <c r="B249" s="152" t="s">
        <v>59</v>
      </c>
      <c r="C249" s="26" t="s">
        <v>88</v>
      </c>
      <c r="D249" s="8" t="s">
        <v>75</v>
      </c>
      <c r="E249" s="8" t="s">
        <v>76</v>
      </c>
      <c r="F249" s="11">
        <v>1910101590</v>
      </c>
      <c r="G249" s="8"/>
      <c r="H249" s="34">
        <f>SUM(H250+H252+H253+H255+H251+H254)</f>
        <v>1482.3</v>
      </c>
      <c r="I249" s="34">
        <f>SUM(I250+I252+I253+I255+I251+I254)</f>
        <v>1482.3</v>
      </c>
    </row>
    <row r="250" spans="2:9" ht="48" thickBot="1" x14ac:dyDescent="0.25">
      <c r="B250" s="256" t="s">
        <v>30</v>
      </c>
      <c r="C250" s="28" t="s">
        <v>88</v>
      </c>
      <c r="D250" s="7" t="s">
        <v>75</v>
      </c>
      <c r="E250" s="7" t="s">
        <v>76</v>
      </c>
      <c r="F250" s="44">
        <v>1910101590</v>
      </c>
      <c r="G250" s="7" t="s">
        <v>80</v>
      </c>
      <c r="H250" s="3">
        <v>723</v>
      </c>
      <c r="I250" s="3">
        <v>723</v>
      </c>
    </row>
    <row r="251" spans="2:9" ht="48" thickBot="1" x14ac:dyDescent="0.25">
      <c r="B251" s="256" t="s">
        <v>47</v>
      </c>
      <c r="C251" s="28" t="s">
        <v>88</v>
      </c>
      <c r="D251" s="7" t="s">
        <v>75</v>
      </c>
      <c r="E251" s="7" t="s">
        <v>76</v>
      </c>
      <c r="F251" s="44">
        <v>1910101590</v>
      </c>
      <c r="G251" s="7" t="s">
        <v>122</v>
      </c>
      <c r="H251" s="3"/>
      <c r="I251" s="3"/>
    </row>
    <row r="252" spans="2:9" ht="79.5" thickBot="1" x14ac:dyDescent="0.25">
      <c r="B252" s="258" t="s">
        <v>10</v>
      </c>
      <c r="C252" s="28" t="s">
        <v>88</v>
      </c>
      <c r="D252" s="7" t="s">
        <v>75</v>
      </c>
      <c r="E252" s="7" t="s">
        <v>76</v>
      </c>
      <c r="F252" s="44">
        <v>1910101590</v>
      </c>
      <c r="G252" s="7">
        <v>119</v>
      </c>
      <c r="H252" s="3">
        <v>218.3</v>
      </c>
      <c r="I252" s="3">
        <v>218.3</v>
      </c>
    </row>
    <row r="253" spans="2:9" ht="32.25" thickBot="1" x14ac:dyDescent="0.25">
      <c r="B253" s="38" t="s">
        <v>13</v>
      </c>
      <c r="C253" s="28" t="s">
        <v>88</v>
      </c>
      <c r="D253" s="7" t="s">
        <v>75</v>
      </c>
      <c r="E253" s="7" t="s">
        <v>76</v>
      </c>
      <c r="F253" s="44">
        <v>1910101590</v>
      </c>
      <c r="G253" s="7">
        <v>244</v>
      </c>
      <c r="H253" s="3">
        <v>403</v>
      </c>
      <c r="I253" s="3">
        <v>403</v>
      </c>
    </row>
    <row r="254" spans="2:9" ht="16.5" thickBot="1" x14ac:dyDescent="0.25">
      <c r="B254" s="38" t="s">
        <v>635</v>
      </c>
      <c r="C254" s="28" t="s">
        <v>88</v>
      </c>
      <c r="D254" s="7" t="s">
        <v>75</v>
      </c>
      <c r="E254" s="7" t="s">
        <v>76</v>
      </c>
      <c r="F254" s="44">
        <v>1910101590</v>
      </c>
      <c r="G254" s="7" t="s">
        <v>614</v>
      </c>
      <c r="H254" s="3">
        <v>100</v>
      </c>
      <c r="I254" s="3">
        <v>100</v>
      </c>
    </row>
    <row r="255" spans="2:9" ht="32.25" thickBot="1" x14ac:dyDescent="0.25">
      <c r="B255" s="256" t="s">
        <v>48</v>
      </c>
      <c r="C255" s="28" t="s">
        <v>88</v>
      </c>
      <c r="D255" s="7" t="s">
        <v>75</v>
      </c>
      <c r="E255" s="7" t="s">
        <v>76</v>
      </c>
      <c r="F255" s="44">
        <v>1910101590</v>
      </c>
      <c r="G255" s="7">
        <v>850</v>
      </c>
      <c r="H255" s="3">
        <v>38</v>
      </c>
      <c r="I255" s="3">
        <v>38</v>
      </c>
    </row>
    <row r="256" spans="2:9" ht="158.25" thickBot="1" x14ac:dyDescent="0.25">
      <c r="B256" s="152" t="s">
        <v>55</v>
      </c>
      <c r="C256" s="26" t="s">
        <v>88</v>
      </c>
      <c r="D256" s="8" t="s">
        <v>75</v>
      </c>
      <c r="E256" s="8" t="s">
        <v>76</v>
      </c>
      <c r="F256" s="11">
        <v>1910106590</v>
      </c>
      <c r="G256" s="8"/>
      <c r="H256" s="1">
        <f>SUM(H257:H260)</f>
        <v>1283.4000000000001</v>
      </c>
      <c r="I256" s="1">
        <f>SUM(I257:I260)</f>
        <v>1283.4000000000001</v>
      </c>
    </row>
    <row r="257" spans="2:9" ht="48" thickBot="1" x14ac:dyDescent="0.25">
      <c r="B257" s="256" t="s">
        <v>56</v>
      </c>
      <c r="C257" s="28" t="s">
        <v>88</v>
      </c>
      <c r="D257" s="7" t="s">
        <v>75</v>
      </c>
      <c r="E257" s="7" t="s">
        <v>76</v>
      </c>
      <c r="F257" s="44">
        <v>1910106590</v>
      </c>
      <c r="G257" s="7">
        <v>111</v>
      </c>
      <c r="H257" s="3">
        <v>956</v>
      </c>
      <c r="I257" s="3">
        <v>956</v>
      </c>
    </row>
    <row r="258" spans="2:9" ht="48" thickBot="1" x14ac:dyDescent="0.25">
      <c r="B258" s="256" t="s">
        <v>47</v>
      </c>
      <c r="C258" s="28" t="s">
        <v>88</v>
      </c>
      <c r="D258" s="7" t="s">
        <v>75</v>
      </c>
      <c r="E258" s="7" t="s">
        <v>76</v>
      </c>
      <c r="F258" s="44">
        <v>1910106590</v>
      </c>
      <c r="G258" s="7" t="s">
        <v>122</v>
      </c>
      <c r="H258" s="3">
        <v>0</v>
      </c>
      <c r="I258" s="3">
        <v>0</v>
      </c>
    </row>
    <row r="259" spans="2:9" ht="79.5" thickBot="1" x14ac:dyDescent="0.25">
      <c r="B259" s="258" t="s">
        <v>10</v>
      </c>
      <c r="C259" s="28" t="s">
        <v>88</v>
      </c>
      <c r="D259" s="7" t="s">
        <v>75</v>
      </c>
      <c r="E259" s="7" t="s">
        <v>76</v>
      </c>
      <c r="F259" s="44">
        <v>1910106590</v>
      </c>
      <c r="G259" s="7">
        <v>119</v>
      </c>
      <c r="H259" s="3">
        <v>289</v>
      </c>
      <c r="I259" s="3">
        <v>289</v>
      </c>
    </row>
    <row r="260" spans="2:9" ht="32.25" thickBot="1" x14ac:dyDescent="0.25">
      <c r="B260" s="38" t="s">
        <v>13</v>
      </c>
      <c r="C260" s="28" t="s">
        <v>88</v>
      </c>
      <c r="D260" s="7" t="s">
        <v>75</v>
      </c>
      <c r="E260" s="7" t="s">
        <v>76</v>
      </c>
      <c r="F260" s="44">
        <v>1910106590</v>
      </c>
      <c r="G260" s="7">
        <v>244</v>
      </c>
      <c r="H260" s="3">
        <v>38.4</v>
      </c>
      <c r="I260" s="3">
        <v>38.4</v>
      </c>
    </row>
    <row r="261" spans="2:9" ht="16.5" thickBot="1" x14ac:dyDescent="0.25">
      <c r="B261" s="152" t="s">
        <v>31</v>
      </c>
      <c r="C261" s="26" t="s">
        <v>88</v>
      </c>
      <c r="D261" s="8">
        <v>10</v>
      </c>
      <c r="E261" s="8" t="s">
        <v>73</v>
      </c>
      <c r="F261" s="8"/>
      <c r="G261" s="8"/>
      <c r="H261" s="1">
        <v>39</v>
      </c>
      <c r="I261" s="1">
        <v>39</v>
      </c>
    </row>
    <row r="262" spans="2:9" ht="16.5" thickBot="1" x14ac:dyDescent="0.25">
      <c r="B262" s="152" t="s">
        <v>35</v>
      </c>
      <c r="C262" s="26" t="s">
        <v>88</v>
      </c>
      <c r="D262" s="8">
        <v>10</v>
      </c>
      <c r="E262" s="8" t="s">
        <v>73</v>
      </c>
      <c r="F262" s="8"/>
      <c r="G262" s="8"/>
      <c r="H262" s="1">
        <v>39</v>
      </c>
      <c r="I262" s="1">
        <v>39</v>
      </c>
    </row>
    <row r="263" spans="2:9" ht="48" thickBot="1" x14ac:dyDescent="0.25">
      <c r="B263" s="152" t="s">
        <v>57</v>
      </c>
      <c r="C263" s="26" t="s">
        <v>88</v>
      </c>
      <c r="D263" s="8">
        <v>10</v>
      </c>
      <c r="E263" s="8" t="s">
        <v>73</v>
      </c>
      <c r="F263" s="8">
        <v>2230171540</v>
      </c>
      <c r="G263" s="8"/>
      <c r="H263" s="1">
        <v>39</v>
      </c>
      <c r="I263" s="1">
        <v>39</v>
      </c>
    </row>
    <row r="264" spans="2:9" ht="32.25" thickBot="1" x14ac:dyDescent="0.25">
      <c r="B264" s="5" t="s">
        <v>34</v>
      </c>
      <c r="C264" s="28" t="s">
        <v>88</v>
      </c>
      <c r="D264" s="7">
        <v>10</v>
      </c>
      <c r="E264" s="7" t="s">
        <v>73</v>
      </c>
      <c r="F264" s="7">
        <v>2230171540</v>
      </c>
      <c r="G264" s="7">
        <v>313</v>
      </c>
      <c r="H264" s="3">
        <v>39</v>
      </c>
      <c r="I264" s="3">
        <v>39</v>
      </c>
    </row>
    <row r="265" spans="2:9" ht="32.25" thickBot="1" x14ac:dyDescent="0.25">
      <c r="B265" s="189" t="s">
        <v>89</v>
      </c>
      <c r="C265" s="190" t="s">
        <v>90</v>
      </c>
      <c r="D265" s="190"/>
      <c r="E265" s="190"/>
      <c r="F265" s="190"/>
      <c r="G265" s="190"/>
      <c r="H265" s="191">
        <f>SUM(H266+H279)</f>
        <v>3097.3</v>
      </c>
      <c r="I265" s="191">
        <f>SUM(I266+I279)</f>
        <v>3097.3</v>
      </c>
    </row>
    <row r="266" spans="2:9" ht="16.5" thickBot="1" x14ac:dyDescent="0.25">
      <c r="B266" s="152" t="s">
        <v>52</v>
      </c>
      <c r="C266" s="26" t="s">
        <v>90</v>
      </c>
      <c r="D266" s="8" t="s">
        <v>75</v>
      </c>
      <c r="E266" s="8" t="s">
        <v>76</v>
      </c>
      <c r="F266" s="12"/>
      <c r="G266" s="12"/>
      <c r="H266" s="35">
        <f>SUM(H267+H274)</f>
        <v>3059.3</v>
      </c>
      <c r="I266" s="35">
        <f>SUM(I267+I274)</f>
        <v>3059.3</v>
      </c>
    </row>
    <row r="267" spans="2:9" ht="63.75" thickBot="1" x14ac:dyDescent="0.25">
      <c r="B267" s="152" t="s">
        <v>59</v>
      </c>
      <c r="C267" s="26" t="s">
        <v>90</v>
      </c>
      <c r="D267" s="8" t="s">
        <v>75</v>
      </c>
      <c r="E267" s="8" t="s">
        <v>76</v>
      </c>
      <c r="F267" s="11">
        <v>1910101590</v>
      </c>
      <c r="G267" s="8"/>
      <c r="H267" s="34">
        <f>SUM(H268+H270+H271+H273+H269+H272)</f>
        <v>1760.9</v>
      </c>
      <c r="I267" s="34">
        <f>SUM(I268+I270+I271+I273+I269+I272)</f>
        <v>1760.9</v>
      </c>
    </row>
    <row r="268" spans="2:9" ht="48" thickBot="1" x14ac:dyDescent="0.25">
      <c r="B268" s="256" t="s">
        <v>30</v>
      </c>
      <c r="C268" s="28" t="s">
        <v>90</v>
      </c>
      <c r="D268" s="7" t="s">
        <v>75</v>
      </c>
      <c r="E268" s="7" t="s">
        <v>76</v>
      </c>
      <c r="F268" s="44">
        <v>1910101590</v>
      </c>
      <c r="G268" s="7" t="s">
        <v>80</v>
      </c>
      <c r="H268" s="3">
        <v>780</v>
      </c>
      <c r="I268" s="3">
        <v>780</v>
      </c>
    </row>
    <row r="269" spans="2:9" ht="48" thickBot="1" x14ac:dyDescent="0.25">
      <c r="B269" s="256" t="s">
        <v>47</v>
      </c>
      <c r="C269" s="28" t="s">
        <v>90</v>
      </c>
      <c r="D269" s="7" t="s">
        <v>75</v>
      </c>
      <c r="E269" s="7" t="s">
        <v>76</v>
      </c>
      <c r="F269" s="44">
        <v>1910101590</v>
      </c>
      <c r="G269" s="7" t="s">
        <v>122</v>
      </c>
      <c r="H269" s="3"/>
      <c r="I269" s="3"/>
    </row>
    <row r="270" spans="2:9" ht="79.5" thickBot="1" x14ac:dyDescent="0.25">
      <c r="B270" s="258" t="s">
        <v>10</v>
      </c>
      <c r="C270" s="28" t="s">
        <v>90</v>
      </c>
      <c r="D270" s="7" t="s">
        <v>75</v>
      </c>
      <c r="E270" s="7" t="s">
        <v>76</v>
      </c>
      <c r="F270" s="44">
        <v>1910101590</v>
      </c>
      <c r="G270" s="7">
        <v>119</v>
      </c>
      <c r="H270" s="3">
        <v>235.9</v>
      </c>
      <c r="I270" s="3">
        <v>235.9</v>
      </c>
    </row>
    <row r="271" spans="2:9" ht="32.25" thickBot="1" x14ac:dyDescent="0.25">
      <c r="B271" s="38" t="s">
        <v>13</v>
      </c>
      <c r="C271" s="28" t="s">
        <v>90</v>
      </c>
      <c r="D271" s="7" t="s">
        <v>75</v>
      </c>
      <c r="E271" s="7" t="s">
        <v>76</v>
      </c>
      <c r="F271" s="44">
        <v>1910101590</v>
      </c>
      <c r="G271" s="7">
        <v>244</v>
      </c>
      <c r="H271" s="3">
        <v>579</v>
      </c>
      <c r="I271" s="3">
        <v>579</v>
      </c>
    </row>
    <row r="272" spans="2:9" ht="16.5" thickBot="1" x14ac:dyDescent="0.25">
      <c r="B272" s="38" t="s">
        <v>635</v>
      </c>
      <c r="C272" s="28" t="s">
        <v>90</v>
      </c>
      <c r="D272" s="7" t="s">
        <v>75</v>
      </c>
      <c r="E272" s="7" t="s">
        <v>76</v>
      </c>
      <c r="F272" s="44">
        <v>1910101590</v>
      </c>
      <c r="G272" s="7" t="s">
        <v>614</v>
      </c>
      <c r="H272" s="3">
        <v>138</v>
      </c>
      <c r="I272" s="3">
        <v>138</v>
      </c>
    </row>
    <row r="273" spans="2:9" ht="32.25" thickBot="1" x14ac:dyDescent="0.25">
      <c r="B273" s="256" t="s">
        <v>48</v>
      </c>
      <c r="C273" s="28" t="s">
        <v>90</v>
      </c>
      <c r="D273" s="7" t="s">
        <v>75</v>
      </c>
      <c r="E273" s="7" t="s">
        <v>76</v>
      </c>
      <c r="F273" s="44">
        <v>1910101590</v>
      </c>
      <c r="G273" s="7">
        <v>850</v>
      </c>
      <c r="H273" s="3">
        <v>28</v>
      </c>
      <c r="I273" s="3">
        <v>28</v>
      </c>
    </row>
    <row r="274" spans="2:9" ht="158.25" thickBot="1" x14ac:dyDescent="0.25">
      <c r="B274" s="152" t="s">
        <v>55</v>
      </c>
      <c r="C274" s="26" t="s">
        <v>90</v>
      </c>
      <c r="D274" s="8" t="s">
        <v>75</v>
      </c>
      <c r="E274" s="8" t="s">
        <v>76</v>
      </c>
      <c r="F274" s="11">
        <v>1910106590</v>
      </c>
      <c r="G274" s="8"/>
      <c r="H274" s="1">
        <f>SUM(H275:H278)</f>
        <v>1298.4000000000001</v>
      </c>
      <c r="I274" s="1">
        <f>SUM(I275:I278)</f>
        <v>1298.4000000000001</v>
      </c>
    </row>
    <row r="275" spans="2:9" ht="48" thickBot="1" x14ac:dyDescent="0.25">
      <c r="B275" s="256" t="s">
        <v>56</v>
      </c>
      <c r="C275" s="28" t="s">
        <v>90</v>
      </c>
      <c r="D275" s="7" t="s">
        <v>75</v>
      </c>
      <c r="E275" s="7" t="s">
        <v>76</v>
      </c>
      <c r="F275" s="44">
        <v>1910106590</v>
      </c>
      <c r="G275" s="7">
        <v>111</v>
      </c>
      <c r="H275" s="3">
        <v>968</v>
      </c>
      <c r="I275" s="3">
        <v>968</v>
      </c>
    </row>
    <row r="276" spans="2:9" ht="48" thickBot="1" x14ac:dyDescent="0.25">
      <c r="B276" s="256" t="s">
        <v>47</v>
      </c>
      <c r="C276" s="28" t="s">
        <v>90</v>
      </c>
      <c r="D276" s="7" t="s">
        <v>75</v>
      </c>
      <c r="E276" s="7" t="s">
        <v>76</v>
      </c>
      <c r="F276" s="44">
        <v>1910106590</v>
      </c>
      <c r="G276" s="7" t="s">
        <v>122</v>
      </c>
      <c r="H276" s="3">
        <v>0</v>
      </c>
      <c r="I276" s="3">
        <v>0</v>
      </c>
    </row>
    <row r="277" spans="2:9" ht="79.5" thickBot="1" x14ac:dyDescent="0.25">
      <c r="B277" s="258" t="s">
        <v>10</v>
      </c>
      <c r="C277" s="28" t="s">
        <v>90</v>
      </c>
      <c r="D277" s="7" t="s">
        <v>75</v>
      </c>
      <c r="E277" s="7" t="s">
        <v>76</v>
      </c>
      <c r="F277" s="44">
        <v>1910106590</v>
      </c>
      <c r="G277" s="7">
        <v>119</v>
      </c>
      <c r="H277" s="3">
        <v>292</v>
      </c>
      <c r="I277" s="3">
        <v>292</v>
      </c>
    </row>
    <row r="278" spans="2:9" ht="32.25" thickBot="1" x14ac:dyDescent="0.25">
      <c r="B278" s="38" t="s">
        <v>13</v>
      </c>
      <c r="C278" s="28" t="s">
        <v>90</v>
      </c>
      <c r="D278" s="7" t="s">
        <v>75</v>
      </c>
      <c r="E278" s="7" t="s">
        <v>76</v>
      </c>
      <c r="F278" s="44">
        <v>1910106590</v>
      </c>
      <c r="G278" s="7">
        <v>244</v>
      </c>
      <c r="H278" s="3">
        <v>38.4</v>
      </c>
      <c r="I278" s="3">
        <v>38.4</v>
      </c>
    </row>
    <row r="279" spans="2:9" ht="16.5" thickBot="1" x14ac:dyDescent="0.25">
      <c r="B279" s="152" t="s">
        <v>31</v>
      </c>
      <c r="C279" s="26" t="s">
        <v>90</v>
      </c>
      <c r="D279" s="8">
        <v>10</v>
      </c>
      <c r="E279" s="8" t="s">
        <v>73</v>
      </c>
      <c r="F279" s="8"/>
      <c r="G279" s="8"/>
      <c r="H279" s="1">
        <v>38</v>
      </c>
      <c r="I279" s="1">
        <v>38</v>
      </c>
    </row>
    <row r="280" spans="2:9" ht="16.5" thickBot="1" x14ac:dyDescent="0.25">
      <c r="B280" s="152" t="s">
        <v>35</v>
      </c>
      <c r="C280" s="26" t="s">
        <v>90</v>
      </c>
      <c r="D280" s="8">
        <v>10</v>
      </c>
      <c r="E280" s="8" t="s">
        <v>73</v>
      </c>
      <c r="F280" s="8"/>
      <c r="G280" s="8"/>
      <c r="H280" s="1">
        <v>38</v>
      </c>
      <c r="I280" s="1">
        <v>38</v>
      </c>
    </row>
    <row r="281" spans="2:9" ht="48" thickBot="1" x14ac:dyDescent="0.25">
      <c r="B281" s="152" t="s">
        <v>57</v>
      </c>
      <c r="C281" s="26" t="s">
        <v>90</v>
      </c>
      <c r="D281" s="8">
        <v>10</v>
      </c>
      <c r="E281" s="8" t="s">
        <v>73</v>
      </c>
      <c r="F281" s="8">
        <v>2230171540</v>
      </c>
      <c r="G281" s="8"/>
      <c r="H281" s="1">
        <v>38</v>
      </c>
      <c r="I281" s="1">
        <v>38</v>
      </c>
    </row>
    <row r="282" spans="2:9" ht="32.25" thickBot="1" x14ac:dyDescent="0.25">
      <c r="B282" s="5" t="s">
        <v>34</v>
      </c>
      <c r="C282" s="28" t="s">
        <v>90</v>
      </c>
      <c r="D282" s="7">
        <v>10</v>
      </c>
      <c r="E282" s="7" t="s">
        <v>73</v>
      </c>
      <c r="F282" s="7">
        <v>2230171540</v>
      </c>
      <c r="G282" s="7">
        <v>313</v>
      </c>
      <c r="H282" s="1">
        <v>38</v>
      </c>
      <c r="I282" s="1">
        <v>38</v>
      </c>
    </row>
    <row r="283" spans="2:9" ht="16.5" thickBot="1" x14ac:dyDescent="0.25">
      <c r="B283" s="189" t="s">
        <v>91</v>
      </c>
      <c r="C283" s="190" t="s">
        <v>92</v>
      </c>
      <c r="D283" s="190"/>
      <c r="E283" s="190"/>
      <c r="F283" s="190"/>
      <c r="G283" s="190"/>
      <c r="H283" s="191">
        <f>SUM(H284+H297)</f>
        <v>3043.1</v>
      </c>
      <c r="I283" s="191">
        <f>SUM(I284+I297)</f>
        <v>3043.1</v>
      </c>
    </row>
    <row r="284" spans="2:9" ht="16.5" thickBot="1" x14ac:dyDescent="0.25">
      <c r="B284" s="152" t="s">
        <v>52</v>
      </c>
      <c r="C284" s="26" t="s">
        <v>92</v>
      </c>
      <c r="D284" s="8" t="s">
        <v>75</v>
      </c>
      <c r="E284" s="8" t="s">
        <v>76</v>
      </c>
      <c r="F284" s="12"/>
      <c r="G284" s="12"/>
      <c r="H284" s="35">
        <f>SUM(H285+H292)</f>
        <v>3010.1</v>
      </c>
      <c r="I284" s="35">
        <f>SUM(I285+I292)</f>
        <v>3010.1</v>
      </c>
    </row>
    <row r="285" spans="2:9" ht="63.75" thickBot="1" x14ac:dyDescent="0.25">
      <c r="B285" s="152" t="s">
        <v>59</v>
      </c>
      <c r="C285" s="26" t="s">
        <v>92</v>
      </c>
      <c r="D285" s="8" t="s">
        <v>75</v>
      </c>
      <c r="E285" s="8" t="s">
        <v>76</v>
      </c>
      <c r="F285" s="11">
        <v>1910101590</v>
      </c>
      <c r="G285" s="8"/>
      <c r="H285" s="34">
        <f>SUM(H286+H288+H289+H291+H287+H290)</f>
        <v>1622.1</v>
      </c>
      <c r="I285" s="34">
        <f>SUM(I286+I288+I289+I291+I287+I290)</f>
        <v>1622.1</v>
      </c>
    </row>
    <row r="286" spans="2:9" ht="48" thickBot="1" x14ac:dyDescent="0.25">
      <c r="B286" s="256" t="s">
        <v>30</v>
      </c>
      <c r="C286" s="28" t="s">
        <v>92</v>
      </c>
      <c r="D286" s="7" t="s">
        <v>75</v>
      </c>
      <c r="E286" s="7" t="s">
        <v>76</v>
      </c>
      <c r="F286" s="44">
        <v>1910101590</v>
      </c>
      <c r="G286" s="7" t="s">
        <v>80</v>
      </c>
      <c r="H286" s="3">
        <v>771</v>
      </c>
      <c r="I286" s="3">
        <v>771</v>
      </c>
    </row>
    <row r="287" spans="2:9" ht="48" thickBot="1" x14ac:dyDescent="0.25">
      <c r="B287" s="256" t="s">
        <v>47</v>
      </c>
      <c r="C287" s="28" t="s">
        <v>92</v>
      </c>
      <c r="D287" s="7" t="s">
        <v>75</v>
      </c>
      <c r="E287" s="7" t="s">
        <v>76</v>
      </c>
      <c r="F287" s="44">
        <v>1910101590</v>
      </c>
      <c r="G287" s="7" t="s">
        <v>122</v>
      </c>
      <c r="H287" s="3"/>
      <c r="I287" s="3"/>
    </row>
    <row r="288" spans="2:9" ht="79.5" thickBot="1" x14ac:dyDescent="0.25">
      <c r="B288" s="258" t="s">
        <v>10</v>
      </c>
      <c r="C288" s="28" t="s">
        <v>92</v>
      </c>
      <c r="D288" s="7" t="s">
        <v>75</v>
      </c>
      <c r="E288" s="7" t="s">
        <v>76</v>
      </c>
      <c r="F288" s="44">
        <v>1910101590</v>
      </c>
      <c r="G288" s="7">
        <v>119</v>
      </c>
      <c r="H288" s="3">
        <v>232.8</v>
      </c>
      <c r="I288" s="3">
        <v>232.8</v>
      </c>
    </row>
    <row r="289" spans="2:9" ht="32.25" thickBot="1" x14ac:dyDescent="0.25">
      <c r="B289" s="38" t="s">
        <v>13</v>
      </c>
      <c r="C289" s="28" t="s">
        <v>92</v>
      </c>
      <c r="D289" s="7" t="s">
        <v>75</v>
      </c>
      <c r="E289" s="7" t="s">
        <v>76</v>
      </c>
      <c r="F289" s="44">
        <v>1910101590</v>
      </c>
      <c r="G289" s="7">
        <v>244</v>
      </c>
      <c r="H289" s="3">
        <v>436</v>
      </c>
      <c r="I289" s="3">
        <v>436</v>
      </c>
    </row>
    <row r="290" spans="2:9" ht="16.5" thickBot="1" x14ac:dyDescent="0.25">
      <c r="B290" s="38" t="s">
        <v>635</v>
      </c>
      <c r="C290" s="28" t="s">
        <v>92</v>
      </c>
      <c r="D290" s="7" t="s">
        <v>75</v>
      </c>
      <c r="E290" s="7" t="s">
        <v>76</v>
      </c>
      <c r="F290" s="44">
        <v>1910101590</v>
      </c>
      <c r="G290" s="7" t="s">
        <v>614</v>
      </c>
      <c r="H290" s="3">
        <v>132</v>
      </c>
      <c r="I290" s="3">
        <v>132</v>
      </c>
    </row>
    <row r="291" spans="2:9" ht="32.25" thickBot="1" x14ac:dyDescent="0.25">
      <c r="B291" s="256" t="s">
        <v>48</v>
      </c>
      <c r="C291" s="28" t="s">
        <v>92</v>
      </c>
      <c r="D291" s="7" t="s">
        <v>75</v>
      </c>
      <c r="E291" s="7" t="s">
        <v>76</v>
      </c>
      <c r="F291" s="44">
        <v>1910101590</v>
      </c>
      <c r="G291" s="7">
        <v>850</v>
      </c>
      <c r="H291" s="3">
        <v>50.3</v>
      </c>
      <c r="I291" s="3">
        <v>50.3</v>
      </c>
    </row>
    <row r="292" spans="2:9" ht="158.25" thickBot="1" x14ac:dyDescent="0.25">
      <c r="B292" s="152" t="s">
        <v>55</v>
      </c>
      <c r="C292" s="26" t="s">
        <v>92</v>
      </c>
      <c r="D292" s="8" t="s">
        <v>75</v>
      </c>
      <c r="E292" s="8" t="s">
        <v>76</v>
      </c>
      <c r="F292" s="11">
        <v>1910106590</v>
      </c>
      <c r="G292" s="8"/>
      <c r="H292" s="1">
        <f>SUM(H293:H296)</f>
        <v>1388</v>
      </c>
      <c r="I292" s="1">
        <f>SUM(I293:I296)</f>
        <v>1388</v>
      </c>
    </row>
    <row r="293" spans="2:9" ht="48" thickBot="1" x14ac:dyDescent="0.25">
      <c r="B293" s="256" t="s">
        <v>56</v>
      </c>
      <c r="C293" s="28" t="s">
        <v>92</v>
      </c>
      <c r="D293" s="7" t="s">
        <v>75</v>
      </c>
      <c r="E293" s="7" t="s">
        <v>76</v>
      </c>
      <c r="F293" s="44">
        <v>1910106590</v>
      </c>
      <c r="G293" s="7">
        <v>111</v>
      </c>
      <c r="H293" s="3">
        <v>1039</v>
      </c>
      <c r="I293" s="3">
        <v>1039</v>
      </c>
    </row>
    <row r="294" spans="2:9" ht="48" thickBot="1" x14ac:dyDescent="0.25">
      <c r="B294" s="256" t="s">
        <v>47</v>
      </c>
      <c r="C294" s="28" t="s">
        <v>92</v>
      </c>
      <c r="D294" s="7" t="s">
        <v>75</v>
      </c>
      <c r="E294" s="7" t="s">
        <v>76</v>
      </c>
      <c r="F294" s="44">
        <v>1910106590</v>
      </c>
      <c r="G294" s="7" t="s">
        <v>122</v>
      </c>
      <c r="H294" s="3">
        <v>0</v>
      </c>
      <c r="I294" s="3">
        <v>0</v>
      </c>
    </row>
    <row r="295" spans="2:9" ht="79.5" thickBot="1" x14ac:dyDescent="0.25">
      <c r="B295" s="258" t="s">
        <v>10</v>
      </c>
      <c r="C295" s="28" t="s">
        <v>92</v>
      </c>
      <c r="D295" s="7" t="s">
        <v>75</v>
      </c>
      <c r="E295" s="7" t="s">
        <v>76</v>
      </c>
      <c r="F295" s="44">
        <v>1910106590</v>
      </c>
      <c r="G295" s="7">
        <v>119</v>
      </c>
      <c r="H295" s="3">
        <v>314</v>
      </c>
      <c r="I295" s="3">
        <v>314</v>
      </c>
    </row>
    <row r="296" spans="2:9" ht="32.25" thickBot="1" x14ac:dyDescent="0.25">
      <c r="B296" s="38" t="s">
        <v>13</v>
      </c>
      <c r="C296" s="28" t="s">
        <v>92</v>
      </c>
      <c r="D296" s="7" t="s">
        <v>75</v>
      </c>
      <c r="E296" s="7" t="s">
        <v>76</v>
      </c>
      <c r="F296" s="44">
        <v>1910106590</v>
      </c>
      <c r="G296" s="7">
        <v>244</v>
      </c>
      <c r="H296" s="3">
        <v>35</v>
      </c>
      <c r="I296" s="3">
        <v>35</v>
      </c>
    </row>
    <row r="297" spans="2:9" ht="16.5" thickBot="1" x14ac:dyDescent="0.25">
      <c r="B297" s="152" t="s">
        <v>31</v>
      </c>
      <c r="C297" s="26" t="s">
        <v>92</v>
      </c>
      <c r="D297" s="8">
        <v>10</v>
      </c>
      <c r="E297" s="8" t="s">
        <v>73</v>
      </c>
      <c r="F297" s="8"/>
      <c r="G297" s="8"/>
      <c r="H297" s="1">
        <v>33</v>
      </c>
      <c r="I297" s="1">
        <v>33</v>
      </c>
    </row>
    <row r="298" spans="2:9" ht="16.5" thickBot="1" x14ac:dyDescent="0.25">
      <c r="B298" s="152" t="s">
        <v>35</v>
      </c>
      <c r="C298" s="26" t="s">
        <v>92</v>
      </c>
      <c r="D298" s="8">
        <v>10</v>
      </c>
      <c r="E298" s="8" t="s">
        <v>73</v>
      </c>
      <c r="F298" s="8"/>
      <c r="G298" s="8"/>
      <c r="H298" s="1">
        <v>33</v>
      </c>
      <c r="I298" s="1">
        <v>33</v>
      </c>
    </row>
    <row r="299" spans="2:9" ht="48" thickBot="1" x14ac:dyDescent="0.25">
      <c r="B299" s="152" t="s">
        <v>57</v>
      </c>
      <c r="C299" s="26" t="s">
        <v>92</v>
      </c>
      <c r="D299" s="8">
        <v>10</v>
      </c>
      <c r="E299" s="8" t="s">
        <v>73</v>
      </c>
      <c r="F299" s="8">
        <v>2230171540</v>
      </c>
      <c r="G299" s="8"/>
      <c r="H299" s="1">
        <v>33</v>
      </c>
      <c r="I299" s="1">
        <v>33</v>
      </c>
    </row>
    <row r="300" spans="2:9" ht="32.25" thickBot="1" x14ac:dyDescent="0.25">
      <c r="B300" s="5" t="s">
        <v>34</v>
      </c>
      <c r="C300" s="28" t="s">
        <v>92</v>
      </c>
      <c r="D300" s="7">
        <v>10</v>
      </c>
      <c r="E300" s="7" t="s">
        <v>73</v>
      </c>
      <c r="F300" s="7">
        <v>2230171540</v>
      </c>
      <c r="G300" s="7">
        <v>313</v>
      </c>
      <c r="H300" s="1">
        <v>33</v>
      </c>
      <c r="I300" s="1">
        <v>33</v>
      </c>
    </row>
    <row r="301" spans="2:9" ht="32.25" thickBot="1" x14ac:dyDescent="0.25">
      <c r="B301" s="189" t="s">
        <v>93</v>
      </c>
      <c r="C301" s="190" t="s">
        <v>94</v>
      </c>
      <c r="D301" s="190"/>
      <c r="E301" s="190"/>
      <c r="F301" s="190"/>
      <c r="G301" s="190"/>
      <c r="H301" s="191">
        <f>SUM(H302+H315)</f>
        <v>4284.5</v>
      </c>
      <c r="I301" s="191">
        <f>SUM(I302+I315)</f>
        <v>4284.5</v>
      </c>
    </row>
    <row r="302" spans="2:9" ht="16.5" thickBot="1" x14ac:dyDescent="0.25">
      <c r="B302" s="152" t="s">
        <v>52</v>
      </c>
      <c r="C302" s="26" t="s">
        <v>94</v>
      </c>
      <c r="D302" s="8" t="s">
        <v>75</v>
      </c>
      <c r="E302" s="8" t="s">
        <v>76</v>
      </c>
      <c r="F302" s="12"/>
      <c r="G302" s="12"/>
      <c r="H302" s="35">
        <f>SUM(H303+H310)</f>
        <v>4234.5</v>
      </c>
      <c r="I302" s="35">
        <f>SUM(I303+I310)</f>
        <v>4234.5</v>
      </c>
    </row>
    <row r="303" spans="2:9" ht="63.75" thickBot="1" x14ac:dyDescent="0.25">
      <c r="B303" s="152" t="s">
        <v>59</v>
      </c>
      <c r="C303" s="26" t="s">
        <v>94</v>
      </c>
      <c r="D303" s="8" t="s">
        <v>75</v>
      </c>
      <c r="E303" s="8" t="s">
        <v>76</v>
      </c>
      <c r="F303" s="11">
        <v>1910101590</v>
      </c>
      <c r="G303" s="8"/>
      <c r="H303" s="34">
        <f>SUM(H304+H306+H307+H309+H305+H308)</f>
        <v>1859.5</v>
      </c>
      <c r="I303" s="34">
        <f>SUM(I304+I306+I307+I309+I305+I308)</f>
        <v>1859.5</v>
      </c>
    </row>
    <row r="304" spans="2:9" ht="48" thickBot="1" x14ac:dyDescent="0.25">
      <c r="B304" s="256" t="s">
        <v>30</v>
      </c>
      <c r="C304" s="28" t="s">
        <v>94</v>
      </c>
      <c r="D304" s="7" t="s">
        <v>75</v>
      </c>
      <c r="E304" s="7" t="s">
        <v>76</v>
      </c>
      <c r="F304" s="44">
        <v>1910101590</v>
      </c>
      <c r="G304" s="7" t="s">
        <v>80</v>
      </c>
      <c r="H304" s="3">
        <v>975</v>
      </c>
      <c r="I304" s="3">
        <v>975</v>
      </c>
    </row>
    <row r="305" spans="2:9" ht="48" thickBot="1" x14ac:dyDescent="0.25">
      <c r="B305" s="256" t="s">
        <v>47</v>
      </c>
      <c r="C305" s="28" t="s">
        <v>94</v>
      </c>
      <c r="D305" s="7" t="s">
        <v>75</v>
      </c>
      <c r="E305" s="7" t="s">
        <v>76</v>
      </c>
      <c r="F305" s="44">
        <v>1910101590</v>
      </c>
      <c r="G305" s="7" t="s">
        <v>122</v>
      </c>
      <c r="H305" s="3"/>
      <c r="I305" s="3"/>
    </row>
    <row r="306" spans="2:9" ht="79.5" thickBot="1" x14ac:dyDescent="0.25">
      <c r="B306" s="258" t="s">
        <v>10</v>
      </c>
      <c r="C306" s="28" t="s">
        <v>94</v>
      </c>
      <c r="D306" s="7" t="s">
        <v>75</v>
      </c>
      <c r="E306" s="7" t="s">
        <v>76</v>
      </c>
      <c r="F306" s="44">
        <v>1910101590</v>
      </c>
      <c r="G306" s="7">
        <v>119</v>
      </c>
      <c r="H306" s="3">
        <v>294.5</v>
      </c>
      <c r="I306" s="3">
        <v>294.5</v>
      </c>
    </row>
    <row r="307" spans="2:9" ht="32.25" thickBot="1" x14ac:dyDescent="0.25">
      <c r="B307" s="38" t="s">
        <v>13</v>
      </c>
      <c r="C307" s="28" t="s">
        <v>94</v>
      </c>
      <c r="D307" s="7" t="s">
        <v>75</v>
      </c>
      <c r="E307" s="7" t="s">
        <v>76</v>
      </c>
      <c r="F307" s="44">
        <v>1910101590</v>
      </c>
      <c r="G307" s="7">
        <v>244</v>
      </c>
      <c r="H307" s="3">
        <v>429</v>
      </c>
      <c r="I307" s="3">
        <v>429</v>
      </c>
    </row>
    <row r="308" spans="2:9" ht="16.5" thickBot="1" x14ac:dyDescent="0.25">
      <c r="B308" s="38" t="s">
        <v>635</v>
      </c>
      <c r="C308" s="28" t="s">
        <v>94</v>
      </c>
      <c r="D308" s="7" t="s">
        <v>75</v>
      </c>
      <c r="E308" s="7" t="s">
        <v>76</v>
      </c>
      <c r="F308" s="44">
        <v>1910101590</v>
      </c>
      <c r="G308" s="7" t="s">
        <v>614</v>
      </c>
      <c r="H308" s="3">
        <v>150</v>
      </c>
      <c r="I308" s="3">
        <v>150</v>
      </c>
    </row>
    <row r="309" spans="2:9" ht="32.25" thickBot="1" x14ac:dyDescent="0.25">
      <c r="B309" s="256" t="s">
        <v>48</v>
      </c>
      <c r="C309" s="28" t="s">
        <v>94</v>
      </c>
      <c r="D309" s="7" t="s">
        <v>75</v>
      </c>
      <c r="E309" s="7" t="s">
        <v>76</v>
      </c>
      <c r="F309" s="44">
        <v>1910101590</v>
      </c>
      <c r="G309" s="7">
        <v>850</v>
      </c>
      <c r="H309" s="3">
        <v>11</v>
      </c>
      <c r="I309" s="3">
        <v>11</v>
      </c>
    </row>
    <row r="310" spans="2:9" ht="158.25" thickBot="1" x14ac:dyDescent="0.25">
      <c r="B310" s="152" t="s">
        <v>55</v>
      </c>
      <c r="C310" s="26" t="s">
        <v>94</v>
      </c>
      <c r="D310" s="8" t="s">
        <v>75</v>
      </c>
      <c r="E310" s="8" t="s">
        <v>76</v>
      </c>
      <c r="F310" s="11">
        <v>1910106590</v>
      </c>
      <c r="G310" s="8"/>
      <c r="H310" s="1">
        <f>SUM(H311:H314)</f>
        <v>2375</v>
      </c>
      <c r="I310" s="1">
        <f>SUM(I311:I314)</f>
        <v>2375</v>
      </c>
    </row>
    <row r="311" spans="2:9" ht="48" thickBot="1" x14ac:dyDescent="0.25">
      <c r="B311" s="256" t="s">
        <v>56</v>
      </c>
      <c r="C311" s="28" t="s">
        <v>94</v>
      </c>
      <c r="D311" s="7" t="s">
        <v>75</v>
      </c>
      <c r="E311" s="7" t="s">
        <v>76</v>
      </c>
      <c r="F311" s="44">
        <v>1910106590</v>
      </c>
      <c r="G311" s="7">
        <v>111</v>
      </c>
      <c r="H311" s="3">
        <v>1796</v>
      </c>
      <c r="I311" s="3">
        <v>1796</v>
      </c>
    </row>
    <row r="312" spans="2:9" ht="48" thickBot="1" x14ac:dyDescent="0.25">
      <c r="B312" s="256" t="s">
        <v>47</v>
      </c>
      <c r="C312" s="28" t="s">
        <v>94</v>
      </c>
      <c r="D312" s="7" t="s">
        <v>75</v>
      </c>
      <c r="E312" s="7" t="s">
        <v>76</v>
      </c>
      <c r="F312" s="44">
        <v>1910106590</v>
      </c>
      <c r="G312" s="7" t="s">
        <v>122</v>
      </c>
      <c r="H312" s="3">
        <v>0</v>
      </c>
      <c r="I312" s="3">
        <v>0</v>
      </c>
    </row>
    <row r="313" spans="2:9" ht="79.5" thickBot="1" x14ac:dyDescent="0.25">
      <c r="B313" s="258" t="s">
        <v>10</v>
      </c>
      <c r="C313" s="28" t="s">
        <v>94</v>
      </c>
      <c r="D313" s="7" t="s">
        <v>75</v>
      </c>
      <c r="E313" s="7" t="s">
        <v>76</v>
      </c>
      <c r="F313" s="44">
        <v>1910106590</v>
      </c>
      <c r="G313" s="7">
        <v>119</v>
      </c>
      <c r="H313" s="3">
        <v>542</v>
      </c>
      <c r="I313" s="3">
        <v>542</v>
      </c>
    </row>
    <row r="314" spans="2:9" ht="32.25" thickBot="1" x14ac:dyDescent="0.25">
      <c r="B314" s="38" t="s">
        <v>13</v>
      </c>
      <c r="C314" s="28" t="s">
        <v>94</v>
      </c>
      <c r="D314" s="7" t="s">
        <v>75</v>
      </c>
      <c r="E314" s="7" t="s">
        <v>76</v>
      </c>
      <c r="F314" s="44">
        <v>1910106590</v>
      </c>
      <c r="G314" s="7">
        <v>244</v>
      </c>
      <c r="H314" s="3">
        <v>37</v>
      </c>
      <c r="I314" s="3">
        <v>37</v>
      </c>
    </row>
    <row r="315" spans="2:9" ht="16.5" thickBot="1" x14ac:dyDescent="0.25">
      <c r="B315" s="152" t="s">
        <v>31</v>
      </c>
      <c r="C315" s="26" t="s">
        <v>94</v>
      </c>
      <c r="D315" s="8">
        <v>10</v>
      </c>
      <c r="E315" s="8" t="s">
        <v>73</v>
      </c>
      <c r="F315" s="8"/>
      <c r="G315" s="8"/>
      <c r="H315" s="1">
        <v>50</v>
      </c>
      <c r="I315" s="1">
        <v>50</v>
      </c>
    </row>
    <row r="316" spans="2:9" ht="16.5" thickBot="1" x14ac:dyDescent="0.25">
      <c r="B316" s="152" t="s">
        <v>35</v>
      </c>
      <c r="C316" s="26" t="s">
        <v>94</v>
      </c>
      <c r="D316" s="8">
        <v>10</v>
      </c>
      <c r="E316" s="8" t="s">
        <v>73</v>
      </c>
      <c r="F316" s="8"/>
      <c r="G316" s="8"/>
      <c r="H316" s="1">
        <v>50</v>
      </c>
      <c r="I316" s="1">
        <v>50</v>
      </c>
    </row>
    <row r="317" spans="2:9" ht="48" thickBot="1" x14ac:dyDescent="0.25">
      <c r="B317" s="152" t="s">
        <v>57</v>
      </c>
      <c r="C317" s="26" t="s">
        <v>94</v>
      </c>
      <c r="D317" s="8">
        <v>10</v>
      </c>
      <c r="E317" s="8" t="s">
        <v>73</v>
      </c>
      <c r="F317" s="8">
        <v>2230171540</v>
      </c>
      <c r="G317" s="8"/>
      <c r="H317" s="1">
        <v>50</v>
      </c>
      <c r="I317" s="1">
        <v>50</v>
      </c>
    </row>
    <row r="318" spans="2:9" ht="32.25" thickBot="1" x14ac:dyDescent="0.25">
      <c r="B318" s="5" t="s">
        <v>34</v>
      </c>
      <c r="C318" s="28" t="s">
        <v>94</v>
      </c>
      <c r="D318" s="7">
        <v>10</v>
      </c>
      <c r="E318" s="7" t="s">
        <v>73</v>
      </c>
      <c r="F318" s="7">
        <v>2230171540</v>
      </c>
      <c r="G318" s="7">
        <v>313</v>
      </c>
      <c r="H318" s="3">
        <v>50</v>
      </c>
      <c r="I318" s="3">
        <v>50</v>
      </c>
    </row>
    <row r="319" spans="2:9" ht="16.5" thickBot="1" x14ac:dyDescent="0.25">
      <c r="B319" s="189" t="s">
        <v>96</v>
      </c>
      <c r="C319" s="190" t="s">
        <v>95</v>
      </c>
      <c r="D319" s="190"/>
      <c r="E319" s="190"/>
      <c r="F319" s="190"/>
      <c r="G319" s="190"/>
      <c r="H319" s="191">
        <f>SUM(H320+H333)</f>
        <v>4388.3999999999996</v>
      </c>
      <c r="I319" s="191">
        <f>SUM(I320+I333)</f>
        <v>4388.3999999999996</v>
      </c>
    </row>
    <row r="320" spans="2:9" ht="16.5" thickBot="1" x14ac:dyDescent="0.25">
      <c r="B320" s="152" t="s">
        <v>52</v>
      </c>
      <c r="C320" s="26" t="s">
        <v>95</v>
      </c>
      <c r="D320" s="8" t="s">
        <v>75</v>
      </c>
      <c r="E320" s="8" t="s">
        <v>76</v>
      </c>
      <c r="F320" s="12"/>
      <c r="G320" s="12"/>
      <c r="H320" s="35">
        <f>SUM(H321+H328)</f>
        <v>4323.3999999999996</v>
      </c>
      <c r="I320" s="35">
        <f>SUM(I321+I328)</f>
        <v>4323.3999999999996</v>
      </c>
    </row>
    <row r="321" spans="2:9" ht="63.75" thickBot="1" x14ac:dyDescent="0.25">
      <c r="B321" s="152" t="s">
        <v>59</v>
      </c>
      <c r="C321" s="26" t="s">
        <v>95</v>
      </c>
      <c r="D321" s="8" t="s">
        <v>75</v>
      </c>
      <c r="E321" s="8" t="s">
        <v>76</v>
      </c>
      <c r="F321" s="11">
        <v>1910101590</v>
      </c>
      <c r="G321" s="8"/>
      <c r="H321" s="34">
        <f>SUM(H322+H324+H325+H327+H323+H326)</f>
        <v>1927.4</v>
      </c>
      <c r="I321" s="34">
        <f>SUM(I322+I324+I325+I327+I323+I326)</f>
        <v>1927.4</v>
      </c>
    </row>
    <row r="322" spans="2:9" ht="48" thickBot="1" x14ac:dyDescent="0.25">
      <c r="B322" s="256" t="s">
        <v>30</v>
      </c>
      <c r="C322" s="28" t="s">
        <v>95</v>
      </c>
      <c r="D322" s="7" t="s">
        <v>75</v>
      </c>
      <c r="E322" s="7" t="s">
        <v>76</v>
      </c>
      <c r="F322" s="44">
        <v>1910101590</v>
      </c>
      <c r="G322" s="7" t="s">
        <v>80</v>
      </c>
      <c r="H322" s="3">
        <v>927</v>
      </c>
      <c r="I322" s="3">
        <v>927</v>
      </c>
    </row>
    <row r="323" spans="2:9" ht="48" thickBot="1" x14ac:dyDescent="0.25">
      <c r="B323" s="256" t="s">
        <v>47</v>
      </c>
      <c r="C323" s="28" t="s">
        <v>95</v>
      </c>
      <c r="D323" s="7" t="s">
        <v>75</v>
      </c>
      <c r="E323" s="7" t="s">
        <v>76</v>
      </c>
      <c r="F323" s="44">
        <v>1910101590</v>
      </c>
      <c r="G323" s="7" t="s">
        <v>122</v>
      </c>
      <c r="H323" s="3"/>
      <c r="I323" s="3"/>
    </row>
    <row r="324" spans="2:9" ht="79.5" thickBot="1" x14ac:dyDescent="0.25">
      <c r="B324" s="258" t="s">
        <v>10</v>
      </c>
      <c r="C324" s="28" t="s">
        <v>95</v>
      </c>
      <c r="D324" s="7" t="s">
        <v>75</v>
      </c>
      <c r="E324" s="7" t="s">
        <v>76</v>
      </c>
      <c r="F324" s="44">
        <v>1910101590</v>
      </c>
      <c r="G324" s="7">
        <v>119</v>
      </c>
      <c r="H324" s="3">
        <v>280</v>
      </c>
      <c r="I324" s="3">
        <v>280</v>
      </c>
    </row>
    <row r="325" spans="2:9" ht="32.25" thickBot="1" x14ac:dyDescent="0.25">
      <c r="B325" s="38" t="s">
        <v>13</v>
      </c>
      <c r="C325" s="28" t="s">
        <v>95</v>
      </c>
      <c r="D325" s="7" t="s">
        <v>75</v>
      </c>
      <c r="E325" s="7" t="s">
        <v>76</v>
      </c>
      <c r="F325" s="44">
        <v>1910101590</v>
      </c>
      <c r="G325" s="7">
        <v>244</v>
      </c>
      <c r="H325" s="3">
        <v>565</v>
      </c>
      <c r="I325" s="3">
        <v>565</v>
      </c>
    </row>
    <row r="326" spans="2:9" ht="16.5" thickBot="1" x14ac:dyDescent="0.25">
      <c r="B326" s="38" t="s">
        <v>635</v>
      </c>
      <c r="C326" s="28" t="s">
        <v>95</v>
      </c>
      <c r="D326" s="7" t="s">
        <v>75</v>
      </c>
      <c r="E326" s="7" t="s">
        <v>76</v>
      </c>
      <c r="F326" s="44">
        <v>1910101590</v>
      </c>
      <c r="G326" s="7" t="s">
        <v>614</v>
      </c>
      <c r="H326" s="3">
        <v>135</v>
      </c>
      <c r="I326" s="3">
        <v>135</v>
      </c>
    </row>
    <row r="327" spans="2:9" ht="32.25" thickBot="1" x14ac:dyDescent="0.25">
      <c r="B327" s="256" t="s">
        <v>48</v>
      </c>
      <c r="C327" s="28" t="s">
        <v>95</v>
      </c>
      <c r="D327" s="7" t="s">
        <v>75</v>
      </c>
      <c r="E327" s="7" t="s">
        <v>76</v>
      </c>
      <c r="F327" s="44">
        <v>1910101590</v>
      </c>
      <c r="G327" s="7">
        <v>850</v>
      </c>
      <c r="H327" s="3">
        <v>20.399999999999999</v>
      </c>
      <c r="I327" s="3">
        <v>20.399999999999999</v>
      </c>
    </row>
    <row r="328" spans="2:9" ht="158.25" thickBot="1" x14ac:dyDescent="0.25">
      <c r="B328" s="152" t="s">
        <v>55</v>
      </c>
      <c r="C328" s="26" t="s">
        <v>95</v>
      </c>
      <c r="D328" s="8" t="s">
        <v>75</v>
      </c>
      <c r="E328" s="8" t="s">
        <v>76</v>
      </c>
      <c r="F328" s="11">
        <v>1910106590</v>
      </c>
      <c r="G328" s="8"/>
      <c r="H328" s="1">
        <f>SUM(H329:H332)</f>
        <v>2396</v>
      </c>
      <c r="I328" s="1">
        <f>SUM(I329:I332)</f>
        <v>2396</v>
      </c>
    </row>
    <row r="329" spans="2:9" ht="48" thickBot="1" x14ac:dyDescent="0.25">
      <c r="B329" s="256" t="s">
        <v>56</v>
      </c>
      <c r="C329" s="28" t="s">
        <v>95</v>
      </c>
      <c r="D329" s="7" t="s">
        <v>75</v>
      </c>
      <c r="E329" s="7" t="s">
        <v>76</v>
      </c>
      <c r="F329" s="44">
        <v>1910106590</v>
      </c>
      <c r="G329" s="7">
        <v>111</v>
      </c>
      <c r="H329" s="3">
        <v>1794</v>
      </c>
      <c r="I329" s="3">
        <v>1794</v>
      </c>
    </row>
    <row r="330" spans="2:9" ht="48" thickBot="1" x14ac:dyDescent="0.25">
      <c r="B330" s="256" t="s">
        <v>47</v>
      </c>
      <c r="C330" s="28" t="s">
        <v>95</v>
      </c>
      <c r="D330" s="7" t="s">
        <v>75</v>
      </c>
      <c r="E330" s="7" t="s">
        <v>76</v>
      </c>
      <c r="F330" s="44">
        <v>1910106590</v>
      </c>
      <c r="G330" s="7" t="s">
        <v>122</v>
      </c>
      <c r="H330" s="3">
        <v>0</v>
      </c>
      <c r="I330" s="3">
        <v>0</v>
      </c>
    </row>
    <row r="331" spans="2:9" ht="79.5" thickBot="1" x14ac:dyDescent="0.25">
      <c r="B331" s="258" t="s">
        <v>10</v>
      </c>
      <c r="C331" s="28" t="s">
        <v>95</v>
      </c>
      <c r="D331" s="7" t="s">
        <v>75</v>
      </c>
      <c r="E331" s="7" t="s">
        <v>76</v>
      </c>
      <c r="F331" s="44">
        <v>1910106590</v>
      </c>
      <c r="G331" s="7">
        <v>119</v>
      </c>
      <c r="H331" s="3">
        <v>542</v>
      </c>
      <c r="I331" s="3">
        <v>542</v>
      </c>
    </row>
    <row r="332" spans="2:9" ht="32.25" thickBot="1" x14ac:dyDescent="0.25">
      <c r="B332" s="38" t="s">
        <v>13</v>
      </c>
      <c r="C332" s="28" t="s">
        <v>95</v>
      </c>
      <c r="D332" s="7" t="s">
        <v>75</v>
      </c>
      <c r="E332" s="7" t="s">
        <v>76</v>
      </c>
      <c r="F332" s="44">
        <v>1910106590</v>
      </c>
      <c r="G332" s="7">
        <v>244</v>
      </c>
      <c r="H332" s="3">
        <v>60</v>
      </c>
      <c r="I332" s="3">
        <v>60</v>
      </c>
    </row>
    <row r="333" spans="2:9" ht="16.5" thickBot="1" x14ac:dyDescent="0.25">
      <c r="B333" s="152" t="s">
        <v>31</v>
      </c>
      <c r="C333" s="26" t="s">
        <v>95</v>
      </c>
      <c r="D333" s="8">
        <v>10</v>
      </c>
      <c r="E333" s="8" t="s">
        <v>73</v>
      </c>
      <c r="F333" s="8"/>
      <c r="G333" s="8"/>
      <c r="H333" s="1">
        <v>65</v>
      </c>
      <c r="I333" s="1">
        <v>65</v>
      </c>
    </row>
    <row r="334" spans="2:9" ht="16.5" thickBot="1" x14ac:dyDescent="0.25">
      <c r="B334" s="152" t="s">
        <v>35</v>
      </c>
      <c r="C334" s="26" t="s">
        <v>95</v>
      </c>
      <c r="D334" s="8">
        <v>10</v>
      </c>
      <c r="E334" s="8" t="s">
        <v>73</v>
      </c>
      <c r="F334" s="8"/>
      <c r="G334" s="8"/>
      <c r="H334" s="1">
        <v>65</v>
      </c>
      <c r="I334" s="1">
        <v>65</v>
      </c>
    </row>
    <row r="335" spans="2:9" ht="48" thickBot="1" x14ac:dyDescent="0.25">
      <c r="B335" s="152" t="s">
        <v>57</v>
      </c>
      <c r="C335" s="26" t="s">
        <v>95</v>
      </c>
      <c r="D335" s="8">
        <v>10</v>
      </c>
      <c r="E335" s="8" t="s">
        <v>73</v>
      </c>
      <c r="F335" s="8">
        <v>2230171540</v>
      </c>
      <c r="G335" s="8"/>
      <c r="H335" s="1">
        <v>65</v>
      </c>
      <c r="I335" s="1">
        <v>65</v>
      </c>
    </row>
    <row r="336" spans="2:9" ht="32.25" thickBot="1" x14ac:dyDescent="0.25">
      <c r="B336" s="5" t="s">
        <v>34</v>
      </c>
      <c r="C336" s="28" t="s">
        <v>95</v>
      </c>
      <c r="D336" s="7">
        <v>10</v>
      </c>
      <c r="E336" s="7" t="s">
        <v>73</v>
      </c>
      <c r="F336" s="7">
        <v>2230171540</v>
      </c>
      <c r="G336" s="7">
        <v>313</v>
      </c>
      <c r="H336" s="1">
        <v>65</v>
      </c>
      <c r="I336" s="1">
        <v>65</v>
      </c>
    </row>
    <row r="337" spans="2:9" ht="32.25" thickBot="1" x14ac:dyDescent="0.25">
      <c r="B337" s="189" t="s">
        <v>97</v>
      </c>
      <c r="C337" s="190" t="s">
        <v>98</v>
      </c>
      <c r="D337" s="190"/>
      <c r="E337" s="190"/>
      <c r="F337" s="190"/>
      <c r="G337" s="190"/>
      <c r="H337" s="191">
        <f>SUM(H338+H351)</f>
        <v>2806.3</v>
      </c>
      <c r="I337" s="191">
        <f>SUM(I338+I351)</f>
        <v>2806.3</v>
      </c>
    </row>
    <row r="338" spans="2:9" ht="16.5" thickBot="1" x14ac:dyDescent="0.25">
      <c r="B338" s="152" t="s">
        <v>52</v>
      </c>
      <c r="C338" s="26" t="s">
        <v>98</v>
      </c>
      <c r="D338" s="8" t="s">
        <v>75</v>
      </c>
      <c r="E338" s="8" t="s">
        <v>76</v>
      </c>
      <c r="F338" s="12"/>
      <c r="G338" s="12"/>
      <c r="H338" s="35">
        <f>SUM(H339+H346)</f>
        <v>2766.3</v>
      </c>
      <c r="I338" s="35">
        <f>SUM(I339+I346)</f>
        <v>2766.3</v>
      </c>
    </row>
    <row r="339" spans="2:9" ht="63.75" thickBot="1" x14ac:dyDescent="0.25">
      <c r="B339" s="152" t="s">
        <v>59</v>
      </c>
      <c r="C339" s="26" t="s">
        <v>98</v>
      </c>
      <c r="D339" s="8" t="s">
        <v>75</v>
      </c>
      <c r="E339" s="8" t="s">
        <v>76</v>
      </c>
      <c r="F339" s="11">
        <v>1910101590</v>
      </c>
      <c r="G339" s="8"/>
      <c r="H339" s="34">
        <f>SUM(H340+H342+H343+H345+H341+H344)</f>
        <v>1511.3</v>
      </c>
      <c r="I339" s="34">
        <f>SUM(I340+I342+I343+I345+I341+I344)</f>
        <v>1511.3</v>
      </c>
    </row>
    <row r="340" spans="2:9" ht="48" thickBot="1" x14ac:dyDescent="0.25">
      <c r="B340" s="256" t="s">
        <v>30</v>
      </c>
      <c r="C340" s="28" t="s">
        <v>98</v>
      </c>
      <c r="D340" s="7" t="s">
        <v>75</v>
      </c>
      <c r="E340" s="7" t="s">
        <v>76</v>
      </c>
      <c r="F340" s="44">
        <v>1910101590</v>
      </c>
      <c r="G340" s="7" t="s">
        <v>80</v>
      </c>
      <c r="H340" s="3">
        <v>771</v>
      </c>
      <c r="I340" s="3">
        <v>771</v>
      </c>
    </row>
    <row r="341" spans="2:9" ht="48" thickBot="1" x14ac:dyDescent="0.25">
      <c r="B341" s="256" t="s">
        <v>47</v>
      </c>
      <c r="C341" s="28" t="s">
        <v>98</v>
      </c>
      <c r="D341" s="7" t="s">
        <v>75</v>
      </c>
      <c r="E341" s="7" t="s">
        <v>76</v>
      </c>
      <c r="F341" s="44">
        <v>1910101590</v>
      </c>
      <c r="G341" s="7" t="s">
        <v>122</v>
      </c>
      <c r="H341" s="3"/>
      <c r="I341" s="3"/>
    </row>
    <row r="342" spans="2:9" ht="79.5" thickBot="1" x14ac:dyDescent="0.25">
      <c r="B342" s="258" t="s">
        <v>10</v>
      </c>
      <c r="C342" s="28" t="s">
        <v>98</v>
      </c>
      <c r="D342" s="7" t="s">
        <v>75</v>
      </c>
      <c r="E342" s="7" t="s">
        <v>76</v>
      </c>
      <c r="F342" s="44">
        <v>1910101590</v>
      </c>
      <c r="G342" s="7">
        <v>119</v>
      </c>
      <c r="H342" s="3">
        <v>232.8</v>
      </c>
      <c r="I342" s="3">
        <v>232.8</v>
      </c>
    </row>
    <row r="343" spans="2:9" ht="32.25" thickBot="1" x14ac:dyDescent="0.25">
      <c r="B343" s="38" t="s">
        <v>13</v>
      </c>
      <c r="C343" s="28" t="s">
        <v>98</v>
      </c>
      <c r="D343" s="7" t="s">
        <v>75</v>
      </c>
      <c r="E343" s="7" t="s">
        <v>76</v>
      </c>
      <c r="F343" s="44">
        <v>1910101590</v>
      </c>
      <c r="G343" s="7">
        <v>244</v>
      </c>
      <c r="H343" s="3">
        <v>324</v>
      </c>
      <c r="I343" s="3">
        <v>324</v>
      </c>
    </row>
    <row r="344" spans="2:9" ht="16.5" thickBot="1" x14ac:dyDescent="0.25">
      <c r="B344" s="38" t="s">
        <v>635</v>
      </c>
      <c r="C344" s="28" t="s">
        <v>98</v>
      </c>
      <c r="D344" s="7" t="s">
        <v>75</v>
      </c>
      <c r="E344" s="7" t="s">
        <v>76</v>
      </c>
      <c r="F344" s="44">
        <v>1910101590</v>
      </c>
      <c r="G344" s="7" t="s">
        <v>614</v>
      </c>
      <c r="H344" s="3">
        <v>177</v>
      </c>
      <c r="I344" s="3">
        <v>177</v>
      </c>
    </row>
    <row r="345" spans="2:9" ht="32.25" thickBot="1" x14ac:dyDescent="0.25">
      <c r="B345" s="256" t="s">
        <v>48</v>
      </c>
      <c r="C345" s="28" t="s">
        <v>98</v>
      </c>
      <c r="D345" s="7" t="s">
        <v>75</v>
      </c>
      <c r="E345" s="7" t="s">
        <v>76</v>
      </c>
      <c r="F345" s="44">
        <v>1910101590</v>
      </c>
      <c r="G345" s="7">
        <v>850</v>
      </c>
      <c r="H345" s="3">
        <v>6.5</v>
      </c>
      <c r="I345" s="3">
        <v>6.5</v>
      </c>
    </row>
    <row r="346" spans="2:9" ht="158.25" thickBot="1" x14ac:dyDescent="0.25">
      <c r="B346" s="152" t="s">
        <v>55</v>
      </c>
      <c r="C346" s="26" t="s">
        <v>98</v>
      </c>
      <c r="D346" s="8" t="s">
        <v>75</v>
      </c>
      <c r="E346" s="8" t="s">
        <v>76</v>
      </c>
      <c r="F346" s="11">
        <v>1910106590</v>
      </c>
      <c r="G346" s="8"/>
      <c r="H346" s="1">
        <f>SUM(H347:H350)</f>
        <v>1255</v>
      </c>
      <c r="I346" s="1">
        <f>SUM(I347:I350)</f>
        <v>1255</v>
      </c>
    </row>
    <row r="347" spans="2:9" ht="48" thickBot="1" x14ac:dyDescent="0.25">
      <c r="B347" s="256" t="s">
        <v>56</v>
      </c>
      <c r="C347" s="28" t="s">
        <v>98</v>
      </c>
      <c r="D347" s="7" t="s">
        <v>75</v>
      </c>
      <c r="E347" s="7" t="s">
        <v>76</v>
      </c>
      <c r="F347" s="44">
        <v>1910106590</v>
      </c>
      <c r="G347" s="7">
        <v>111</v>
      </c>
      <c r="H347" s="3">
        <v>937</v>
      </c>
      <c r="I347" s="3">
        <v>937</v>
      </c>
    </row>
    <row r="348" spans="2:9" ht="48" thickBot="1" x14ac:dyDescent="0.25">
      <c r="B348" s="256" t="s">
        <v>47</v>
      </c>
      <c r="C348" s="28" t="s">
        <v>98</v>
      </c>
      <c r="D348" s="7" t="s">
        <v>75</v>
      </c>
      <c r="E348" s="7" t="s">
        <v>76</v>
      </c>
      <c r="F348" s="44">
        <v>1910106590</v>
      </c>
      <c r="G348" s="7" t="s">
        <v>122</v>
      </c>
      <c r="H348" s="3">
        <v>0</v>
      </c>
      <c r="I348" s="3">
        <v>0</v>
      </c>
    </row>
    <row r="349" spans="2:9" ht="79.5" thickBot="1" x14ac:dyDescent="0.25">
      <c r="B349" s="258" t="s">
        <v>10</v>
      </c>
      <c r="C349" s="28" t="s">
        <v>98</v>
      </c>
      <c r="D349" s="7" t="s">
        <v>75</v>
      </c>
      <c r="E349" s="7" t="s">
        <v>76</v>
      </c>
      <c r="F349" s="44">
        <v>1910106590</v>
      </c>
      <c r="G349" s="7">
        <v>119</v>
      </c>
      <c r="H349" s="3">
        <v>283</v>
      </c>
      <c r="I349" s="3">
        <v>283</v>
      </c>
    </row>
    <row r="350" spans="2:9" ht="32.25" thickBot="1" x14ac:dyDescent="0.25">
      <c r="B350" s="38" t="s">
        <v>13</v>
      </c>
      <c r="C350" s="28" t="s">
        <v>98</v>
      </c>
      <c r="D350" s="7" t="s">
        <v>75</v>
      </c>
      <c r="E350" s="7" t="s">
        <v>76</v>
      </c>
      <c r="F350" s="44">
        <v>1910106590</v>
      </c>
      <c r="G350" s="7">
        <v>244</v>
      </c>
      <c r="H350" s="3">
        <v>35</v>
      </c>
      <c r="I350" s="3">
        <v>35</v>
      </c>
    </row>
    <row r="351" spans="2:9" ht="16.5" thickBot="1" x14ac:dyDescent="0.25">
      <c r="B351" s="152" t="s">
        <v>31</v>
      </c>
      <c r="C351" s="26" t="s">
        <v>98</v>
      </c>
      <c r="D351" s="8">
        <v>10</v>
      </c>
      <c r="E351" s="8" t="s">
        <v>73</v>
      </c>
      <c r="F351" s="8"/>
      <c r="G351" s="8"/>
      <c r="H351" s="1">
        <v>40</v>
      </c>
      <c r="I351" s="1">
        <v>40</v>
      </c>
    </row>
    <row r="352" spans="2:9" ht="16.5" thickBot="1" x14ac:dyDescent="0.25">
      <c r="B352" s="152" t="s">
        <v>35</v>
      </c>
      <c r="C352" s="26" t="s">
        <v>98</v>
      </c>
      <c r="D352" s="8">
        <v>10</v>
      </c>
      <c r="E352" s="8" t="s">
        <v>73</v>
      </c>
      <c r="F352" s="8"/>
      <c r="G352" s="8"/>
      <c r="H352" s="1">
        <v>40</v>
      </c>
      <c r="I352" s="1">
        <v>40</v>
      </c>
    </row>
    <row r="353" spans="2:9" ht="48" thickBot="1" x14ac:dyDescent="0.25">
      <c r="B353" s="152" t="s">
        <v>57</v>
      </c>
      <c r="C353" s="26" t="s">
        <v>98</v>
      </c>
      <c r="D353" s="8">
        <v>10</v>
      </c>
      <c r="E353" s="8" t="s">
        <v>73</v>
      </c>
      <c r="F353" s="8">
        <v>2230171540</v>
      </c>
      <c r="G353" s="8"/>
      <c r="H353" s="1">
        <v>40</v>
      </c>
      <c r="I353" s="1">
        <v>40</v>
      </c>
    </row>
    <row r="354" spans="2:9" ht="32.25" thickBot="1" x14ac:dyDescent="0.25">
      <c r="B354" s="5" t="s">
        <v>34</v>
      </c>
      <c r="C354" s="28" t="s">
        <v>98</v>
      </c>
      <c r="D354" s="7">
        <v>10</v>
      </c>
      <c r="E354" s="7" t="s">
        <v>73</v>
      </c>
      <c r="F354" s="7">
        <v>2230171540</v>
      </c>
      <c r="G354" s="7">
        <v>313</v>
      </c>
      <c r="H354" s="1">
        <v>40</v>
      </c>
      <c r="I354" s="1">
        <v>40</v>
      </c>
    </row>
    <row r="355" spans="2:9" ht="32.25" thickBot="1" x14ac:dyDescent="0.25">
      <c r="B355" s="189" t="s">
        <v>99</v>
      </c>
      <c r="C355" s="190" t="s">
        <v>100</v>
      </c>
      <c r="D355" s="190"/>
      <c r="E355" s="190"/>
      <c r="F355" s="190"/>
      <c r="G355" s="190"/>
      <c r="H355" s="191">
        <f>SUM(H356+H369)</f>
        <v>6033.6</v>
      </c>
      <c r="I355" s="191">
        <f>SUM(I356+I369)</f>
        <v>6033.6</v>
      </c>
    </row>
    <row r="356" spans="2:9" ht="16.5" thickBot="1" x14ac:dyDescent="0.25">
      <c r="B356" s="152" t="s">
        <v>52</v>
      </c>
      <c r="C356" s="26" t="s">
        <v>100</v>
      </c>
      <c r="D356" s="8" t="s">
        <v>75</v>
      </c>
      <c r="E356" s="8" t="s">
        <v>76</v>
      </c>
      <c r="F356" s="12"/>
      <c r="G356" s="12"/>
      <c r="H356" s="35">
        <f>SUM(H357+H364)</f>
        <v>5932.6</v>
      </c>
      <c r="I356" s="35">
        <f>SUM(I357+I364)</f>
        <v>5932.6</v>
      </c>
    </row>
    <row r="357" spans="2:9" ht="63.75" thickBot="1" x14ac:dyDescent="0.25">
      <c r="B357" s="152" t="s">
        <v>59</v>
      </c>
      <c r="C357" s="26" t="s">
        <v>100</v>
      </c>
      <c r="D357" s="8" t="s">
        <v>75</v>
      </c>
      <c r="E357" s="8" t="s">
        <v>76</v>
      </c>
      <c r="F357" s="11">
        <v>1910101590</v>
      </c>
      <c r="G357" s="8"/>
      <c r="H357" s="34">
        <f>SUM(H358+H360+H361+H363+H359+H362)</f>
        <v>2234.1999999999998</v>
      </c>
      <c r="I357" s="34">
        <f>SUM(I358+I360+I361+I363+I359+I362)</f>
        <v>2234.1999999999998</v>
      </c>
    </row>
    <row r="358" spans="2:9" ht="48" thickBot="1" x14ac:dyDescent="0.25">
      <c r="B358" s="256" t="s">
        <v>30</v>
      </c>
      <c r="C358" s="28" t="s">
        <v>100</v>
      </c>
      <c r="D358" s="7" t="s">
        <v>75</v>
      </c>
      <c r="E358" s="7" t="s">
        <v>76</v>
      </c>
      <c r="F358" s="44">
        <v>1910101590</v>
      </c>
      <c r="G358" s="7" t="s">
        <v>80</v>
      </c>
      <c r="H358" s="3">
        <v>855</v>
      </c>
      <c r="I358" s="3">
        <v>855</v>
      </c>
    </row>
    <row r="359" spans="2:9" ht="48" thickBot="1" x14ac:dyDescent="0.25">
      <c r="B359" s="256" t="s">
        <v>47</v>
      </c>
      <c r="C359" s="28" t="s">
        <v>100</v>
      </c>
      <c r="D359" s="7" t="s">
        <v>75</v>
      </c>
      <c r="E359" s="7" t="s">
        <v>76</v>
      </c>
      <c r="F359" s="44">
        <v>1910101590</v>
      </c>
      <c r="G359" s="7" t="s">
        <v>122</v>
      </c>
      <c r="H359" s="3"/>
      <c r="I359" s="3"/>
    </row>
    <row r="360" spans="2:9" ht="79.5" thickBot="1" x14ac:dyDescent="0.25">
      <c r="B360" s="258" t="s">
        <v>10</v>
      </c>
      <c r="C360" s="28" t="s">
        <v>100</v>
      </c>
      <c r="D360" s="7" t="s">
        <v>75</v>
      </c>
      <c r="E360" s="7" t="s">
        <v>76</v>
      </c>
      <c r="F360" s="44">
        <v>1910101590</v>
      </c>
      <c r="G360" s="7">
        <v>119</v>
      </c>
      <c r="H360" s="3">
        <v>258.2</v>
      </c>
      <c r="I360" s="3">
        <v>258.2</v>
      </c>
    </row>
    <row r="361" spans="2:9" ht="32.25" thickBot="1" x14ac:dyDescent="0.25">
      <c r="B361" s="38" t="s">
        <v>13</v>
      </c>
      <c r="C361" s="28" t="s">
        <v>100</v>
      </c>
      <c r="D361" s="7" t="s">
        <v>75</v>
      </c>
      <c r="E361" s="7" t="s">
        <v>76</v>
      </c>
      <c r="F361" s="44">
        <v>1910101590</v>
      </c>
      <c r="G361" s="7">
        <v>244</v>
      </c>
      <c r="H361" s="3">
        <v>996</v>
      </c>
      <c r="I361" s="3">
        <v>996</v>
      </c>
    </row>
    <row r="362" spans="2:9" ht="16.5" thickBot="1" x14ac:dyDescent="0.25">
      <c r="B362" s="38" t="s">
        <v>635</v>
      </c>
      <c r="C362" s="28" t="s">
        <v>100</v>
      </c>
      <c r="D362" s="7" t="s">
        <v>75</v>
      </c>
      <c r="E362" s="7" t="s">
        <v>76</v>
      </c>
      <c r="F362" s="44">
        <v>1910101590</v>
      </c>
      <c r="G362" s="7" t="s">
        <v>614</v>
      </c>
      <c r="H362" s="3">
        <v>110</v>
      </c>
      <c r="I362" s="3">
        <v>110</v>
      </c>
    </row>
    <row r="363" spans="2:9" ht="32.25" thickBot="1" x14ac:dyDescent="0.25">
      <c r="B363" s="256" t="s">
        <v>48</v>
      </c>
      <c r="C363" s="28" t="s">
        <v>100</v>
      </c>
      <c r="D363" s="7" t="s">
        <v>75</v>
      </c>
      <c r="E363" s="7" t="s">
        <v>76</v>
      </c>
      <c r="F363" s="44">
        <v>1910101590</v>
      </c>
      <c r="G363" s="7">
        <v>850</v>
      </c>
      <c r="H363" s="3">
        <v>15</v>
      </c>
      <c r="I363" s="3">
        <v>15</v>
      </c>
    </row>
    <row r="364" spans="2:9" ht="158.25" thickBot="1" x14ac:dyDescent="0.25">
      <c r="B364" s="152" t="s">
        <v>55</v>
      </c>
      <c r="C364" s="26" t="s">
        <v>100</v>
      </c>
      <c r="D364" s="8" t="s">
        <v>75</v>
      </c>
      <c r="E364" s="8" t="s">
        <v>76</v>
      </c>
      <c r="F364" s="11">
        <v>1910106590</v>
      </c>
      <c r="G364" s="8"/>
      <c r="H364" s="1">
        <f>SUM(H365:H368)</f>
        <v>3698.4</v>
      </c>
      <c r="I364" s="1">
        <f>SUM(I365:I368)</f>
        <v>3698.4</v>
      </c>
    </row>
    <row r="365" spans="2:9" ht="48" thickBot="1" x14ac:dyDescent="0.25">
      <c r="B365" s="256" t="s">
        <v>56</v>
      </c>
      <c r="C365" s="28" t="s">
        <v>100</v>
      </c>
      <c r="D365" s="7" t="s">
        <v>75</v>
      </c>
      <c r="E365" s="7" t="s">
        <v>76</v>
      </c>
      <c r="F365" s="44">
        <v>1910106590</v>
      </c>
      <c r="G365" s="7">
        <v>111</v>
      </c>
      <c r="H365" s="3">
        <v>2765</v>
      </c>
      <c r="I365" s="3">
        <v>2765</v>
      </c>
    </row>
    <row r="366" spans="2:9" ht="48" thickBot="1" x14ac:dyDescent="0.25">
      <c r="B366" s="256" t="s">
        <v>47</v>
      </c>
      <c r="C366" s="28" t="s">
        <v>100</v>
      </c>
      <c r="D366" s="7" t="s">
        <v>75</v>
      </c>
      <c r="E366" s="7" t="s">
        <v>76</v>
      </c>
      <c r="F366" s="44">
        <v>1910106590</v>
      </c>
      <c r="G366" s="7" t="s">
        <v>122</v>
      </c>
      <c r="H366" s="3">
        <v>0</v>
      </c>
      <c r="I366" s="3">
        <v>0</v>
      </c>
    </row>
    <row r="367" spans="2:9" ht="79.5" thickBot="1" x14ac:dyDescent="0.25">
      <c r="B367" s="258" t="s">
        <v>10</v>
      </c>
      <c r="C367" s="28" t="s">
        <v>100</v>
      </c>
      <c r="D367" s="7" t="s">
        <v>75</v>
      </c>
      <c r="E367" s="7" t="s">
        <v>76</v>
      </c>
      <c r="F367" s="44">
        <v>1910106590</v>
      </c>
      <c r="G367" s="7">
        <v>119</v>
      </c>
      <c r="H367" s="3">
        <v>835</v>
      </c>
      <c r="I367" s="3">
        <v>835</v>
      </c>
    </row>
    <row r="368" spans="2:9" ht="32.25" thickBot="1" x14ac:dyDescent="0.25">
      <c r="B368" s="38" t="s">
        <v>13</v>
      </c>
      <c r="C368" s="28" t="s">
        <v>100</v>
      </c>
      <c r="D368" s="7" t="s">
        <v>75</v>
      </c>
      <c r="E368" s="7" t="s">
        <v>76</v>
      </c>
      <c r="F368" s="44">
        <v>1910106590</v>
      </c>
      <c r="G368" s="7">
        <v>244</v>
      </c>
      <c r="H368" s="3">
        <v>98.4</v>
      </c>
      <c r="I368" s="3">
        <v>98.4</v>
      </c>
    </row>
    <row r="369" spans="2:9" ht="16.5" thickBot="1" x14ac:dyDescent="0.25">
      <c r="B369" s="152" t="s">
        <v>31</v>
      </c>
      <c r="C369" s="26" t="s">
        <v>100</v>
      </c>
      <c r="D369" s="8">
        <v>10</v>
      </c>
      <c r="E369" s="8" t="s">
        <v>73</v>
      </c>
      <c r="F369" s="8"/>
      <c r="G369" s="8"/>
      <c r="H369" s="1">
        <v>101</v>
      </c>
      <c r="I369" s="1">
        <v>101</v>
      </c>
    </row>
    <row r="370" spans="2:9" ht="16.5" thickBot="1" x14ac:dyDescent="0.25">
      <c r="B370" s="152" t="s">
        <v>35</v>
      </c>
      <c r="C370" s="26" t="s">
        <v>100</v>
      </c>
      <c r="D370" s="8">
        <v>10</v>
      </c>
      <c r="E370" s="8" t="s">
        <v>73</v>
      </c>
      <c r="F370" s="8"/>
      <c r="G370" s="8"/>
      <c r="H370" s="1">
        <v>101</v>
      </c>
      <c r="I370" s="1">
        <v>101</v>
      </c>
    </row>
    <row r="371" spans="2:9" ht="48" thickBot="1" x14ac:dyDescent="0.25">
      <c r="B371" s="152" t="s">
        <v>57</v>
      </c>
      <c r="C371" s="26" t="s">
        <v>100</v>
      </c>
      <c r="D371" s="8">
        <v>10</v>
      </c>
      <c r="E371" s="8" t="s">
        <v>73</v>
      </c>
      <c r="F371" s="8">
        <v>2230171540</v>
      </c>
      <c r="G371" s="8"/>
      <c r="H371" s="1">
        <v>101</v>
      </c>
      <c r="I371" s="1">
        <v>101</v>
      </c>
    </row>
    <row r="372" spans="2:9" ht="32.25" thickBot="1" x14ac:dyDescent="0.25">
      <c r="B372" s="5" t="s">
        <v>34</v>
      </c>
      <c r="C372" s="28" t="s">
        <v>100</v>
      </c>
      <c r="D372" s="7">
        <v>10</v>
      </c>
      <c r="E372" s="7" t="s">
        <v>73</v>
      </c>
      <c r="F372" s="7">
        <v>2230171540</v>
      </c>
      <c r="G372" s="7">
        <v>313</v>
      </c>
      <c r="H372" s="1">
        <v>101</v>
      </c>
      <c r="I372" s="1">
        <v>101</v>
      </c>
    </row>
    <row r="373" spans="2:9" ht="32.25" thickBot="1" x14ac:dyDescent="0.25">
      <c r="B373" s="189" t="s">
        <v>101</v>
      </c>
      <c r="C373" s="190" t="s">
        <v>102</v>
      </c>
      <c r="D373" s="190" t="s">
        <v>75</v>
      </c>
      <c r="E373" s="190"/>
      <c r="F373" s="190"/>
      <c r="G373" s="190"/>
      <c r="H373" s="191">
        <f>SUM(H374+H387)</f>
        <v>2903.1000000000004</v>
      </c>
      <c r="I373" s="191">
        <f>SUM(I374+I387)</f>
        <v>2903.1000000000004</v>
      </c>
    </row>
    <row r="374" spans="2:9" ht="16.5" thickBot="1" x14ac:dyDescent="0.25">
      <c r="B374" s="152" t="s">
        <v>52</v>
      </c>
      <c r="C374" s="26" t="s">
        <v>102</v>
      </c>
      <c r="D374" s="8" t="s">
        <v>75</v>
      </c>
      <c r="E374" s="8" t="s">
        <v>76</v>
      </c>
      <c r="F374" s="12"/>
      <c r="G374" s="12"/>
      <c r="H374" s="35">
        <f>SUM(H375+H382)</f>
        <v>2863.1000000000004</v>
      </c>
      <c r="I374" s="35">
        <f>SUM(I375+I382)</f>
        <v>2863.1000000000004</v>
      </c>
    </row>
    <row r="375" spans="2:9" ht="63.75" thickBot="1" x14ac:dyDescent="0.25">
      <c r="B375" s="152" t="s">
        <v>59</v>
      </c>
      <c r="C375" s="26" t="s">
        <v>102</v>
      </c>
      <c r="D375" s="8" t="s">
        <v>75</v>
      </c>
      <c r="E375" s="8" t="s">
        <v>76</v>
      </c>
      <c r="F375" s="11">
        <v>1910101590</v>
      </c>
      <c r="G375" s="8"/>
      <c r="H375" s="34">
        <f>SUM(H376+H378+H379+H381+H377+H380)</f>
        <v>1586.7</v>
      </c>
      <c r="I375" s="34">
        <f>SUM(I376+I378+I379+I381+I377+I380)</f>
        <v>1586.7</v>
      </c>
    </row>
    <row r="376" spans="2:9" ht="48" thickBot="1" x14ac:dyDescent="0.25">
      <c r="B376" s="256" t="s">
        <v>30</v>
      </c>
      <c r="C376" s="28" t="s">
        <v>102</v>
      </c>
      <c r="D376" s="7" t="s">
        <v>75</v>
      </c>
      <c r="E376" s="7" t="s">
        <v>76</v>
      </c>
      <c r="F376" s="44">
        <v>1910101590</v>
      </c>
      <c r="G376" s="7" t="s">
        <v>80</v>
      </c>
      <c r="H376" s="3">
        <v>807</v>
      </c>
      <c r="I376" s="3">
        <v>807</v>
      </c>
    </row>
    <row r="377" spans="2:9" ht="48" thickBot="1" x14ac:dyDescent="0.25">
      <c r="B377" s="256" t="s">
        <v>47</v>
      </c>
      <c r="C377" s="28" t="s">
        <v>102</v>
      </c>
      <c r="D377" s="7" t="s">
        <v>75</v>
      </c>
      <c r="E377" s="7" t="s">
        <v>76</v>
      </c>
      <c r="F377" s="44">
        <v>1910101590</v>
      </c>
      <c r="G377" s="7" t="s">
        <v>122</v>
      </c>
      <c r="H377" s="3"/>
      <c r="I377" s="3"/>
    </row>
    <row r="378" spans="2:9" ht="79.5" thickBot="1" x14ac:dyDescent="0.25">
      <c r="B378" s="258" t="s">
        <v>10</v>
      </c>
      <c r="C378" s="28" t="s">
        <v>102</v>
      </c>
      <c r="D378" s="7" t="s">
        <v>75</v>
      </c>
      <c r="E378" s="7" t="s">
        <v>76</v>
      </c>
      <c r="F378" s="44">
        <v>1910101590</v>
      </c>
      <c r="G378" s="7">
        <v>119</v>
      </c>
      <c r="H378" s="3">
        <v>243.7</v>
      </c>
      <c r="I378" s="3">
        <v>243.7</v>
      </c>
    </row>
    <row r="379" spans="2:9" ht="32.25" thickBot="1" x14ac:dyDescent="0.25">
      <c r="B379" s="38" t="s">
        <v>13</v>
      </c>
      <c r="C379" s="28" t="s">
        <v>102</v>
      </c>
      <c r="D379" s="7" t="s">
        <v>75</v>
      </c>
      <c r="E379" s="7" t="s">
        <v>76</v>
      </c>
      <c r="F379" s="44">
        <v>1910101590</v>
      </c>
      <c r="G379" s="7">
        <v>244</v>
      </c>
      <c r="H379" s="3">
        <v>492</v>
      </c>
      <c r="I379" s="3">
        <v>492</v>
      </c>
    </row>
    <row r="380" spans="2:9" ht="16.5" thickBot="1" x14ac:dyDescent="0.25">
      <c r="B380" s="38" t="s">
        <v>635</v>
      </c>
      <c r="C380" s="28" t="s">
        <v>102</v>
      </c>
      <c r="D380" s="7" t="s">
        <v>75</v>
      </c>
      <c r="E380" s="7" t="s">
        <v>76</v>
      </c>
      <c r="F380" s="44">
        <v>1910101590</v>
      </c>
      <c r="G380" s="7" t="s">
        <v>614</v>
      </c>
      <c r="H380" s="3">
        <v>41</v>
      </c>
      <c r="I380" s="3">
        <v>41</v>
      </c>
    </row>
    <row r="381" spans="2:9" ht="32.25" thickBot="1" x14ac:dyDescent="0.25">
      <c r="B381" s="256" t="s">
        <v>48</v>
      </c>
      <c r="C381" s="28" t="s">
        <v>102</v>
      </c>
      <c r="D381" s="7" t="s">
        <v>75</v>
      </c>
      <c r="E381" s="7" t="s">
        <v>76</v>
      </c>
      <c r="F381" s="44">
        <v>1910101590</v>
      </c>
      <c r="G381" s="7">
        <v>850</v>
      </c>
      <c r="H381" s="3">
        <v>3</v>
      </c>
      <c r="I381" s="3">
        <v>3</v>
      </c>
    </row>
    <row r="382" spans="2:9" ht="158.25" thickBot="1" x14ac:dyDescent="0.25">
      <c r="B382" s="152" t="s">
        <v>55</v>
      </c>
      <c r="C382" s="26" t="s">
        <v>102</v>
      </c>
      <c r="D382" s="8" t="s">
        <v>75</v>
      </c>
      <c r="E382" s="8" t="s">
        <v>76</v>
      </c>
      <c r="F382" s="11">
        <v>1910106590</v>
      </c>
      <c r="G382" s="8"/>
      <c r="H382" s="1">
        <f>SUM(H383:H386)</f>
        <v>1276.4000000000001</v>
      </c>
      <c r="I382" s="1">
        <f>SUM(I383:I386)</f>
        <v>1276.4000000000001</v>
      </c>
    </row>
    <row r="383" spans="2:9" ht="48" thickBot="1" x14ac:dyDescent="0.25">
      <c r="B383" s="256" t="s">
        <v>56</v>
      </c>
      <c r="C383" s="28" t="s">
        <v>102</v>
      </c>
      <c r="D383" s="7" t="s">
        <v>75</v>
      </c>
      <c r="E383" s="7" t="s">
        <v>76</v>
      </c>
      <c r="F383" s="44">
        <v>1910106590</v>
      </c>
      <c r="G383" s="7">
        <v>111</v>
      </c>
      <c r="H383" s="3">
        <v>951</v>
      </c>
      <c r="I383" s="3">
        <v>951</v>
      </c>
    </row>
    <row r="384" spans="2:9" ht="48" thickBot="1" x14ac:dyDescent="0.25">
      <c r="B384" s="256" t="s">
        <v>47</v>
      </c>
      <c r="C384" s="28" t="s">
        <v>102</v>
      </c>
      <c r="D384" s="7" t="s">
        <v>75</v>
      </c>
      <c r="E384" s="7" t="s">
        <v>76</v>
      </c>
      <c r="F384" s="44">
        <v>1910106590</v>
      </c>
      <c r="G384" s="7" t="s">
        <v>122</v>
      </c>
      <c r="H384" s="3">
        <v>0</v>
      </c>
      <c r="I384" s="3">
        <v>0</v>
      </c>
    </row>
    <row r="385" spans="2:9" ht="79.5" thickBot="1" x14ac:dyDescent="0.25">
      <c r="B385" s="258" t="s">
        <v>10</v>
      </c>
      <c r="C385" s="28" t="s">
        <v>102</v>
      </c>
      <c r="D385" s="7" t="s">
        <v>75</v>
      </c>
      <c r="E385" s="7" t="s">
        <v>76</v>
      </c>
      <c r="F385" s="44">
        <v>1910106590</v>
      </c>
      <c r="G385" s="7">
        <v>119</v>
      </c>
      <c r="H385" s="3">
        <v>287</v>
      </c>
      <c r="I385" s="3">
        <v>287</v>
      </c>
    </row>
    <row r="386" spans="2:9" ht="32.25" thickBot="1" x14ac:dyDescent="0.25">
      <c r="B386" s="38" t="s">
        <v>13</v>
      </c>
      <c r="C386" s="28" t="s">
        <v>102</v>
      </c>
      <c r="D386" s="7" t="s">
        <v>75</v>
      </c>
      <c r="E386" s="7" t="s">
        <v>76</v>
      </c>
      <c r="F386" s="44">
        <v>1910106590</v>
      </c>
      <c r="G386" s="7">
        <v>244</v>
      </c>
      <c r="H386" s="3">
        <v>38.4</v>
      </c>
      <c r="I386" s="3">
        <v>38.4</v>
      </c>
    </row>
    <row r="387" spans="2:9" ht="16.5" thickBot="1" x14ac:dyDescent="0.25">
      <c r="B387" s="152" t="s">
        <v>31</v>
      </c>
      <c r="C387" s="26" t="s">
        <v>102</v>
      </c>
      <c r="D387" s="8">
        <v>10</v>
      </c>
      <c r="E387" s="8" t="s">
        <v>73</v>
      </c>
      <c r="F387" s="8"/>
      <c r="G387" s="8"/>
      <c r="H387" s="1">
        <v>40</v>
      </c>
      <c r="I387" s="1">
        <v>40</v>
      </c>
    </row>
    <row r="388" spans="2:9" ht="16.5" thickBot="1" x14ac:dyDescent="0.25">
      <c r="B388" s="152" t="s">
        <v>35</v>
      </c>
      <c r="C388" s="26" t="s">
        <v>102</v>
      </c>
      <c r="D388" s="8">
        <v>10</v>
      </c>
      <c r="E388" s="8" t="s">
        <v>73</v>
      </c>
      <c r="F388" s="8"/>
      <c r="G388" s="8"/>
      <c r="H388" s="1">
        <v>40</v>
      </c>
      <c r="I388" s="1">
        <v>40</v>
      </c>
    </row>
    <row r="389" spans="2:9" ht="48" thickBot="1" x14ac:dyDescent="0.25">
      <c r="B389" s="152" t="s">
        <v>57</v>
      </c>
      <c r="C389" s="26" t="s">
        <v>102</v>
      </c>
      <c r="D389" s="8">
        <v>10</v>
      </c>
      <c r="E389" s="8" t="s">
        <v>73</v>
      </c>
      <c r="F389" s="8">
        <v>2230171540</v>
      </c>
      <c r="G389" s="8"/>
      <c r="H389" s="1">
        <v>40</v>
      </c>
      <c r="I389" s="1">
        <v>40</v>
      </c>
    </row>
    <row r="390" spans="2:9" ht="32.25" thickBot="1" x14ac:dyDescent="0.25">
      <c r="B390" s="5" t="s">
        <v>34</v>
      </c>
      <c r="C390" s="28" t="s">
        <v>102</v>
      </c>
      <c r="D390" s="7">
        <v>10</v>
      </c>
      <c r="E390" s="7" t="s">
        <v>73</v>
      </c>
      <c r="F390" s="7">
        <v>2230171540</v>
      </c>
      <c r="G390" s="7">
        <v>313</v>
      </c>
      <c r="H390" s="1">
        <v>40</v>
      </c>
      <c r="I390" s="1">
        <v>40</v>
      </c>
    </row>
    <row r="391" spans="2:9" ht="32.25" thickBot="1" x14ac:dyDescent="0.25">
      <c r="B391" s="189" t="s">
        <v>103</v>
      </c>
      <c r="C391" s="190" t="s">
        <v>104</v>
      </c>
      <c r="D391" s="190" t="s">
        <v>75</v>
      </c>
      <c r="E391" s="190"/>
      <c r="F391" s="190"/>
      <c r="G391" s="190"/>
      <c r="H391" s="191">
        <f>SUM(H392+H405)</f>
        <v>4484.8</v>
      </c>
      <c r="I391" s="191">
        <f>SUM(I392+I405)</f>
        <v>4484.8</v>
      </c>
    </row>
    <row r="392" spans="2:9" ht="16.5" thickBot="1" x14ac:dyDescent="0.25">
      <c r="B392" s="152" t="s">
        <v>52</v>
      </c>
      <c r="C392" s="26" t="s">
        <v>104</v>
      </c>
      <c r="D392" s="8" t="s">
        <v>75</v>
      </c>
      <c r="E392" s="8" t="s">
        <v>76</v>
      </c>
      <c r="F392" s="12"/>
      <c r="G392" s="12"/>
      <c r="H392" s="35">
        <f>SUM(H393+H400)</f>
        <v>4451.8</v>
      </c>
      <c r="I392" s="35">
        <f>SUM(I393+I400)</f>
        <v>4451.8</v>
      </c>
    </row>
    <row r="393" spans="2:9" ht="63.75" thickBot="1" x14ac:dyDescent="0.25">
      <c r="B393" s="152" t="s">
        <v>59</v>
      </c>
      <c r="C393" s="26" t="s">
        <v>104</v>
      </c>
      <c r="D393" s="8" t="s">
        <v>75</v>
      </c>
      <c r="E393" s="8" t="s">
        <v>76</v>
      </c>
      <c r="F393" s="11">
        <v>1910101590</v>
      </c>
      <c r="G393" s="8"/>
      <c r="H393" s="34">
        <f>SUM(H394+H396+H397+H399+H395+H398)</f>
        <v>1865.7</v>
      </c>
      <c r="I393" s="34">
        <f>SUM(I394+I396+I397+I399+I395+I398)</f>
        <v>1865.7</v>
      </c>
    </row>
    <row r="394" spans="2:9" ht="48" thickBot="1" x14ac:dyDescent="0.25">
      <c r="B394" s="256" t="s">
        <v>30</v>
      </c>
      <c r="C394" s="28" t="s">
        <v>104</v>
      </c>
      <c r="D394" s="7" t="s">
        <v>75</v>
      </c>
      <c r="E394" s="7" t="s">
        <v>76</v>
      </c>
      <c r="F394" s="44">
        <v>1910101590</v>
      </c>
      <c r="G394" s="7" t="s">
        <v>80</v>
      </c>
      <c r="H394" s="3">
        <v>975</v>
      </c>
      <c r="I394" s="3">
        <v>975</v>
      </c>
    </row>
    <row r="395" spans="2:9" ht="48" thickBot="1" x14ac:dyDescent="0.25">
      <c r="B395" s="256" t="s">
        <v>47</v>
      </c>
      <c r="C395" s="28" t="s">
        <v>104</v>
      </c>
      <c r="D395" s="7" t="s">
        <v>75</v>
      </c>
      <c r="E395" s="7" t="s">
        <v>76</v>
      </c>
      <c r="F395" s="44">
        <v>1910101590</v>
      </c>
      <c r="G395" s="7" t="s">
        <v>122</v>
      </c>
      <c r="H395" s="3"/>
      <c r="I395" s="3"/>
    </row>
    <row r="396" spans="2:9" ht="79.5" thickBot="1" x14ac:dyDescent="0.25">
      <c r="B396" s="258" t="s">
        <v>10</v>
      </c>
      <c r="C396" s="28" t="s">
        <v>104</v>
      </c>
      <c r="D396" s="7" t="s">
        <v>75</v>
      </c>
      <c r="E396" s="7" t="s">
        <v>76</v>
      </c>
      <c r="F396" s="44">
        <v>1910101590</v>
      </c>
      <c r="G396" s="7">
        <v>119</v>
      </c>
      <c r="H396" s="3">
        <v>294.5</v>
      </c>
      <c r="I396" s="3">
        <v>294.5</v>
      </c>
    </row>
    <row r="397" spans="2:9" ht="32.25" thickBot="1" x14ac:dyDescent="0.25">
      <c r="B397" s="38" t="s">
        <v>13</v>
      </c>
      <c r="C397" s="28" t="s">
        <v>104</v>
      </c>
      <c r="D397" s="7" t="s">
        <v>75</v>
      </c>
      <c r="E397" s="7" t="s">
        <v>76</v>
      </c>
      <c r="F397" s="44">
        <v>1910101590</v>
      </c>
      <c r="G397" s="7">
        <v>244</v>
      </c>
      <c r="H397" s="3">
        <v>415</v>
      </c>
      <c r="I397" s="3">
        <v>415</v>
      </c>
    </row>
    <row r="398" spans="2:9" ht="16.5" thickBot="1" x14ac:dyDescent="0.25">
      <c r="B398" s="38" t="s">
        <v>635</v>
      </c>
      <c r="C398" s="28" t="s">
        <v>104</v>
      </c>
      <c r="D398" s="7" t="s">
        <v>75</v>
      </c>
      <c r="E398" s="7" t="s">
        <v>76</v>
      </c>
      <c r="F398" s="44">
        <v>1910101590</v>
      </c>
      <c r="G398" s="7" t="s">
        <v>614</v>
      </c>
      <c r="H398" s="3">
        <v>153</v>
      </c>
      <c r="I398" s="3">
        <v>153</v>
      </c>
    </row>
    <row r="399" spans="2:9" ht="32.25" thickBot="1" x14ac:dyDescent="0.25">
      <c r="B399" s="256" t="s">
        <v>48</v>
      </c>
      <c r="C399" s="28" t="s">
        <v>104</v>
      </c>
      <c r="D399" s="7" t="s">
        <v>75</v>
      </c>
      <c r="E399" s="7" t="s">
        <v>76</v>
      </c>
      <c r="F399" s="44">
        <v>1910101590</v>
      </c>
      <c r="G399" s="7">
        <v>850</v>
      </c>
      <c r="H399" s="3">
        <v>28.2</v>
      </c>
      <c r="I399" s="3">
        <v>28.2</v>
      </c>
    </row>
    <row r="400" spans="2:9" ht="158.25" thickBot="1" x14ac:dyDescent="0.25">
      <c r="B400" s="152" t="s">
        <v>55</v>
      </c>
      <c r="C400" s="26" t="s">
        <v>104</v>
      </c>
      <c r="D400" s="8" t="s">
        <v>75</v>
      </c>
      <c r="E400" s="8" t="s">
        <v>76</v>
      </c>
      <c r="F400" s="11">
        <v>1910106590</v>
      </c>
      <c r="G400" s="8"/>
      <c r="H400" s="1">
        <f>SUM(H401:H404)</f>
        <v>2586.1</v>
      </c>
      <c r="I400" s="1">
        <f>SUM(I401:I404)</f>
        <v>2586.1</v>
      </c>
    </row>
    <row r="401" spans="2:9" ht="48" thickBot="1" x14ac:dyDescent="0.25">
      <c r="B401" s="256" t="s">
        <v>56</v>
      </c>
      <c r="C401" s="28" t="s">
        <v>104</v>
      </c>
      <c r="D401" s="7" t="s">
        <v>75</v>
      </c>
      <c r="E401" s="7" t="s">
        <v>76</v>
      </c>
      <c r="F401" s="44">
        <v>1910106590</v>
      </c>
      <c r="G401" s="7">
        <v>111</v>
      </c>
      <c r="H401" s="3">
        <v>1958</v>
      </c>
      <c r="I401" s="3">
        <v>1958</v>
      </c>
    </row>
    <row r="402" spans="2:9" ht="48" thickBot="1" x14ac:dyDescent="0.25">
      <c r="B402" s="256" t="s">
        <v>47</v>
      </c>
      <c r="C402" s="28" t="s">
        <v>104</v>
      </c>
      <c r="D402" s="7" t="s">
        <v>75</v>
      </c>
      <c r="E402" s="7" t="s">
        <v>76</v>
      </c>
      <c r="F402" s="44">
        <v>1910106590</v>
      </c>
      <c r="G402" s="7" t="s">
        <v>122</v>
      </c>
      <c r="H402" s="3">
        <v>0</v>
      </c>
      <c r="I402" s="3">
        <v>0</v>
      </c>
    </row>
    <row r="403" spans="2:9" ht="79.5" thickBot="1" x14ac:dyDescent="0.25">
      <c r="B403" s="258" t="s">
        <v>10</v>
      </c>
      <c r="C403" s="28" t="s">
        <v>104</v>
      </c>
      <c r="D403" s="7" t="s">
        <v>75</v>
      </c>
      <c r="E403" s="7" t="s">
        <v>76</v>
      </c>
      <c r="F403" s="44">
        <v>1910106590</v>
      </c>
      <c r="G403" s="7">
        <v>119</v>
      </c>
      <c r="H403" s="3">
        <v>591</v>
      </c>
      <c r="I403" s="3">
        <v>591</v>
      </c>
    </row>
    <row r="404" spans="2:9" ht="32.25" thickBot="1" x14ac:dyDescent="0.25">
      <c r="B404" s="38" t="s">
        <v>13</v>
      </c>
      <c r="C404" s="28" t="s">
        <v>104</v>
      </c>
      <c r="D404" s="7" t="s">
        <v>75</v>
      </c>
      <c r="E404" s="7" t="s">
        <v>76</v>
      </c>
      <c r="F404" s="44">
        <v>1910106590</v>
      </c>
      <c r="G404" s="7">
        <v>244</v>
      </c>
      <c r="H404" s="3">
        <v>37.1</v>
      </c>
      <c r="I404" s="3">
        <v>37.1</v>
      </c>
    </row>
    <row r="405" spans="2:9" ht="16.5" thickBot="1" x14ac:dyDescent="0.25">
      <c r="B405" s="152" t="s">
        <v>31</v>
      </c>
      <c r="C405" s="26" t="s">
        <v>104</v>
      </c>
      <c r="D405" s="8">
        <v>10</v>
      </c>
      <c r="E405" s="8" t="s">
        <v>73</v>
      </c>
      <c r="F405" s="8"/>
      <c r="G405" s="8"/>
      <c r="H405" s="1">
        <v>33</v>
      </c>
      <c r="I405" s="1">
        <v>33</v>
      </c>
    </row>
    <row r="406" spans="2:9" ht="16.5" thickBot="1" x14ac:dyDescent="0.25">
      <c r="B406" s="152" t="s">
        <v>35</v>
      </c>
      <c r="C406" s="26" t="s">
        <v>104</v>
      </c>
      <c r="D406" s="8">
        <v>10</v>
      </c>
      <c r="E406" s="8" t="s">
        <v>73</v>
      </c>
      <c r="F406" s="8"/>
      <c r="G406" s="8"/>
      <c r="H406" s="1">
        <v>33</v>
      </c>
      <c r="I406" s="1">
        <v>33</v>
      </c>
    </row>
    <row r="407" spans="2:9" ht="48" thickBot="1" x14ac:dyDescent="0.25">
      <c r="B407" s="152" t="s">
        <v>57</v>
      </c>
      <c r="C407" s="26" t="s">
        <v>104</v>
      </c>
      <c r="D407" s="8">
        <v>10</v>
      </c>
      <c r="E407" s="8" t="s">
        <v>73</v>
      </c>
      <c r="F407" s="8">
        <v>2230171540</v>
      </c>
      <c r="G407" s="8"/>
      <c r="H407" s="1">
        <v>33</v>
      </c>
      <c r="I407" s="1">
        <v>33</v>
      </c>
    </row>
    <row r="408" spans="2:9" ht="32.25" thickBot="1" x14ac:dyDescent="0.25">
      <c r="B408" s="5" t="s">
        <v>34</v>
      </c>
      <c r="C408" s="28" t="s">
        <v>104</v>
      </c>
      <c r="D408" s="7">
        <v>10</v>
      </c>
      <c r="E408" s="7" t="s">
        <v>73</v>
      </c>
      <c r="F408" s="7">
        <v>2230171540</v>
      </c>
      <c r="G408" s="7">
        <v>313</v>
      </c>
      <c r="H408" s="1">
        <v>33</v>
      </c>
      <c r="I408" s="1">
        <v>33</v>
      </c>
    </row>
    <row r="409" spans="2:9" ht="32.25" thickBot="1" x14ac:dyDescent="0.25">
      <c r="B409" s="189" t="s">
        <v>105</v>
      </c>
      <c r="C409" s="190" t="s">
        <v>106</v>
      </c>
      <c r="D409" s="190" t="s">
        <v>75</v>
      </c>
      <c r="E409" s="190"/>
      <c r="F409" s="190"/>
      <c r="G409" s="190"/>
      <c r="H409" s="191">
        <f>SUM(H410+H423)</f>
        <v>4411.1000000000004</v>
      </c>
      <c r="I409" s="191">
        <f>SUM(I410+I423)</f>
        <v>4411.1000000000004</v>
      </c>
    </row>
    <row r="410" spans="2:9" ht="16.5" thickBot="1" x14ac:dyDescent="0.25">
      <c r="B410" s="152" t="s">
        <v>52</v>
      </c>
      <c r="C410" s="26" t="s">
        <v>106</v>
      </c>
      <c r="D410" s="8" t="s">
        <v>75</v>
      </c>
      <c r="E410" s="8" t="s">
        <v>76</v>
      </c>
      <c r="F410" s="12"/>
      <c r="G410" s="12"/>
      <c r="H410" s="35">
        <f>SUM(H411+H418)</f>
        <v>4346.1000000000004</v>
      </c>
      <c r="I410" s="35">
        <f>SUM(I411+I418)</f>
        <v>4346.1000000000004</v>
      </c>
    </row>
    <row r="411" spans="2:9" ht="63.75" thickBot="1" x14ac:dyDescent="0.25">
      <c r="B411" s="152" t="s">
        <v>59</v>
      </c>
      <c r="C411" s="26" t="s">
        <v>106</v>
      </c>
      <c r="D411" s="8" t="s">
        <v>75</v>
      </c>
      <c r="E411" s="8" t="s">
        <v>76</v>
      </c>
      <c r="F411" s="11">
        <v>1910101590</v>
      </c>
      <c r="G411" s="8"/>
      <c r="H411" s="34">
        <f>SUM(H412+H414+H415+H417+H413+H416)</f>
        <v>1820.1</v>
      </c>
      <c r="I411" s="34">
        <f>SUM(I412+I414+I415+I417+I413+I416)</f>
        <v>1820.1</v>
      </c>
    </row>
    <row r="412" spans="2:9" ht="48" thickBot="1" x14ac:dyDescent="0.25">
      <c r="B412" s="256" t="s">
        <v>30</v>
      </c>
      <c r="C412" s="28" t="s">
        <v>106</v>
      </c>
      <c r="D412" s="7" t="s">
        <v>75</v>
      </c>
      <c r="E412" s="7" t="s">
        <v>76</v>
      </c>
      <c r="F412" s="44">
        <v>1910101590</v>
      </c>
      <c r="G412" s="7" t="s">
        <v>80</v>
      </c>
      <c r="H412" s="3">
        <v>891</v>
      </c>
      <c r="I412" s="3">
        <v>891</v>
      </c>
    </row>
    <row r="413" spans="2:9" ht="48" thickBot="1" x14ac:dyDescent="0.25">
      <c r="B413" s="256" t="s">
        <v>47</v>
      </c>
      <c r="C413" s="28" t="s">
        <v>106</v>
      </c>
      <c r="D413" s="7" t="s">
        <v>75</v>
      </c>
      <c r="E413" s="7" t="s">
        <v>76</v>
      </c>
      <c r="F413" s="44">
        <v>1910101590</v>
      </c>
      <c r="G413" s="7" t="s">
        <v>122</v>
      </c>
      <c r="H413" s="3"/>
      <c r="I413" s="3"/>
    </row>
    <row r="414" spans="2:9" ht="79.5" thickBot="1" x14ac:dyDescent="0.25">
      <c r="B414" s="258" t="s">
        <v>10</v>
      </c>
      <c r="C414" s="28" t="s">
        <v>106</v>
      </c>
      <c r="D414" s="7" t="s">
        <v>75</v>
      </c>
      <c r="E414" s="7" t="s">
        <v>76</v>
      </c>
      <c r="F414" s="44">
        <v>1910101590</v>
      </c>
      <c r="G414" s="7">
        <v>119</v>
      </c>
      <c r="H414" s="3">
        <v>269.10000000000002</v>
      </c>
      <c r="I414" s="3">
        <v>269.10000000000002</v>
      </c>
    </row>
    <row r="415" spans="2:9" ht="32.25" thickBot="1" x14ac:dyDescent="0.25">
      <c r="B415" s="38" t="s">
        <v>13</v>
      </c>
      <c r="C415" s="28" t="s">
        <v>106</v>
      </c>
      <c r="D415" s="7" t="s">
        <v>75</v>
      </c>
      <c r="E415" s="7" t="s">
        <v>76</v>
      </c>
      <c r="F415" s="44">
        <v>1910101590</v>
      </c>
      <c r="G415" s="7">
        <v>244</v>
      </c>
      <c r="H415" s="3">
        <v>530</v>
      </c>
      <c r="I415" s="3">
        <v>530</v>
      </c>
    </row>
    <row r="416" spans="2:9" ht="16.5" thickBot="1" x14ac:dyDescent="0.25">
      <c r="B416" s="38" t="s">
        <v>635</v>
      </c>
      <c r="C416" s="28" t="s">
        <v>106</v>
      </c>
      <c r="D416" s="7" t="s">
        <v>75</v>
      </c>
      <c r="E416" s="7" t="s">
        <v>76</v>
      </c>
      <c r="F416" s="44">
        <v>1910101590</v>
      </c>
      <c r="G416" s="7" t="s">
        <v>614</v>
      </c>
      <c r="H416" s="3">
        <v>127</v>
      </c>
      <c r="I416" s="3">
        <v>127</v>
      </c>
    </row>
    <row r="417" spans="2:9" ht="32.25" thickBot="1" x14ac:dyDescent="0.25">
      <c r="B417" s="256" t="s">
        <v>48</v>
      </c>
      <c r="C417" s="28" t="s">
        <v>106</v>
      </c>
      <c r="D417" s="7" t="s">
        <v>75</v>
      </c>
      <c r="E417" s="7" t="s">
        <v>76</v>
      </c>
      <c r="F417" s="44">
        <v>1910101590</v>
      </c>
      <c r="G417" s="7">
        <v>850</v>
      </c>
      <c r="H417" s="3">
        <v>3</v>
      </c>
      <c r="I417" s="3">
        <v>3</v>
      </c>
    </row>
    <row r="418" spans="2:9" ht="158.25" thickBot="1" x14ac:dyDescent="0.25">
      <c r="B418" s="152" t="s">
        <v>55</v>
      </c>
      <c r="C418" s="26" t="s">
        <v>106</v>
      </c>
      <c r="D418" s="8" t="s">
        <v>75</v>
      </c>
      <c r="E418" s="8" t="s">
        <v>76</v>
      </c>
      <c r="F418" s="11">
        <v>1910106590</v>
      </c>
      <c r="G418" s="8"/>
      <c r="H418" s="1">
        <f>SUM(H419:H422)</f>
        <v>2526</v>
      </c>
      <c r="I418" s="1">
        <f>SUM(I419:I422)</f>
        <v>2526</v>
      </c>
    </row>
    <row r="419" spans="2:9" ht="48" thickBot="1" x14ac:dyDescent="0.25">
      <c r="B419" s="256" t="s">
        <v>56</v>
      </c>
      <c r="C419" s="28" t="s">
        <v>106</v>
      </c>
      <c r="D419" s="7" t="s">
        <v>75</v>
      </c>
      <c r="E419" s="7" t="s">
        <v>76</v>
      </c>
      <c r="F419" s="44">
        <v>1910106590</v>
      </c>
      <c r="G419" s="7">
        <v>111</v>
      </c>
      <c r="H419" s="3">
        <v>1894</v>
      </c>
      <c r="I419" s="3">
        <v>1894</v>
      </c>
    </row>
    <row r="420" spans="2:9" ht="48" thickBot="1" x14ac:dyDescent="0.25">
      <c r="B420" s="256" t="s">
        <v>47</v>
      </c>
      <c r="C420" s="28" t="s">
        <v>106</v>
      </c>
      <c r="D420" s="7" t="s">
        <v>75</v>
      </c>
      <c r="E420" s="7" t="s">
        <v>76</v>
      </c>
      <c r="F420" s="44">
        <v>1910106590</v>
      </c>
      <c r="G420" s="7" t="s">
        <v>122</v>
      </c>
      <c r="H420" s="3">
        <v>0</v>
      </c>
      <c r="I420" s="3">
        <v>0</v>
      </c>
    </row>
    <row r="421" spans="2:9" ht="79.5" thickBot="1" x14ac:dyDescent="0.25">
      <c r="B421" s="258" t="s">
        <v>10</v>
      </c>
      <c r="C421" s="28" t="s">
        <v>106</v>
      </c>
      <c r="D421" s="7" t="s">
        <v>75</v>
      </c>
      <c r="E421" s="7" t="s">
        <v>76</v>
      </c>
      <c r="F421" s="44">
        <v>1910106590</v>
      </c>
      <c r="G421" s="7">
        <v>119</v>
      </c>
      <c r="H421" s="3">
        <v>572</v>
      </c>
      <c r="I421" s="3">
        <v>572</v>
      </c>
    </row>
    <row r="422" spans="2:9" ht="32.25" thickBot="1" x14ac:dyDescent="0.25">
      <c r="B422" s="38" t="s">
        <v>13</v>
      </c>
      <c r="C422" s="28" t="s">
        <v>106</v>
      </c>
      <c r="D422" s="7" t="s">
        <v>75</v>
      </c>
      <c r="E422" s="7" t="s">
        <v>76</v>
      </c>
      <c r="F422" s="44">
        <v>1910106590</v>
      </c>
      <c r="G422" s="7">
        <v>244</v>
      </c>
      <c r="H422" s="3">
        <v>60</v>
      </c>
      <c r="I422" s="3">
        <v>60</v>
      </c>
    </row>
    <row r="423" spans="2:9" ht="16.5" thickBot="1" x14ac:dyDescent="0.25">
      <c r="B423" s="152" t="s">
        <v>31</v>
      </c>
      <c r="C423" s="26" t="s">
        <v>106</v>
      </c>
      <c r="D423" s="8">
        <v>10</v>
      </c>
      <c r="E423" s="8" t="s">
        <v>73</v>
      </c>
      <c r="F423" s="8"/>
      <c r="G423" s="8"/>
      <c r="H423" s="1">
        <v>65</v>
      </c>
      <c r="I423" s="1">
        <v>65</v>
      </c>
    </row>
    <row r="424" spans="2:9" ht="16.5" thickBot="1" x14ac:dyDescent="0.25">
      <c r="B424" s="152" t="s">
        <v>35</v>
      </c>
      <c r="C424" s="26" t="s">
        <v>106</v>
      </c>
      <c r="D424" s="8">
        <v>10</v>
      </c>
      <c r="E424" s="8" t="s">
        <v>73</v>
      </c>
      <c r="F424" s="8"/>
      <c r="G424" s="8"/>
      <c r="H424" s="1">
        <v>65</v>
      </c>
      <c r="I424" s="1">
        <v>65</v>
      </c>
    </row>
    <row r="425" spans="2:9" ht="48" thickBot="1" x14ac:dyDescent="0.25">
      <c r="B425" s="152" t="s">
        <v>57</v>
      </c>
      <c r="C425" s="26" t="s">
        <v>106</v>
      </c>
      <c r="D425" s="8">
        <v>10</v>
      </c>
      <c r="E425" s="8" t="s">
        <v>73</v>
      </c>
      <c r="F425" s="8">
        <v>2230171540</v>
      </c>
      <c r="G425" s="8"/>
      <c r="H425" s="1">
        <v>65</v>
      </c>
      <c r="I425" s="1">
        <v>65</v>
      </c>
    </row>
    <row r="426" spans="2:9" ht="32.25" thickBot="1" x14ac:dyDescent="0.25">
      <c r="B426" s="5" t="s">
        <v>34</v>
      </c>
      <c r="C426" s="28" t="s">
        <v>106</v>
      </c>
      <c r="D426" s="7">
        <v>10</v>
      </c>
      <c r="E426" s="7" t="s">
        <v>73</v>
      </c>
      <c r="F426" s="7">
        <v>2230171540</v>
      </c>
      <c r="G426" s="7">
        <v>313</v>
      </c>
      <c r="H426" s="3">
        <v>65</v>
      </c>
      <c r="I426" s="3">
        <v>65</v>
      </c>
    </row>
    <row r="427" spans="2:9" ht="16.5" thickBot="1" x14ac:dyDescent="0.25">
      <c r="B427" s="189" t="s">
        <v>107</v>
      </c>
      <c r="C427" s="190" t="s">
        <v>108</v>
      </c>
      <c r="D427" s="190" t="s">
        <v>75</v>
      </c>
      <c r="E427" s="190"/>
      <c r="F427" s="190"/>
      <c r="G427" s="190"/>
      <c r="H427" s="191">
        <f>SUM(H428+H441)</f>
        <v>4249.5</v>
      </c>
      <c r="I427" s="191">
        <f>SUM(I428+I441)</f>
        <v>4249.5</v>
      </c>
    </row>
    <row r="428" spans="2:9" ht="16.5" thickBot="1" x14ac:dyDescent="0.25">
      <c r="B428" s="152" t="s">
        <v>52</v>
      </c>
      <c r="C428" s="26" t="s">
        <v>108</v>
      </c>
      <c r="D428" s="8" t="s">
        <v>75</v>
      </c>
      <c r="E428" s="8" t="s">
        <v>76</v>
      </c>
      <c r="F428" s="12"/>
      <c r="G428" s="12"/>
      <c r="H428" s="35">
        <f>SUM(H429+H436)</f>
        <v>4189.5</v>
      </c>
      <c r="I428" s="35">
        <f>SUM(I429+I436)</f>
        <v>4189.5</v>
      </c>
    </row>
    <row r="429" spans="2:9" ht="63.75" thickBot="1" x14ac:dyDescent="0.25">
      <c r="B429" s="152" t="s">
        <v>59</v>
      </c>
      <c r="C429" s="26" t="s">
        <v>108</v>
      </c>
      <c r="D429" s="8" t="s">
        <v>75</v>
      </c>
      <c r="E429" s="8" t="s">
        <v>76</v>
      </c>
      <c r="F429" s="11">
        <v>1910101590</v>
      </c>
      <c r="G429" s="8"/>
      <c r="H429" s="34">
        <f>SUM(H430+H432+H433+H435+H431+H434)</f>
        <v>1804.5</v>
      </c>
      <c r="I429" s="34">
        <f>SUM(I430+I432+I433+I435+I431+I434)</f>
        <v>1804.5</v>
      </c>
    </row>
    <row r="430" spans="2:9" ht="48" thickBot="1" x14ac:dyDescent="0.25">
      <c r="B430" s="256" t="s">
        <v>30</v>
      </c>
      <c r="C430" s="28" t="s">
        <v>108</v>
      </c>
      <c r="D430" s="7" t="s">
        <v>75</v>
      </c>
      <c r="E430" s="7" t="s">
        <v>76</v>
      </c>
      <c r="F430" s="44">
        <v>1910101590</v>
      </c>
      <c r="G430" s="7" t="s">
        <v>80</v>
      </c>
      <c r="H430" s="3">
        <v>855</v>
      </c>
      <c r="I430" s="3">
        <v>855</v>
      </c>
    </row>
    <row r="431" spans="2:9" ht="48" thickBot="1" x14ac:dyDescent="0.25">
      <c r="B431" s="256" t="s">
        <v>47</v>
      </c>
      <c r="C431" s="28" t="s">
        <v>108</v>
      </c>
      <c r="D431" s="7" t="s">
        <v>75</v>
      </c>
      <c r="E431" s="7" t="s">
        <v>76</v>
      </c>
      <c r="F431" s="44">
        <v>1910101590</v>
      </c>
      <c r="G431" s="7" t="s">
        <v>122</v>
      </c>
      <c r="H431" s="3"/>
      <c r="I431" s="3"/>
    </row>
    <row r="432" spans="2:9" ht="79.5" thickBot="1" x14ac:dyDescent="0.25">
      <c r="B432" s="258" t="s">
        <v>10</v>
      </c>
      <c r="C432" s="28" t="s">
        <v>108</v>
      </c>
      <c r="D432" s="7" t="s">
        <v>75</v>
      </c>
      <c r="E432" s="7" t="s">
        <v>76</v>
      </c>
      <c r="F432" s="44">
        <v>1910101590</v>
      </c>
      <c r="G432" s="7">
        <v>119</v>
      </c>
      <c r="H432" s="3">
        <v>258.2</v>
      </c>
      <c r="I432" s="3">
        <v>258.2</v>
      </c>
    </row>
    <row r="433" spans="2:9" ht="32.25" thickBot="1" x14ac:dyDescent="0.25">
      <c r="B433" s="38" t="s">
        <v>13</v>
      </c>
      <c r="C433" s="28" t="s">
        <v>108</v>
      </c>
      <c r="D433" s="7" t="s">
        <v>75</v>
      </c>
      <c r="E433" s="7" t="s">
        <v>76</v>
      </c>
      <c r="F433" s="44">
        <v>1910101590</v>
      </c>
      <c r="G433" s="7">
        <v>244</v>
      </c>
      <c r="H433" s="3">
        <v>623</v>
      </c>
      <c r="I433" s="3">
        <v>623</v>
      </c>
    </row>
    <row r="434" spans="2:9" ht="16.5" thickBot="1" x14ac:dyDescent="0.25">
      <c r="B434" s="38" t="s">
        <v>635</v>
      </c>
      <c r="C434" s="28" t="s">
        <v>108</v>
      </c>
      <c r="D434" s="7" t="s">
        <v>75</v>
      </c>
      <c r="E434" s="7" t="s">
        <v>76</v>
      </c>
      <c r="F434" s="44">
        <v>1910101590</v>
      </c>
      <c r="G434" s="7" t="s">
        <v>614</v>
      </c>
      <c r="H434" s="3">
        <v>54</v>
      </c>
      <c r="I434" s="3">
        <v>54</v>
      </c>
    </row>
    <row r="435" spans="2:9" ht="32.25" thickBot="1" x14ac:dyDescent="0.25">
      <c r="B435" s="256" t="s">
        <v>48</v>
      </c>
      <c r="C435" s="28" t="s">
        <v>108</v>
      </c>
      <c r="D435" s="7" t="s">
        <v>75</v>
      </c>
      <c r="E435" s="7" t="s">
        <v>76</v>
      </c>
      <c r="F435" s="44">
        <v>1910101590</v>
      </c>
      <c r="G435" s="7">
        <v>850</v>
      </c>
      <c r="H435" s="3">
        <v>14.3</v>
      </c>
      <c r="I435" s="3">
        <v>14.3</v>
      </c>
    </row>
    <row r="436" spans="2:9" ht="158.25" thickBot="1" x14ac:dyDescent="0.25">
      <c r="B436" s="152" t="s">
        <v>55</v>
      </c>
      <c r="C436" s="26" t="s">
        <v>108</v>
      </c>
      <c r="D436" s="8" t="s">
        <v>75</v>
      </c>
      <c r="E436" s="8" t="s">
        <v>76</v>
      </c>
      <c r="F436" s="11">
        <v>1910106590</v>
      </c>
      <c r="G436" s="8"/>
      <c r="H436" s="1">
        <f>SUM(H437:H440)</f>
        <v>2385</v>
      </c>
      <c r="I436" s="1">
        <f>SUM(I437:I440)</f>
        <v>2385</v>
      </c>
    </row>
    <row r="437" spans="2:9" ht="48" thickBot="1" x14ac:dyDescent="0.25">
      <c r="B437" s="256" t="s">
        <v>56</v>
      </c>
      <c r="C437" s="28" t="s">
        <v>108</v>
      </c>
      <c r="D437" s="7" t="s">
        <v>75</v>
      </c>
      <c r="E437" s="7" t="s">
        <v>76</v>
      </c>
      <c r="F437" s="44">
        <v>1910106590</v>
      </c>
      <c r="G437" s="7">
        <v>111</v>
      </c>
      <c r="H437" s="3">
        <v>1786</v>
      </c>
      <c r="I437" s="3">
        <v>1786</v>
      </c>
    </row>
    <row r="438" spans="2:9" ht="48" thickBot="1" x14ac:dyDescent="0.25">
      <c r="B438" s="256" t="s">
        <v>47</v>
      </c>
      <c r="C438" s="28" t="s">
        <v>108</v>
      </c>
      <c r="D438" s="7" t="s">
        <v>75</v>
      </c>
      <c r="E438" s="7" t="s">
        <v>76</v>
      </c>
      <c r="F438" s="44">
        <v>1910106590</v>
      </c>
      <c r="G438" s="7" t="s">
        <v>122</v>
      </c>
      <c r="H438" s="3">
        <v>0</v>
      </c>
      <c r="I438" s="3">
        <v>0</v>
      </c>
    </row>
    <row r="439" spans="2:9" ht="79.5" thickBot="1" x14ac:dyDescent="0.25">
      <c r="B439" s="258" t="s">
        <v>10</v>
      </c>
      <c r="C439" s="28" t="s">
        <v>108</v>
      </c>
      <c r="D439" s="7" t="s">
        <v>75</v>
      </c>
      <c r="E439" s="7" t="s">
        <v>76</v>
      </c>
      <c r="F439" s="44">
        <v>1910106590</v>
      </c>
      <c r="G439" s="7">
        <v>119</v>
      </c>
      <c r="H439" s="3">
        <v>539</v>
      </c>
      <c r="I439" s="3">
        <v>539</v>
      </c>
    </row>
    <row r="440" spans="2:9" ht="32.25" thickBot="1" x14ac:dyDescent="0.25">
      <c r="B440" s="38" t="s">
        <v>13</v>
      </c>
      <c r="C440" s="28" t="s">
        <v>108</v>
      </c>
      <c r="D440" s="7" t="s">
        <v>75</v>
      </c>
      <c r="E440" s="7" t="s">
        <v>76</v>
      </c>
      <c r="F440" s="44">
        <v>1910106590</v>
      </c>
      <c r="G440" s="7">
        <v>244</v>
      </c>
      <c r="H440" s="3">
        <v>60</v>
      </c>
      <c r="I440" s="3">
        <v>60</v>
      </c>
    </row>
    <row r="441" spans="2:9" ht="16.5" thickBot="1" x14ac:dyDescent="0.25">
      <c r="B441" s="152" t="s">
        <v>31</v>
      </c>
      <c r="C441" s="26" t="s">
        <v>108</v>
      </c>
      <c r="D441" s="8">
        <v>10</v>
      </c>
      <c r="E441" s="8" t="s">
        <v>73</v>
      </c>
      <c r="F441" s="8"/>
      <c r="G441" s="8"/>
      <c r="H441" s="1">
        <v>60</v>
      </c>
      <c r="I441" s="1">
        <v>60</v>
      </c>
    </row>
    <row r="442" spans="2:9" ht="16.5" thickBot="1" x14ac:dyDescent="0.25">
      <c r="B442" s="152" t="s">
        <v>35</v>
      </c>
      <c r="C442" s="26" t="s">
        <v>108</v>
      </c>
      <c r="D442" s="8">
        <v>10</v>
      </c>
      <c r="E442" s="8" t="s">
        <v>73</v>
      </c>
      <c r="F442" s="8"/>
      <c r="G442" s="8"/>
      <c r="H442" s="1">
        <v>60</v>
      </c>
      <c r="I442" s="1">
        <v>60</v>
      </c>
    </row>
    <row r="443" spans="2:9" ht="48" thickBot="1" x14ac:dyDescent="0.25">
      <c r="B443" s="152" t="s">
        <v>57</v>
      </c>
      <c r="C443" s="26" t="s">
        <v>108</v>
      </c>
      <c r="D443" s="8">
        <v>10</v>
      </c>
      <c r="E443" s="8" t="s">
        <v>73</v>
      </c>
      <c r="F443" s="8">
        <v>2230171540</v>
      </c>
      <c r="G443" s="8"/>
      <c r="H443" s="1">
        <v>60</v>
      </c>
      <c r="I443" s="1">
        <v>60</v>
      </c>
    </row>
    <row r="444" spans="2:9" ht="32.25" thickBot="1" x14ac:dyDescent="0.25">
      <c r="B444" s="5" t="s">
        <v>34</v>
      </c>
      <c r="C444" s="28" t="s">
        <v>108</v>
      </c>
      <c r="D444" s="7">
        <v>10</v>
      </c>
      <c r="E444" s="7" t="s">
        <v>73</v>
      </c>
      <c r="F444" s="7">
        <v>2230171540</v>
      </c>
      <c r="G444" s="7">
        <v>313</v>
      </c>
      <c r="H444" s="1">
        <v>60</v>
      </c>
      <c r="I444" s="1">
        <v>60</v>
      </c>
    </row>
    <row r="445" spans="2:9" ht="32.25" thickBot="1" x14ac:dyDescent="0.25">
      <c r="B445" s="189" t="s">
        <v>109</v>
      </c>
      <c r="C445" s="190" t="s">
        <v>110</v>
      </c>
      <c r="D445" s="190" t="s">
        <v>75</v>
      </c>
      <c r="E445" s="190"/>
      <c r="F445" s="190"/>
      <c r="G445" s="190"/>
      <c r="H445" s="192">
        <f>SUM(H446+H459)</f>
        <v>19115.599999999999</v>
      </c>
      <c r="I445" s="192">
        <f>SUM(I446+I459)</f>
        <v>19115.599999999999</v>
      </c>
    </row>
    <row r="446" spans="2:9" ht="16.5" thickBot="1" x14ac:dyDescent="0.25">
      <c r="B446" s="152" t="s">
        <v>52</v>
      </c>
      <c r="C446" s="26" t="s">
        <v>110</v>
      </c>
      <c r="D446" s="8" t="s">
        <v>75</v>
      </c>
      <c r="E446" s="8" t="s">
        <v>76</v>
      </c>
      <c r="F446" s="12"/>
      <c r="G446" s="12"/>
      <c r="H446" s="193">
        <f>SUM(H447+H454)</f>
        <v>18564.5</v>
      </c>
      <c r="I446" s="193">
        <f>SUM(I447+I454)</f>
        <v>18564.5</v>
      </c>
    </row>
    <row r="447" spans="2:9" ht="63.75" thickBot="1" x14ac:dyDescent="0.25">
      <c r="B447" s="152" t="s">
        <v>59</v>
      </c>
      <c r="C447" s="26" t="s">
        <v>110</v>
      </c>
      <c r="D447" s="8" t="s">
        <v>75</v>
      </c>
      <c r="E447" s="8" t="s">
        <v>76</v>
      </c>
      <c r="F447" s="11">
        <v>1910101590</v>
      </c>
      <c r="G447" s="8"/>
      <c r="H447" s="77">
        <f>SUM(H448:H453)</f>
        <v>6558.2</v>
      </c>
      <c r="I447" s="77">
        <f>SUM(I448:I453)</f>
        <v>6558.2</v>
      </c>
    </row>
    <row r="448" spans="2:9" ht="48" thickBot="1" x14ac:dyDescent="0.25">
      <c r="B448" s="256" t="s">
        <v>30</v>
      </c>
      <c r="C448" s="28" t="s">
        <v>110</v>
      </c>
      <c r="D448" s="7" t="s">
        <v>75</v>
      </c>
      <c r="E448" s="7" t="s">
        <v>76</v>
      </c>
      <c r="F448" s="44">
        <v>1910101590</v>
      </c>
      <c r="G448" s="7" t="s">
        <v>80</v>
      </c>
      <c r="H448" s="3">
        <v>1287</v>
      </c>
      <c r="I448" s="3">
        <v>1287</v>
      </c>
    </row>
    <row r="449" spans="2:9" ht="48" thickBot="1" x14ac:dyDescent="0.25">
      <c r="B449" s="256" t="s">
        <v>47</v>
      </c>
      <c r="C449" s="28" t="s">
        <v>110</v>
      </c>
      <c r="D449" s="7" t="s">
        <v>75</v>
      </c>
      <c r="E449" s="7" t="s">
        <v>76</v>
      </c>
      <c r="F449" s="44">
        <v>1910101590</v>
      </c>
      <c r="G449" s="7" t="s">
        <v>122</v>
      </c>
      <c r="H449" s="3"/>
      <c r="I449" s="3"/>
    </row>
    <row r="450" spans="2:9" ht="79.5" thickBot="1" x14ac:dyDescent="0.25">
      <c r="B450" s="258" t="s">
        <v>10</v>
      </c>
      <c r="C450" s="28" t="s">
        <v>110</v>
      </c>
      <c r="D450" s="7" t="s">
        <v>75</v>
      </c>
      <c r="E450" s="7" t="s">
        <v>76</v>
      </c>
      <c r="F450" s="44">
        <v>1910101590</v>
      </c>
      <c r="G450" s="7">
        <v>119</v>
      </c>
      <c r="H450" s="3">
        <v>388.7</v>
      </c>
      <c r="I450" s="3">
        <v>388.7</v>
      </c>
    </row>
    <row r="451" spans="2:9" ht="32.25" thickBot="1" x14ac:dyDescent="0.25">
      <c r="B451" s="38" t="s">
        <v>13</v>
      </c>
      <c r="C451" s="28" t="s">
        <v>110</v>
      </c>
      <c r="D451" s="7" t="s">
        <v>75</v>
      </c>
      <c r="E451" s="7" t="s">
        <v>76</v>
      </c>
      <c r="F451" s="44">
        <v>1910101590</v>
      </c>
      <c r="G451" s="7">
        <v>244</v>
      </c>
      <c r="H451" s="3">
        <v>3817</v>
      </c>
      <c r="I451" s="3">
        <v>3817</v>
      </c>
    </row>
    <row r="452" spans="2:9" ht="16.5" thickBot="1" x14ac:dyDescent="0.25">
      <c r="B452" s="38" t="s">
        <v>635</v>
      </c>
      <c r="C452" s="28" t="s">
        <v>110</v>
      </c>
      <c r="D452" s="7" t="s">
        <v>75</v>
      </c>
      <c r="E452" s="7" t="s">
        <v>76</v>
      </c>
      <c r="F452" s="44">
        <v>1910101590</v>
      </c>
      <c r="G452" s="7" t="s">
        <v>614</v>
      </c>
      <c r="H452" s="3">
        <v>594</v>
      </c>
      <c r="I452" s="3">
        <v>594</v>
      </c>
    </row>
    <row r="453" spans="2:9" ht="32.25" thickBot="1" x14ac:dyDescent="0.25">
      <c r="B453" s="256" t="s">
        <v>48</v>
      </c>
      <c r="C453" s="28" t="s">
        <v>110</v>
      </c>
      <c r="D453" s="7" t="s">
        <v>75</v>
      </c>
      <c r="E453" s="7" t="s">
        <v>76</v>
      </c>
      <c r="F453" s="44">
        <v>1910101590</v>
      </c>
      <c r="G453" s="7">
        <v>850</v>
      </c>
      <c r="H453" s="3">
        <v>471.5</v>
      </c>
      <c r="I453" s="3">
        <v>471.5</v>
      </c>
    </row>
    <row r="454" spans="2:9" ht="158.25" thickBot="1" x14ac:dyDescent="0.25">
      <c r="B454" s="152" t="s">
        <v>55</v>
      </c>
      <c r="C454" s="26" t="s">
        <v>110</v>
      </c>
      <c r="D454" s="8" t="s">
        <v>75</v>
      </c>
      <c r="E454" s="8" t="s">
        <v>76</v>
      </c>
      <c r="F454" s="11">
        <v>1910106590</v>
      </c>
      <c r="G454" s="8"/>
      <c r="H454" s="1">
        <f>SUM(H455:H458)</f>
        <v>12006.3</v>
      </c>
      <c r="I454" s="1">
        <f>SUM(I455:I458)</f>
        <v>12006.3</v>
      </c>
    </row>
    <row r="455" spans="2:9" ht="48" thickBot="1" x14ac:dyDescent="0.25">
      <c r="B455" s="256" t="s">
        <v>56</v>
      </c>
      <c r="C455" s="28" t="s">
        <v>110</v>
      </c>
      <c r="D455" s="7" t="s">
        <v>75</v>
      </c>
      <c r="E455" s="7" t="s">
        <v>76</v>
      </c>
      <c r="F455" s="44">
        <v>1910106590</v>
      </c>
      <c r="G455" s="7">
        <v>111</v>
      </c>
      <c r="H455" s="3">
        <v>8913.2999999999993</v>
      </c>
      <c r="I455" s="3">
        <v>8913.2999999999993</v>
      </c>
    </row>
    <row r="456" spans="2:9" ht="48" thickBot="1" x14ac:dyDescent="0.25">
      <c r="B456" s="256" t="s">
        <v>47</v>
      </c>
      <c r="C456" s="28" t="s">
        <v>110</v>
      </c>
      <c r="D456" s="7" t="s">
        <v>75</v>
      </c>
      <c r="E456" s="7" t="s">
        <v>76</v>
      </c>
      <c r="F456" s="44">
        <v>1910106590</v>
      </c>
      <c r="G456" s="7" t="s">
        <v>122</v>
      </c>
      <c r="H456" s="3">
        <v>0</v>
      </c>
      <c r="I456" s="3">
        <v>0</v>
      </c>
    </row>
    <row r="457" spans="2:9" ht="79.5" thickBot="1" x14ac:dyDescent="0.25">
      <c r="B457" s="258" t="s">
        <v>10</v>
      </c>
      <c r="C457" s="28" t="s">
        <v>110</v>
      </c>
      <c r="D457" s="7" t="s">
        <v>75</v>
      </c>
      <c r="E457" s="7" t="s">
        <v>76</v>
      </c>
      <c r="F457" s="44">
        <v>1910106590</v>
      </c>
      <c r="G457" s="7">
        <v>119</v>
      </c>
      <c r="H457" s="3">
        <v>2692</v>
      </c>
      <c r="I457" s="3">
        <v>2692</v>
      </c>
    </row>
    <row r="458" spans="2:9" ht="32.25" thickBot="1" x14ac:dyDescent="0.25">
      <c r="B458" s="38" t="s">
        <v>13</v>
      </c>
      <c r="C458" s="28" t="s">
        <v>110</v>
      </c>
      <c r="D458" s="7" t="s">
        <v>75</v>
      </c>
      <c r="E458" s="7" t="s">
        <v>76</v>
      </c>
      <c r="F458" s="44">
        <v>1910106590</v>
      </c>
      <c r="G458" s="7">
        <v>244</v>
      </c>
      <c r="H458" s="3">
        <v>401</v>
      </c>
      <c r="I458" s="3">
        <v>401</v>
      </c>
    </row>
    <row r="459" spans="2:9" ht="16.5" thickBot="1" x14ac:dyDescent="0.25">
      <c r="B459" s="152" t="s">
        <v>31</v>
      </c>
      <c r="C459" s="26" t="s">
        <v>110</v>
      </c>
      <c r="D459" s="8">
        <v>10</v>
      </c>
      <c r="E459" s="8" t="s">
        <v>73</v>
      </c>
      <c r="F459" s="8"/>
      <c r="G459" s="8"/>
      <c r="H459" s="1">
        <v>551.1</v>
      </c>
      <c r="I459" s="1">
        <v>551.1</v>
      </c>
    </row>
    <row r="460" spans="2:9" ht="16.5" thickBot="1" x14ac:dyDescent="0.25">
      <c r="B460" s="152" t="s">
        <v>35</v>
      </c>
      <c r="C460" s="26" t="s">
        <v>110</v>
      </c>
      <c r="D460" s="8">
        <v>10</v>
      </c>
      <c r="E460" s="8" t="s">
        <v>73</v>
      </c>
      <c r="F460" s="8"/>
      <c r="G460" s="8"/>
      <c r="H460" s="1">
        <v>551.1</v>
      </c>
      <c r="I460" s="1">
        <v>551.1</v>
      </c>
    </row>
    <row r="461" spans="2:9" ht="48" thickBot="1" x14ac:dyDescent="0.25">
      <c r="B461" s="152" t="s">
        <v>57</v>
      </c>
      <c r="C461" s="26" t="s">
        <v>110</v>
      </c>
      <c r="D461" s="8">
        <v>10</v>
      </c>
      <c r="E461" s="8" t="s">
        <v>73</v>
      </c>
      <c r="F461" s="8">
        <v>2230171540</v>
      </c>
      <c r="G461" s="8"/>
      <c r="H461" s="1">
        <v>551.1</v>
      </c>
      <c r="I461" s="1">
        <v>551.1</v>
      </c>
    </row>
    <row r="462" spans="2:9" ht="32.25" thickBot="1" x14ac:dyDescent="0.25">
      <c r="B462" s="5" t="s">
        <v>34</v>
      </c>
      <c r="C462" s="28" t="s">
        <v>110</v>
      </c>
      <c r="D462" s="7">
        <v>10</v>
      </c>
      <c r="E462" s="7" t="s">
        <v>73</v>
      </c>
      <c r="F462" s="7">
        <v>2230171540</v>
      </c>
      <c r="G462" s="7">
        <v>313</v>
      </c>
      <c r="H462" s="3">
        <v>551.1</v>
      </c>
      <c r="I462" s="3">
        <v>551.1</v>
      </c>
    </row>
    <row r="463" spans="2:9" ht="16.5" thickBot="1" x14ac:dyDescent="0.25">
      <c r="B463" s="189" t="s">
        <v>553</v>
      </c>
      <c r="C463" s="190" t="s">
        <v>178</v>
      </c>
      <c r="D463" s="190" t="s">
        <v>75</v>
      </c>
      <c r="E463" s="190"/>
      <c r="F463" s="190"/>
      <c r="G463" s="190"/>
      <c r="H463" s="191">
        <f>SUM(H464+H477)</f>
        <v>12740.9</v>
      </c>
      <c r="I463" s="191">
        <f>SUM(I464+I477)</f>
        <v>12740.9</v>
      </c>
    </row>
    <row r="464" spans="2:9" ht="16.5" thickBot="1" x14ac:dyDescent="0.25">
      <c r="B464" s="152" t="s">
        <v>52</v>
      </c>
      <c r="C464" s="26" t="s">
        <v>572</v>
      </c>
      <c r="D464" s="8" t="s">
        <v>75</v>
      </c>
      <c r="E464" s="8" t="s">
        <v>76</v>
      </c>
      <c r="F464" s="12"/>
      <c r="G464" s="12"/>
      <c r="H464" s="35">
        <f>SUM(H465+H472)</f>
        <v>12590.9</v>
      </c>
      <c r="I464" s="35">
        <f>SUM(I465+I472)</f>
        <v>12590.9</v>
      </c>
    </row>
    <row r="465" spans="2:9" ht="63.75" thickBot="1" x14ac:dyDescent="0.25">
      <c r="B465" s="152" t="s">
        <v>59</v>
      </c>
      <c r="C465" s="26" t="s">
        <v>572</v>
      </c>
      <c r="D465" s="8" t="s">
        <v>75</v>
      </c>
      <c r="E465" s="8" t="s">
        <v>76</v>
      </c>
      <c r="F465" s="11">
        <v>1910101590</v>
      </c>
      <c r="G465" s="8"/>
      <c r="H465" s="34">
        <f>SUM(H466:H471)</f>
        <v>4621.8999999999996</v>
      </c>
      <c r="I465" s="34">
        <f>SUM(I466:I471)</f>
        <v>4621.8999999999996</v>
      </c>
    </row>
    <row r="466" spans="2:9" ht="48" thickBot="1" x14ac:dyDescent="0.25">
      <c r="B466" s="256" t="s">
        <v>30</v>
      </c>
      <c r="C466" s="28" t="s">
        <v>572</v>
      </c>
      <c r="D466" s="7" t="s">
        <v>75</v>
      </c>
      <c r="E466" s="7" t="s">
        <v>76</v>
      </c>
      <c r="F466" s="44">
        <v>1910101590</v>
      </c>
      <c r="G466" s="7" t="s">
        <v>80</v>
      </c>
      <c r="H466" s="3">
        <v>1503</v>
      </c>
      <c r="I466" s="3">
        <v>1503</v>
      </c>
    </row>
    <row r="467" spans="2:9" ht="48" thickBot="1" x14ac:dyDescent="0.25">
      <c r="B467" s="256" t="s">
        <v>47</v>
      </c>
      <c r="C467" s="28" t="s">
        <v>572</v>
      </c>
      <c r="D467" s="7" t="s">
        <v>75</v>
      </c>
      <c r="E467" s="7" t="s">
        <v>76</v>
      </c>
      <c r="F467" s="44">
        <v>1910101590</v>
      </c>
      <c r="G467" s="7" t="s">
        <v>122</v>
      </c>
      <c r="H467" s="3"/>
      <c r="I467" s="3"/>
    </row>
    <row r="468" spans="2:9" ht="79.5" thickBot="1" x14ac:dyDescent="0.25">
      <c r="B468" s="258" t="s">
        <v>10</v>
      </c>
      <c r="C468" s="28" t="s">
        <v>572</v>
      </c>
      <c r="D468" s="7" t="s">
        <v>75</v>
      </c>
      <c r="E468" s="7" t="s">
        <v>76</v>
      </c>
      <c r="F468" s="44">
        <v>1910101590</v>
      </c>
      <c r="G468" s="7">
        <v>119</v>
      </c>
      <c r="H468" s="3">
        <v>453.9</v>
      </c>
      <c r="I468" s="3">
        <v>453.9</v>
      </c>
    </row>
    <row r="469" spans="2:9" ht="32.25" thickBot="1" x14ac:dyDescent="0.25">
      <c r="B469" s="38" t="s">
        <v>13</v>
      </c>
      <c r="C469" s="28" t="s">
        <v>572</v>
      </c>
      <c r="D469" s="7" t="s">
        <v>75</v>
      </c>
      <c r="E469" s="7" t="s">
        <v>76</v>
      </c>
      <c r="F469" s="44">
        <v>1910101590</v>
      </c>
      <c r="G469" s="7">
        <v>244</v>
      </c>
      <c r="H469" s="3">
        <v>1412</v>
      </c>
      <c r="I469" s="3">
        <v>1412</v>
      </c>
    </row>
    <row r="470" spans="2:9" ht="16.5" thickBot="1" x14ac:dyDescent="0.25">
      <c r="B470" s="38" t="s">
        <v>635</v>
      </c>
      <c r="C470" s="28" t="s">
        <v>572</v>
      </c>
      <c r="D470" s="7" t="s">
        <v>75</v>
      </c>
      <c r="E470" s="7" t="s">
        <v>76</v>
      </c>
      <c r="F470" s="44">
        <v>1910101590</v>
      </c>
      <c r="G470" s="7" t="s">
        <v>614</v>
      </c>
      <c r="H470" s="3">
        <v>800</v>
      </c>
      <c r="I470" s="3">
        <v>800</v>
      </c>
    </row>
    <row r="471" spans="2:9" ht="32.25" thickBot="1" x14ac:dyDescent="0.25">
      <c r="B471" s="256" t="s">
        <v>48</v>
      </c>
      <c r="C471" s="28" t="s">
        <v>572</v>
      </c>
      <c r="D471" s="7" t="s">
        <v>75</v>
      </c>
      <c r="E471" s="7" t="s">
        <v>76</v>
      </c>
      <c r="F471" s="44">
        <v>1910101590</v>
      </c>
      <c r="G471" s="7">
        <v>850</v>
      </c>
      <c r="H471" s="3">
        <v>453</v>
      </c>
      <c r="I471" s="3">
        <v>453</v>
      </c>
    </row>
    <row r="472" spans="2:9" ht="158.25" thickBot="1" x14ac:dyDescent="0.25">
      <c r="B472" s="152" t="s">
        <v>55</v>
      </c>
      <c r="C472" s="28" t="s">
        <v>572</v>
      </c>
      <c r="D472" s="8" t="s">
        <v>75</v>
      </c>
      <c r="E472" s="8" t="s">
        <v>76</v>
      </c>
      <c r="F472" s="11">
        <v>1910106590</v>
      </c>
      <c r="G472" s="8"/>
      <c r="H472" s="1">
        <f>SUM(H473:H476)</f>
        <v>7969</v>
      </c>
      <c r="I472" s="1">
        <f>SUM(I473:I476)</f>
        <v>7969</v>
      </c>
    </row>
    <row r="473" spans="2:9" ht="48" thickBot="1" x14ac:dyDescent="0.25">
      <c r="B473" s="256" t="s">
        <v>56</v>
      </c>
      <c r="C473" s="28" t="s">
        <v>572</v>
      </c>
      <c r="D473" s="7" t="s">
        <v>75</v>
      </c>
      <c r="E473" s="7" t="s">
        <v>76</v>
      </c>
      <c r="F473" s="44">
        <v>1910106590</v>
      </c>
      <c r="G473" s="7">
        <v>111</v>
      </c>
      <c r="H473" s="3">
        <v>5998</v>
      </c>
      <c r="I473" s="3">
        <v>5998</v>
      </c>
    </row>
    <row r="474" spans="2:9" ht="48" thickBot="1" x14ac:dyDescent="0.25">
      <c r="B474" s="256" t="s">
        <v>47</v>
      </c>
      <c r="C474" s="28" t="s">
        <v>572</v>
      </c>
      <c r="D474" s="7" t="s">
        <v>75</v>
      </c>
      <c r="E474" s="7" t="s">
        <v>76</v>
      </c>
      <c r="F474" s="44">
        <v>1910106590</v>
      </c>
      <c r="G474" s="7" t="s">
        <v>122</v>
      </c>
      <c r="H474" s="3">
        <v>0</v>
      </c>
      <c r="I474" s="3">
        <v>0</v>
      </c>
    </row>
    <row r="475" spans="2:9" ht="79.5" thickBot="1" x14ac:dyDescent="0.25">
      <c r="B475" s="258" t="s">
        <v>10</v>
      </c>
      <c r="C475" s="28" t="s">
        <v>572</v>
      </c>
      <c r="D475" s="7" t="s">
        <v>75</v>
      </c>
      <c r="E475" s="7" t="s">
        <v>76</v>
      </c>
      <c r="F475" s="44">
        <v>1910106590</v>
      </c>
      <c r="G475" s="7">
        <v>119</v>
      </c>
      <c r="H475" s="3">
        <v>1811</v>
      </c>
      <c r="I475" s="3">
        <v>1811</v>
      </c>
    </row>
    <row r="476" spans="2:9" ht="32.25" thickBot="1" x14ac:dyDescent="0.25">
      <c r="B476" s="38" t="s">
        <v>13</v>
      </c>
      <c r="C476" s="28" t="s">
        <v>572</v>
      </c>
      <c r="D476" s="7" t="s">
        <v>75</v>
      </c>
      <c r="E476" s="7" t="s">
        <v>76</v>
      </c>
      <c r="F476" s="44">
        <v>1910106590</v>
      </c>
      <c r="G476" s="7">
        <v>244</v>
      </c>
      <c r="H476" s="3">
        <v>160</v>
      </c>
      <c r="I476" s="3">
        <v>160</v>
      </c>
    </row>
    <row r="477" spans="2:9" ht="16.5" thickBot="1" x14ac:dyDescent="0.25">
      <c r="B477" s="152" t="s">
        <v>31</v>
      </c>
      <c r="C477" s="28" t="s">
        <v>572</v>
      </c>
      <c r="D477" s="8">
        <v>10</v>
      </c>
      <c r="E477" s="8" t="s">
        <v>73</v>
      </c>
      <c r="F477" s="8"/>
      <c r="G477" s="8"/>
      <c r="H477" s="1">
        <v>150</v>
      </c>
      <c r="I477" s="1">
        <v>150</v>
      </c>
    </row>
    <row r="478" spans="2:9" ht="16.5" thickBot="1" x14ac:dyDescent="0.25">
      <c r="B478" s="152" t="s">
        <v>35</v>
      </c>
      <c r="C478" s="28" t="s">
        <v>572</v>
      </c>
      <c r="D478" s="8">
        <v>10</v>
      </c>
      <c r="E478" s="8" t="s">
        <v>73</v>
      </c>
      <c r="F478" s="8"/>
      <c r="G478" s="8"/>
      <c r="H478" s="1">
        <v>150</v>
      </c>
      <c r="I478" s="1">
        <v>150</v>
      </c>
    </row>
    <row r="479" spans="2:9" ht="48" thickBot="1" x14ac:dyDescent="0.25">
      <c r="B479" s="152" t="s">
        <v>57</v>
      </c>
      <c r="C479" s="28" t="s">
        <v>572</v>
      </c>
      <c r="D479" s="8">
        <v>10</v>
      </c>
      <c r="E479" s="8" t="s">
        <v>73</v>
      </c>
      <c r="F479" s="8">
        <v>2230171540</v>
      </c>
      <c r="G479" s="8"/>
      <c r="H479" s="1">
        <v>150</v>
      </c>
      <c r="I479" s="1">
        <v>150</v>
      </c>
    </row>
    <row r="480" spans="2:9" ht="32.25" thickBot="1" x14ac:dyDescent="0.25">
      <c r="B480" s="5" t="s">
        <v>34</v>
      </c>
      <c r="C480" s="28" t="s">
        <v>572</v>
      </c>
      <c r="D480" s="7">
        <v>10</v>
      </c>
      <c r="E480" s="7" t="s">
        <v>73</v>
      </c>
      <c r="F480" s="7">
        <v>2230171540</v>
      </c>
      <c r="G480" s="7">
        <v>313</v>
      </c>
      <c r="H480" s="1">
        <v>150</v>
      </c>
      <c r="I480" s="1">
        <v>150</v>
      </c>
    </row>
    <row r="481" spans="2:12" ht="16.5" thickBot="1" x14ac:dyDescent="0.25">
      <c r="B481" s="194" t="s">
        <v>63</v>
      </c>
      <c r="C481" s="190" t="s">
        <v>178</v>
      </c>
      <c r="D481" s="190" t="s">
        <v>75</v>
      </c>
      <c r="E481" s="190" t="s">
        <v>117</v>
      </c>
      <c r="F481" s="190"/>
      <c r="G481" s="190"/>
      <c r="H481" s="192">
        <f>SUM(H482+H500+H517+H534+H550+H566+H582+H598+H615+H632+H648+H665+H681+H698+H715+H732+H749+H765+H782+H799+H816+H832)</f>
        <v>430185.39800000004</v>
      </c>
      <c r="I481" s="192">
        <f>SUM(I482+I500+I517+I534+I550+I566+I582+I598+I615+I632+I648+I665+I681+I698+I715+I732+I749+I765+I782+I799+I816+I832)</f>
        <v>429956.13299999997</v>
      </c>
    </row>
    <row r="482" spans="2:12" ht="16.5" thickBot="1" x14ac:dyDescent="0.25">
      <c r="B482" s="194" t="s">
        <v>494</v>
      </c>
      <c r="C482" s="190" t="s">
        <v>119</v>
      </c>
      <c r="D482" s="190" t="s">
        <v>75</v>
      </c>
      <c r="E482" s="190" t="s">
        <v>117</v>
      </c>
      <c r="F482" s="190"/>
      <c r="G482" s="190"/>
      <c r="H482" s="192">
        <f>SUM(H498+H491+H483+H495)</f>
        <v>42595.28</v>
      </c>
      <c r="I482" s="192">
        <f>SUM(I498+I491+I483+I495)</f>
        <v>42588.725999999995</v>
      </c>
    </row>
    <row r="483" spans="2:12" ht="16.5" thickBot="1" x14ac:dyDescent="0.25">
      <c r="B483" s="31"/>
      <c r="C483" s="26" t="s">
        <v>119</v>
      </c>
      <c r="D483" s="26" t="s">
        <v>75</v>
      </c>
      <c r="E483" s="26" t="s">
        <v>117</v>
      </c>
      <c r="F483" s="62">
        <v>1920202590</v>
      </c>
      <c r="G483" s="26"/>
      <c r="H483" s="288">
        <f>SUM(H484:H490)</f>
        <v>2826.68</v>
      </c>
      <c r="I483" s="288">
        <f>SUM(I484:I490)</f>
        <v>2673</v>
      </c>
    </row>
    <row r="484" spans="2:12" ht="48" thickBot="1" x14ac:dyDescent="0.25">
      <c r="B484" s="54" t="s">
        <v>30</v>
      </c>
      <c r="C484" s="28" t="s">
        <v>119</v>
      </c>
      <c r="D484" s="7" t="s">
        <v>75</v>
      </c>
      <c r="E484" s="7" t="s">
        <v>117</v>
      </c>
      <c r="F484" s="36">
        <v>1920202590</v>
      </c>
      <c r="G484" s="28" t="s">
        <v>80</v>
      </c>
      <c r="H484" s="52">
        <v>800</v>
      </c>
      <c r="I484" s="52">
        <v>800</v>
      </c>
    </row>
    <row r="485" spans="2:12" ht="78.75" customHeight="1" thickBot="1" x14ac:dyDescent="0.25">
      <c r="B485" s="38" t="s">
        <v>10</v>
      </c>
      <c r="C485" s="28" t="s">
        <v>119</v>
      </c>
      <c r="D485" s="7" t="s">
        <v>75</v>
      </c>
      <c r="E485" s="7" t="s">
        <v>117</v>
      </c>
      <c r="F485" s="36">
        <v>1920202590</v>
      </c>
      <c r="G485" s="28" t="s">
        <v>569</v>
      </c>
      <c r="H485" s="52">
        <v>240</v>
      </c>
      <c r="I485" s="52">
        <v>240</v>
      </c>
    </row>
    <row r="486" spans="2:12" ht="63.75" hidden="1" thickBot="1" x14ac:dyDescent="0.25">
      <c r="B486" s="256" t="s">
        <v>490</v>
      </c>
      <c r="C486" s="28" t="s">
        <v>119</v>
      </c>
      <c r="D486" s="7" t="s">
        <v>75</v>
      </c>
      <c r="E486" s="7" t="s">
        <v>117</v>
      </c>
      <c r="F486" s="36">
        <v>1920202590</v>
      </c>
      <c r="G486" s="7" t="s">
        <v>491</v>
      </c>
      <c r="H486" s="131"/>
      <c r="I486" s="131"/>
    </row>
    <row r="487" spans="2:12" ht="32.25" thickBot="1" x14ac:dyDescent="0.25">
      <c r="B487" s="38" t="s">
        <v>13</v>
      </c>
      <c r="C487" s="28" t="s">
        <v>119</v>
      </c>
      <c r="D487" s="7" t="s">
        <v>75</v>
      </c>
      <c r="E487" s="7" t="s">
        <v>117</v>
      </c>
      <c r="F487" s="36">
        <v>1920202590</v>
      </c>
      <c r="G487" s="7" t="s">
        <v>121</v>
      </c>
      <c r="H487" s="3">
        <v>257</v>
      </c>
      <c r="I487" s="3">
        <v>257</v>
      </c>
    </row>
    <row r="488" spans="2:12" ht="16.5" thickBot="1" x14ac:dyDescent="0.25">
      <c r="B488" s="38" t="s">
        <v>635</v>
      </c>
      <c r="C488" s="28" t="s">
        <v>119</v>
      </c>
      <c r="D488" s="7" t="s">
        <v>75</v>
      </c>
      <c r="E488" s="7" t="s">
        <v>117</v>
      </c>
      <c r="F488" s="36">
        <v>1920202590</v>
      </c>
      <c r="G488" s="7" t="s">
        <v>614</v>
      </c>
      <c r="H488" s="3">
        <v>998</v>
      </c>
      <c r="I488" s="3">
        <v>998</v>
      </c>
    </row>
    <row r="489" spans="2:12" ht="48" thickBot="1" x14ac:dyDescent="0.25">
      <c r="B489" s="154" t="s">
        <v>592</v>
      </c>
      <c r="C489" s="198" t="s">
        <v>119</v>
      </c>
      <c r="D489" s="170" t="s">
        <v>75</v>
      </c>
      <c r="E489" s="170" t="s">
        <v>117</v>
      </c>
      <c r="F489" s="297">
        <v>1920202590</v>
      </c>
      <c r="G489" s="170" t="s">
        <v>593</v>
      </c>
      <c r="H489" s="169">
        <v>153.68</v>
      </c>
      <c r="I489" s="169"/>
    </row>
    <row r="490" spans="2:12" ht="32.25" thickBot="1" x14ac:dyDescent="0.25">
      <c r="B490" s="256" t="s">
        <v>48</v>
      </c>
      <c r="C490" s="28" t="s">
        <v>119</v>
      </c>
      <c r="D490" s="7" t="s">
        <v>75</v>
      </c>
      <c r="E490" s="7" t="s">
        <v>117</v>
      </c>
      <c r="F490" s="36">
        <v>1920202590</v>
      </c>
      <c r="G490" s="7" t="s">
        <v>120</v>
      </c>
      <c r="H490" s="3">
        <v>378</v>
      </c>
      <c r="I490" s="3">
        <v>378</v>
      </c>
    </row>
    <row r="491" spans="2:12" ht="142.5" thickBot="1" x14ac:dyDescent="0.25">
      <c r="B491" s="152" t="s">
        <v>64</v>
      </c>
      <c r="C491" s="26" t="s">
        <v>119</v>
      </c>
      <c r="D491" s="8" t="s">
        <v>75</v>
      </c>
      <c r="E491" s="8" t="s">
        <v>117</v>
      </c>
      <c r="F491" s="4">
        <v>1920206590</v>
      </c>
      <c r="G491" s="2"/>
      <c r="H491" s="1">
        <f>SUM(H492:H494)</f>
        <v>35485.199999999997</v>
      </c>
      <c r="I491" s="1">
        <f>SUM(I492:I494)</f>
        <v>35485.199999999997</v>
      </c>
      <c r="L491" s="290"/>
    </row>
    <row r="492" spans="2:12" ht="48" thickBot="1" x14ac:dyDescent="0.25">
      <c r="B492" s="5" t="s">
        <v>56</v>
      </c>
      <c r="C492" s="28" t="s">
        <v>119</v>
      </c>
      <c r="D492" s="7" t="s">
        <v>75</v>
      </c>
      <c r="E492" s="7" t="s">
        <v>117</v>
      </c>
      <c r="F492" s="3">
        <v>1920206590</v>
      </c>
      <c r="G492" s="3">
        <v>111</v>
      </c>
      <c r="H492" s="3">
        <v>26711</v>
      </c>
      <c r="I492" s="3">
        <v>26711</v>
      </c>
    </row>
    <row r="493" spans="2:12" ht="79.5" thickBot="1" x14ac:dyDescent="0.25">
      <c r="B493" s="38" t="s">
        <v>10</v>
      </c>
      <c r="C493" s="28" t="s">
        <v>119</v>
      </c>
      <c r="D493" s="7" t="s">
        <v>75</v>
      </c>
      <c r="E493" s="7" t="s">
        <v>117</v>
      </c>
      <c r="F493" s="3">
        <v>1920206590</v>
      </c>
      <c r="G493" s="3">
        <v>119</v>
      </c>
      <c r="H493" s="3">
        <v>8067</v>
      </c>
      <c r="I493" s="3">
        <v>8067</v>
      </c>
    </row>
    <row r="494" spans="2:12" ht="32.25" thickBot="1" x14ac:dyDescent="0.25">
      <c r="B494" s="38" t="s">
        <v>13</v>
      </c>
      <c r="C494" s="28" t="s">
        <v>119</v>
      </c>
      <c r="D494" s="7" t="s">
        <v>75</v>
      </c>
      <c r="E494" s="7" t="s">
        <v>117</v>
      </c>
      <c r="F494" s="3">
        <v>1920206590</v>
      </c>
      <c r="G494" s="3">
        <v>244</v>
      </c>
      <c r="H494" s="3">
        <v>707.2</v>
      </c>
      <c r="I494" s="3">
        <v>707.2</v>
      </c>
    </row>
    <row r="495" spans="2:12" ht="95.25" thickBot="1" x14ac:dyDescent="0.25">
      <c r="B495" s="341" t="s">
        <v>659</v>
      </c>
      <c r="C495" s="198" t="s">
        <v>119</v>
      </c>
      <c r="D495" s="170" t="s">
        <v>75</v>
      </c>
      <c r="E495" s="170" t="s">
        <v>117</v>
      </c>
      <c r="F495" s="181" t="s">
        <v>663</v>
      </c>
      <c r="G495" s="169"/>
      <c r="H495" s="169">
        <f>SUM(H496:H497)</f>
        <v>1953</v>
      </c>
      <c r="I495" s="169">
        <f>SUM(I496:I497)</f>
        <v>2100.1260000000002</v>
      </c>
    </row>
    <row r="496" spans="2:12" ht="48" thickBot="1" x14ac:dyDescent="0.25">
      <c r="B496" s="38" t="s">
        <v>230</v>
      </c>
      <c r="C496" s="28" t="s">
        <v>119</v>
      </c>
      <c r="D496" s="7" t="s">
        <v>75</v>
      </c>
      <c r="E496" s="7" t="s">
        <v>117</v>
      </c>
      <c r="F496" s="185" t="s">
        <v>663</v>
      </c>
      <c r="G496" s="3">
        <v>111</v>
      </c>
      <c r="H496" s="3">
        <v>1500</v>
      </c>
      <c r="I496" s="3">
        <v>1613</v>
      </c>
    </row>
    <row r="497" spans="2:9" ht="79.5" thickBot="1" x14ac:dyDescent="0.25">
      <c r="B497" s="38" t="s">
        <v>10</v>
      </c>
      <c r="C497" s="28" t="s">
        <v>119</v>
      </c>
      <c r="D497" s="7" t="s">
        <v>75</v>
      </c>
      <c r="E497" s="7" t="s">
        <v>117</v>
      </c>
      <c r="F497" s="185" t="s">
        <v>663</v>
      </c>
      <c r="G497" s="3">
        <v>119</v>
      </c>
      <c r="H497" s="3">
        <v>453</v>
      </c>
      <c r="I497" s="3">
        <v>487.12599999999998</v>
      </c>
    </row>
    <row r="498" spans="2:9" ht="79.5" thickBot="1" x14ac:dyDescent="0.25">
      <c r="B498" s="158" t="s">
        <v>661</v>
      </c>
      <c r="C498" s="342" t="s">
        <v>119</v>
      </c>
      <c r="D498" s="342" t="s">
        <v>75</v>
      </c>
      <c r="E498" s="342" t="s">
        <v>117</v>
      </c>
      <c r="F498" s="181" t="s">
        <v>662</v>
      </c>
      <c r="G498" s="343"/>
      <c r="H498" s="343">
        <v>2330.4</v>
      </c>
      <c r="I498" s="343">
        <v>2330.4</v>
      </c>
    </row>
    <row r="499" spans="2:9" ht="32.25" thickBot="1" x14ac:dyDescent="0.25">
      <c r="B499" s="38" t="s">
        <v>13</v>
      </c>
      <c r="C499" s="28" t="s">
        <v>119</v>
      </c>
      <c r="D499" s="7" t="s">
        <v>75</v>
      </c>
      <c r="E499" s="7" t="s">
        <v>117</v>
      </c>
      <c r="F499" s="185" t="s">
        <v>662</v>
      </c>
      <c r="G499" s="3">
        <v>244</v>
      </c>
      <c r="H499" s="344">
        <v>2330.4</v>
      </c>
      <c r="I499" s="344">
        <v>2330.4</v>
      </c>
    </row>
    <row r="500" spans="2:9" ht="16.5" thickBot="1" x14ac:dyDescent="0.25">
      <c r="B500" s="130" t="s">
        <v>495</v>
      </c>
      <c r="C500" s="128" t="s">
        <v>123</v>
      </c>
      <c r="D500" s="128" t="s">
        <v>75</v>
      </c>
      <c r="E500" s="128" t="s">
        <v>117</v>
      </c>
      <c r="F500" s="128"/>
      <c r="G500" s="128"/>
      <c r="H500" s="195">
        <f>SUM(H515+H508+H501+H512)</f>
        <v>65438.995000000003</v>
      </c>
      <c r="I500" s="195">
        <f>SUM(I515+I508+I501+I512)</f>
        <v>65430.429000000004</v>
      </c>
    </row>
    <row r="501" spans="2:9" ht="16.5" thickBot="1" x14ac:dyDescent="0.25">
      <c r="B501" s="31"/>
      <c r="C501" s="26" t="s">
        <v>123</v>
      </c>
      <c r="D501" s="15" t="s">
        <v>75</v>
      </c>
      <c r="E501" s="15" t="s">
        <v>117</v>
      </c>
      <c r="F501" s="32">
        <v>1920202590</v>
      </c>
      <c r="G501" s="27"/>
      <c r="H501" s="196">
        <f>SUM(H502:H507)</f>
        <v>5155.5410000000002</v>
      </c>
      <c r="I501" s="196">
        <f>SUM(I502:I507)</f>
        <v>4892.09</v>
      </c>
    </row>
    <row r="502" spans="2:9" ht="48" thickBot="1" x14ac:dyDescent="0.25">
      <c r="B502" s="54" t="s">
        <v>30</v>
      </c>
      <c r="C502" s="28" t="s">
        <v>123</v>
      </c>
      <c r="D502" s="7" t="s">
        <v>75</v>
      </c>
      <c r="E502" s="7" t="s">
        <v>117</v>
      </c>
      <c r="F502" s="36">
        <v>1920202590</v>
      </c>
      <c r="G502" s="26" t="s">
        <v>80</v>
      </c>
      <c r="H502" s="196">
        <v>1200</v>
      </c>
      <c r="I502" s="196">
        <v>1200</v>
      </c>
    </row>
    <row r="503" spans="2:9" ht="79.5" thickBot="1" x14ac:dyDescent="0.25">
      <c r="B503" s="38" t="s">
        <v>10</v>
      </c>
      <c r="C503" s="28" t="s">
        <v>123</v>
      </c>
      <c r="D503" s="7" t="s">
        <v>75</v>
      </c>
      <c r="E503" s="7" t="s">
        <v>117</v>
      </c>
      <c r="F503" s="36">
        <v>1920202590</v>
      </c>
      <c r="G503" s="28" t="s">
        <v>569</v>
      </c>
      <c r="H503" s="131">
        <v>360</v>
      </c>
      <c r="I503" s="131">
        <v>360</v>
      </c>
    </row>
    <row r="504" spans="2:9" ht="32.25" thickBot="1" x14ac:dyDescent="0.25">
      <c r="B504" s="38" t="s">
        <v>13</v>
      </c>
      <c r="C504" s="28" t="s">
        <v>123</v>
      </c>
      <c r="D504" s="7" t="s">
        <v>75</v>
      </c>
      <c r="E504" s="7" t="s">
        <v>117</v>
      </c>
      <c r="F504" s="36">
        <v>1920202590</v>
      </c>
      <c r="G504" s="7" t="s">
        <v>121</v>
      </c>
      <c r="H504" s="3">
        <v>667</v>
      </c>
      <c r="I504" s="3">
        <v>667</v>
      </c>
    </row>
    <row r="505" spans="2:9" ht="16.5" thickBot="1" x14ac:dyDescent="0.25">
      <c r="B505" s="38" t="s">
        <v>635</v>
      </c>
      <c r="C505" s="28" t="s">
        <v>123</v>
      </c>
      <c r="D505" s="7" t="s">
        <v>75</v>
      </c>
      <c r="E505" s="7" t="s">
        <v>117</v>
      </c>
      <c r="F505" s="36">
        <v>1920202590</v>
      </c>
      <c r="G505" s="7" t="s">
        <v>614</v>
      </c>
      <c r="H505" s="3">
        <v>1620</v>
      </c>
      <c r="I505" s="3">
        <v>1620</v>
      </c>
    </row>
    <row r="506" spans="2:9" ht="48" thickBot="1" x14ac:dyDescent="0.25">
      <c r="B506" s="154" t="s">
        <v>592</v>
      </c>
      <c r="C506" s="198" t="s">
        <v>123</v>
      </c>
      <c r="D506" s="170" t="s">
        <v>75</v>
      </c>
      <c r="E506" s="170" t="s">
        <v>117</v>
      </c>
      <c r="F506" s="297">
        <v>1920202590</v>
      </c>
      <c r="G506" s="170" t="s">
        <v>593</v>
      </c>
      <c r="H506" s="169">
        <v>263.45100000000002</v>
      </c>
      <c r="I506" s="169"/>
    </row>
    <row r="507" spans="2:9" ht="32.25" thickBot="1" x14ac:dyDescent="0.25">
      <c r="B507" s="256" t="s">
        <v>48</v>
      </c>
      <c r="C507" s="28" t="s">
        <v>123</v>
      </c>
      <c r="D507" s="7" t="s">
        <v>75</v>
      </c>
      <c r="E507" s="7" t="s">
        <v>117</v>
      </c>
      <c r="F507" s="36">
        <v>1920202590</v>
      </c>
      <c r="G507" s="7" t="s">
        <v>120</v>
      </c>
      <c r="H507" s="3">
        <v>1045.0899999999999</v>
      </c>
      <c r="I507" s="3">
        <v>1045.0899999999999</v>
      </c>
    </row>
    <row r="508" spans="2:9" ht="142.5" thickBot="1" x14ac:dyDescent="0.25">
      <c r="B508" s="152" t="s">
        <v>64</v>
      </c>
      <c r="C508" s="26" t="s">
        <v>123</v>
      </c>
      <c r="D508" s="8" t="s">
        <v>75</v>
      </c>
      <c r="E508" s="8" t="s">
        <v>117</v>
      </c>
      <c r="F508" s="4">
        <v>1920206590</v>
      </c>
      <c r="G508" s="2"/>
      <c r="H508" s="1">
        <f>SUM(H509:H511)</f>
        <v>52076.800000000003</v>
      </c>
      <c r="I508" s="1">
        <f>SUM(I509:I511)</f>
        <v>52076.800000000003</v>
      </c>
    </row>
    <row r="509" spans="2:9" ht="48" thickBot="1" x14ac:dyDescent="0.25">
      <c r="B509" s="5" t="s">
        <v>56</v>
      </c>
      <c r="C509" s="28" t="s">
        <v>123</v>
      </c>
      <c r="D509" s="7" t="s">
        <v>75</v>
      </c>
      <c r="E509" s="7" t="s">
        <v>117</v>
      </c>
      <c r="F509" s="3">
        <v>1920206590</v>
      </c>
      <c r="G509" s="3">
        <v>111</v>
      </c>
      <c r="H509" s="3">
        <v>38975</v>
      </c>
      <c r="I509" s="3">
        <v>38975</v>
      </c>
    </row>
    <row r="510" spans="2:9" ht="79.5" thickBot="1" x14ac:dyDescent="0.25">
      <c r="B510" s="38" t="s">
        <v>10</v>
      </c>
      <c r="C510" s="28" t="s">
        <v>123</v>
      </c>
      <c r="D510" s="7" t="s">
        <v>75</v>
      </c>
      <c r="E510" s="7" t="s">
        <v>117</v>
      </c>
      <c r="F510" s="3">
        <v>1920206590</v>
      </c>
      <c r="G510" s="3">
        <v>119</v>
      </c>
      <c r="H510" s="3">
        <v>11771</v>
      </c>
      <c r="I510" s="3">
        <v>11771</v>
      </c>
    </row>
    <row r="511" spans="2:9" ht="32.25" thickBot="1" x14ac:dyDescent="0.25">
      <c r="B511" s="38" t="s">
        <v>13</v>
      </c>
      <c r="C511" s="28" t="s">
        <v>123</v>
      </c>
      <c r="D511" s="7" t="s">
        <v>75</v>
      </c>
      <c r="E511" s="7" t="s">
        <v>117</v>
      </c>
      <c r="F511" s="3">
        <v>1920206590</v>
      </c>
      <c r="G511" s="3">
        <v>244</v>
      </c>
      <c r="H511" s="3">
        <v>1330.8</v>
      </c>
      <c r="I511" s="3">
        <v>1330.8</v>
      </c>
    </row>
    <row r="512" spans="2:9" ht="95.25" thickBot="1" x14ac:dyDescent="0.25">
      <c r="B512" s="341" t="s">
        <v>659</v>
      </c>
      <c r="C512" s="198" t="s">
        <v>123</v>
      </c>
      <c r="D512" s="170" t="s">
        <v>75</v>
      </c>
      <c r="E512" s="170" t="s">
        <v>117</v>
      </c>
      <c r="F512" s="181" t="s">
        <v>663</v>
      </c>
      <c r="G512" s="169"/>
      <c r="H512" s="169">
        <f>SUM(H513:H514)</f>
        <v>3258.884</v>
      </c>
      <c r="I512" s="169">
        <f>SUM(I513:I514)</f>
        <v>3513.7690000000002</v>
      </c>
    </row>
    <row r="513" spans="2:9" ht="48" thickBot="1" x14ac:dyDescent="0.25">
      <c r="B513" s="38" t="s">
        <v>230</v>
      </c>
      <c r="C513" s="28" t="s">
        <v>123</v>
      </c>
      <c r="D513" s="7" t="s">
        <v>75</v>
      </c>
      <c r="E513" s="7" t="s">
        <v>117</v>
      </c>
      <c r="F513" s="185" t="s">
        <v>663</v>
      </c>
      <c r="G513" s="3">
        <v>111</v>
      </c>
      <c r="H513" s="3">
        <v>2503</v>
      </c>
      <c r="I513" s="3">
        <v>2699</v>
      </c>
    </row>
    <row r="514" spans="2:9" ht="79.5" thickBot="1" x14ac:dyDescent="0.25">
      <c r="B514" s="38" t="s">
        <v>10</v>
      </c>
      <c r="C514" s="28" t="s">
        <v>123</v>
      </c>
      <c r="D514" s="7" t="s">
        <v>75</v>
      </c>
      <c r="E514" s="7" t="s">
        <v>117</v>
      </c>
      <c r="F514" s="185" t="s">
        <v>663</v>
      </c>
      <c r="G514" s="3">
        <v>119</v>
      </c>
      <c r="H514" s="3">
        <v>755.88400000000001</v>
      </c>
      <c r="I514" s="3">
        <v>814.76900000000001</v>
      </c>
    </row>
    <row r="515" spans="2:9" ht="79.5" thickBot="1" x14ac:dyDescent="0.25">
      <c r="B515" s="158" t="s">
        <v>661</v>
      </c>
      <c r="C515" s="342" t="s">
        <v>123</v>
      </c>
      <c r="D515" s="342" t="s">
        <v>75</v>
      </c>
      <c r="E515" s="342" t="s">
        <v>117</v>
      </c>
      <c r="F515" s="181" t="s">
        <v>662</v>
      </c>
      <c r="G515" s="343"/>
      <c r="H515" s="343">
        <v>4947.7700000000004</v>
      </c>
      <c r="I515" s="343">
        <v>4947.7700000000004</v>
      </c>
    </row>
    <row r="516" spans="2:9" ht="32.25" thickBot="1" x14ac:dyDescent="0.25">
      <c r="B516" s="38" t="s">
        <v>13</v>
      </c>
      <c r="C516" s="28" t="s">
        <v>123</v>
      </c>
      <c r="D516" s="7" t="s">
        <v>75</v>
      </c>
      <c r="E516" s="7" t="s">
        <v>117</v>
      </c>
      <c r="F516" s="185" t="s">
        <v>662</v>
      </c>
      <c r="G516" s="3">
        <v>244</v>
      </c>
      <c r="H516" s="344">
        <v>4947.7700000000004</v>
      </c>
      <c r="I516" s="344">
        <v>4947.7700000000004</v>
      </c>
    </row>
    <row r="517" spans="2:9" ht="16.5" thickBot="1" x14ac:dyDescent="0.25">
      <c r="B517" s="130" t="s">
        <v>124</v>
      </c>
      <c r="C517" s="128" t="s">
        <v>125</v>
      </c>
      <c r="D517" s="128" t="s">
        <v>75</v>
      </c>
      <c r="E517" s="128" t="s">
        <v>117</v>
      </c>
      <c r="F517" s="128"/>
      <c r="G517" s="128"/>
      <c r="H517" s="296">
        <f>SUM(H532+H525+H518+H529)</f>
        <v>41046.765999999996</v>
      </c>
      <c r="I517" s="296">
        <f>SUM(I532+I525+I518+I529)</f>
        <v>40638.525999999998</v>
      </c>
    </row>
    <row r="518" spans="2:9" ht="16.5" thickBot="1" x14ac:dyDescent="0.25">
      <c r="B518" s="31"/>
      <c r="C518" s="26" t="s">
        <v>125</v>
      </c>
      <c r="D518" s="15" t="s">
        <v>75</v>
      </c>
      <c r="E518" s="15" t="s">
        <v>117</v>
      </c>
      <c r="F518" s="32">
        <v>1920202590</v>
      </c>
      <c r="G518" s="27"/>
      <c r="H518" s="288">
        <f>SUM(H519:H524)</f>
        <v>2604.8559999999998</v>
      </c>
      <c r="I518" s="288">
        <f>SUM(I519:I524)</f>
        <v>2056</v>
      </c>
    </row>
    <row r="519" spans="2:9" ht="48" thickBot="1" x14ac:dyDescent="0.25">
      <c r="B519" s="54" t="s">
        <v>30</v>
      </c>
      <c r="C519" s="28" t="s">
        <v>125</v>
      </c>
      <c r="D519" s="7" t="s">
        <v>75</v>
      </c>
      <c r="E519" s="7" t="s">
        <v>117</v>
      </c>
      <c r="F519" s="36">
        <v>1920202590</v>
      </c>
      <c r="G519" s="28" t="s">
        <v>80</v>
      </c>
      <c r="H519" s="131">
        <v>800</v>
      </c>
      <c r="I519" s="131">
        <v>800</v>
      </c>
    </row>
    <row r="520" spans="2:9" ht="79.5" thickBot="1" x14ac:dyDescent="0.25">
      <c r="B520" s="38" t="s">
        <v>10</v>
      </c>
      <c r="C520" s="28" t="s">
        <v>125</v>
      </c>
      <c r="D520" s="7" t="s">
        <v>75</v>
      </c>
      <c r="E520" s="7" t="s">
        <v>117</v>
      </c>
      <c r="F520" s="36">
        <v>1920202590</v>
      </c>
      <c r="G520" s="28" t="s">
        <v>569</v>
      </c>
      <c r="H520" s="131">
        <v>240</v>
      </c>
      <c r="I520" s="131">
        <v>240</v>
      </c>
    </row>
    <row r="521" spans="2:9" ht="32.25" thickBot="1" x14ac:dyDescent="0.25">
      <c r="B521" s="38" t="s">
        <v>13</v>
      </c>
      <c r="C521" s="28" t="s">
        <v>125</v>
      </c>
      <c r="D521" s="7" t="s">
        <v>75</v>
      </c>
      <c r="E521" s="7" t="s">
        <v>117</v>
      </c>
      <c r="F521" s="36">
        <v>1920202590</v>
      </c>
      <c r="G521" s="7" t="s">
        <v>121</v>
      </c>
      <c r="H521" s="3">
        <v>182</v>
      </c>
      <c r="I521" s="3">
        <v>182</v>
      </c>
    </row>
    <row r="522" spans="2:9" ht="16.5" thickBot="1" x14ac:dyDescent="0.25">
      <c r="B522" s="38" t="s">
        <v>635</v>
      </c>
      <c r="C522" s="28" t="s">
        <v>125</v>
      </c>
      <c r="D522" s="7" t="s">
        <v>75</v>
      </c>
      <c r="E522" s="7" t="s">
        <v>117</v>
      </c>
      <c r="F522" s="36">
        <v>1920202590</v>
      </c>
      <c r="G522" s="7" t="s">
        <v>614</v>
      </c>
      <c r="H522" s="3">
        <v>683</v>
      </c>
      <c r="I522" s="3">
        <v>683</v>
      </c>
    </row>
    <row r="523" spans="2:9" ht="48" thickBot="1" x14ac:dyDescent="0.25">
      <c r="B523" s="154" t="s">
        <v>592</v>
      </c>
      <c r="C523" s="198" t="s">
        <v>125</v>
      </c>
      <c r="D523" s="170" t="s">
        <v>75</v>
      </c>
      <c r="E523" s="170" t="s">
        <v>117</v>
      </c>
      <c r="F523" s="297">
        <v>1920202590</v>
      </c>
      <c r="G523" s="170" t="s">
        <v>593</v>
      </c>
      <c r="H523" s="169">
        <v>548.85599999999999</v>
      </c>
      <c r="I523" s="169"/>
    </row>
    <row r="524" spans="2:9" ht="32.25" thickBot="1" x14ac:dyDescent="0.25">
      <c r="B524" s="256" t="s">
        <v>48</v>
      </c>
      <c r="C524" s="28" t="s">
        <v>125</v>
      </c>
      <c r="D524" s="7" t="s">
        <v>75</v>
      </c>
      <c r="E524" s="7" t="s">
        <v>117</v>
      </c>
      <c r="F524" s="36">
        <v>1920202590</v>
      </c>
      <c r="G524" s="7" t="s">
        <v>120</v>
      </c>
      <c r="H524" s="3">
        <v>151</v>
      </c>
      <c r="I524" s="3">
        <v>151</v>
      </c>
    </row>
    <row r="525" spans="2:9" ht="142.5" thickBot="1" x14ac:dyDescent="0.25">
      <c r="B525" s="152" t="s">
        <v>64</v>
      </c>
      <c r="C525" s="26" t="s">
        <v>125</v>
      </c>
      <c r="D525" s="8" t="s">
        <v>75</v>
      </c>
      <c r="E525" s="8" t="s">
        <v>117</v>
      </c>
      <c r="F525" s="4">
        <v>1920206590</v>
      </c>
      <c r="G525" s="2"/>
      <c r="H525" s="1">
        <f>SUM(H526:H528)</f>
        <v>33903.699999999997</v>
      </c>
      <c r="I525" s="1">
        <f>SUM(I526:I528)</f>
        <v>33903.699999999997</v>
      </c>
    </row>
    <row r="526" spans="2:9" ht="48" thickBot="1" x14ac:dyDescent="0.25">
      <c r="B526" s="5" t="s">
        <v>56</v>
      </c>
      <c r="C526" s="28" t="s">
        <v>125</v>
      </c>
      <c r="D526" s="7" t="s">
        <v>75</v>
      </c>
      <c r="E526" s="7" t="s">
        <v>117</v>
      </c>
      <c r="F526" s="3">
        <v>1920206590</v>
      </c>
      <c r="G526" s="3">
        <v>111</v>
      </c>
      <c r="H526" s="3">
        <v>25500</v>
      </c>
      <c r="I526" s="3">
        <v>25500</v>
      </c>
    </row>
    <row r="527" spans="2:9" ht="79.5" thickBot="1" x14ac:dyDescent="0.25">
      <c r="B527" s="38" t="s">
        <v>10</v>
      </c>
      <c r="C527" s="28" t="s">
        <v>125</v>
      </c>
      <c r="D527" s="7" t="s">
        <v>75</v>
      </c>
      <c r="E527" s="7" t="s">
        <v>117</v>
      </c>
      <c r="F527" s="3">
        <v>1920206590</v>
      </c>
      <c r="G527" s="3">
        <v>119</v>
      </c>
      <c r="H527" s="3">
        <v>7701</v>
      </c>
      <c r="I527" s="3">
        <v>7701</v>
      </c>
    </row>
    <row r="528" spans="2:9" ht="32.25" thickBot="1" x14ac:dyDescent="0.25">
      <c r="B528" s="38" t="s">
        <v>13</v>
      </c>
      <c r="C528" s="28" t="s">
        <v>125</v>
      </c>
      <c r="D528" s="7" t="s">
        <v>75</v>
      </c>
      <c r="E528" s="7" t="s">
        <v>117</v>
      </c>
      <c r="F528" s="3">
        <v>1920206590</v>
      </c>
      <c r="G528" s="3">
        <v>244</v>
      </c>
      <c r="H528" s="3">
        <v>702.7</v>
      </c>
      <c r="I528" s="3">
        <v>702.7</v>
      </c>
    </row>
    <row r="529" spans="2:9" ht="95.25" thickBot="1" x14ac:dyDescent="0.25">
      <c r="B529" s="341" t="s">
        <v>659</v>
      </c>
      <c r="C529" s="198" t="s">
        <v>125</v>
      </c>
      <c r="D529" s="170" t="s">
        <v>75</v>
      </c>
      <c r="E529" s="170" t="s">
        <v>117</v>
      </c>
      <c r="F529" s="181" t="s">
        <v>663</v>
      </c>
      <c r="G529" s="169"/>
      <c r="H529" s="169">
        <f>SUM(H530:H531)</f>
        <v>1874.88</v>
      </c>
      <c r="I529" s="169">
        <f>SUM(I530:I531)</f>
        <v>2015.4960000000001</v>
      </c>
    </row>
    <row r="530" spans="2:9" ht="48" thickBot="1" x14ac:dyDescent="0.25">
      <c r="B530" s="38" t="s">
        <v>230</v>
      </c>
      <c r="C530" s="28" t="s">
        <v>125</v>
      </c>
      <c r="D530" s="7" t="s">
        <v>75</v>
      </c>
      <c r="E530" s="7" t="s">
        <v>117</v>
      </c>
      <c r="F530" s="185" t="s">
        <v>663</v>
      </c>
      <c r="G530" s="3">
        <v>111</v>
      </c>
      <c r="H530" s="3">
        <v>1440</v>
      </c>
      <c r="I530" s="3">
        <v>1548</v>
      </c>
    </row>
    <row r="531" spans="2:9" ht="79.5" thickBot="1" x14ac:dyDescent="0.25">
      <c r="B531" s="38" t="s">
        <v>10</v>
      </c>
      <c r="C531" s="28" t="s">
        <v>125</v>
      </c>
      <c r="D531" s="7" t="s">
        <v>75</v>
      </c>
      <c r="E531" s="7" t="s">
        <v>117</v>
      </c>
      <c r="F531" s="185" t="s">
        <v>663</v>
      </c>
      <c r="G531" s="3">
        <v>119</v>
      </c>
      <c r="H531" s="3">
        <v>434.88</v>
      </c>
      <c r="I531" s="3">
        <v>467.49599999999998</v>
      </c>
    </row>
    <row r="532" spans="2:9" ht="79.5" thickBot="1" x14ac:dyDescent="0.25">
      <c r="B532" s="158" t="s">
        <v>661</v>
      </c>
      <c r="C532" s="342" t="s">
        <v>125</v>
      </c>
      <c r="D532" s="342" t="s">
        <v>75</v>
      </c>
      <c r="E532" s="342" t="s">
        <v>117</v>
      </c>
      <c r="F532" s="181" t="s">
        <v>662</v>
      </c>
      <c r="G532" s="343"/>
      <c r="H532" s="343">
        <v>2663.33</v>
      </c>
      <c r="I532" s="343">
        <v>2663.33</v>
      </c>
    </row>
    <row r="533" spans="2:9" ht="32.25" thickBot="1" x14ac:dyDescent="0.25">
      <c r="B533" s="38" t="s">
        <v>13</v>
      </c>
      <c r="C533" s="28" t="s">
        <v>125</v>
      </c>
      <c r="D533" s="7" t="s">
        <v>75</v>
      </c>
      <c r="E533" s="7" t="s">
        <v>117</v>
      </c>
      <c r="F533" s="185" t="s">
        <v>662</v>
      </c>
      <c r="G533" s="3">
        <v>244</v>
      </c>
      <c r="H533" s="344">
        <v>2663.33</v>
      </c>
      <c r="I533" s="344">
        <v>2663.33</v>
      </c>
    </row>
    <row r="534" spans="2:9" ht="16.5" thickBot="1" x14ac:dyDescent="0.25">
      <c r="B534" s="130" t="s">
        <v>126</v>
      </c>
      <c r="C534" s="128" t="s">
        <v>127</v>
      </c>
      <c r="D534" s="128" t="s">
        <v>75</v>
      </c>
      <c r="E534" s="128" t="s">
        <v>117</v>
      </c>
      <c r="F534" s="128"/>
      <c r="G534" s="128"/>
      <c r="H534" s="129">
        <f>SUM(H548+H541+H535+H545)</f>
        <v>13624.259999999998</v>
      </c>
      <c r="I534" s="129">
        <f>SUM(I548+I541+I535+I545)</f>
        <v>13688.057999999999</v>
      </c>
    </row>
    <row r="535" spans="2:9" ht="16.5" thickBot="1" x14ac:dyDescent="0.25">
      <c r="B535" s="31"/>
      <c r="C535" s="26" t="s">
        <v>127</v>
      </c>
      <c r="D535" s="15" t="s">
        <v>75</v>
      </c>
      <c r="E535" s="15" t="s">
        <v>117</v>
      </c>
      <c r="F535" s="32">
        <v>1920202590</v>
      </c>
      <c r="G535" s="27"/>
      <c r="H535" s="52">
        <f>SUM(H536:H540)</f>
        <v>827</v>
      </c>
      <c r="I535" s="52">
        <f>SUM(I536:I540)</f>
        <v>827</v>
      </c>
    </row>
    <row r="536" spans="2:9" ht="48" thickBot="1" x14ac:dyDescent="0.25">
      <c r="B536" s="54" t="s">
        <v>30</v>
      </c>
      <c r="C536" s="28" t="s">
        <v>127</v>
      </c>
      <c r="D536" s="7" t="s">
        <v>75</v>
      </c>
      <c r="E536" s="7" t="s">
        <v>117</v>
      </c>
      <c r="F536" s="36">
        <v>1920202590</v>
      </c>
      <c r="G536" s="28" t="s">
        <v>80</v>
      </c>
      <c r="H536" s="131">
        <v>350</v>
      </c>
      <c r="I536" s="131">
        <v>350</v>
      </c>
    </row>
    <row r="537" spans="2:9" ht="79.5" thickBot="1" x14ac:dyDescent="0.25">
      <c r="B537" s="38" t="s">
        <v>10</v>
      </c>
      <c r="C537" s="28" t="s">
        <v>127</v>
      </c>
      <c r="D537" s="7" t="s">
        <v>75</v>
      </c>
      <c r="E537" s="7" t="s">
        <v>117</v>
      </c>
      <c r="F537" s="36">
        <v>1920202590</v>
      </c>
      <c r="G537" s="7" t="s">
        <v>569</v>
      </c>
      <c r="H537" s="131">
        <v>106</v>
      </c>
      <c r="I537" s="131">
        <v>106</v>
      </c>
    </row>
    <row r="538" spans="2:9" ht="32.25" thickBot="1" x14ac:dyDescent="0.25">
      <c r="B538" s="38" t="s">
        <v>13</v>
      </c>
      <c r="C538" s="28" t="s">
        <v>127</v>
      </c>
      <c r="D538" s="7" t="s">
        <v>75</v>
      </c>
      <c r="E538" s="7" t="s">
        <v>117</v>
      </c>
      <c r="F538" s="36">
        <v>1920202590</v>
      </c>
      <c r="G538" s="7" t="s">
        <v>121</v>
      </c>
      <c r="H538" s="3">
        <v>63</v>
      </c>
      <c r="I538" s="3">
        <v>63</v>
      </c>
    </row>
    <row r="539" spans="2:9" ht="16.5" thickBot="1" x14ac:dyDescent="0.25">
      <c r="B539" s="38" t="s">
        <v>635</v>
      </c>
      <c r="C539" s="28" t="s">
        <v>127</v>
      </c>
      <c r="D539" s="7" t="s">
        <v>75</v>
      </c>
      <c r="E539" s="7" t="s">
        <v>117</v>
      </c>
      <c r="F539" s="36">
        <v>1920202590</v>
      </c>
      <c r="G539" s="7" t="s">
        <v>614</v>
      </c>
      <c r="H539" s="3">
        <v>195</v>
      </c>
      <c r="I539" s="3">
        <v>195</v>
      </c>
    </row>
    <row r="540" spans="2:9" ht="32.25" thickBot="1" x14ac:dyDescent="0.25">
      <c r="B540" s="256" t="s">
        <v>48</v>
      </c>
      <c r="C540" s="28" t="s">
        <v>127</v>
      </c>
      <c r="D540" s="7" t="s">
        <v>75</v>
      </c>
      <c r="E540" s="7" t="s">
        <v>117</v>
      </c>
      <c r="F540" s="36">
        <v>1920202590</v>
      </c>
      <c r="G540" s="7" t="s">
        <v>120</v>
      </c>
      <c r="H540" s="3">
        <v>113</v>
      </c>
      <c r="I540" s="3">
        <v>113</v>
      </c>
    </row>
    <row r="541" spans="2:9" ht="142.5" thickBot="1" x14ac:dyDescent="0.25">
      <c r="B541" s="152" t="s">
        <v>64</v>
      </c>
      <c r="C541" s="26" t="s">
        <v>127</v>
      </c>
      <c r="D541" s="8" t="s">
        <v>75</v>
      </c>
      <c r="E541" s="8" t="s">
        <v>117</v>
      </c>
      <c r="F541" s="4">
        <v>1920206590</v>
      </c>
      <c r="G541" s="2"/>
      <c r="H541" s="1">
        <f>SUM(H542:H544)</f>
        <v>11444.3</v>
      </c>
      <c r="I541" s="1">
        <f>SUM(I542:I544)</f>
        <v>11444.3</v>
      </c>
    </row>
    <row r="542" spans="2:9" ht="48" thickBot="1" x14ac:dyDescent="0.25">
      <c r="B542" s="5" t="s">
        <v>56</v>
      </c>
      <c r="C542" s="28" t="s">
        <v>127</v>
      </c>
      <c r="D542" s="7" t="s">
        <v>75</v>
      </c>
      <c r="E542" s="7" t="s">
        <v>117</v>
      </c>
      <c r="F542" s="3">
        <v>1920206590</v>
      </c>
      <c r="G542" s="3">
        <v>111</v>
      </c>
      <c r="H542" s="3">
        <v>8704</v>
      </c>
      <c r="I542" s="3">
        <v>8704</v>
      </c>
    </row>
    <row r="543" spans="2:9" ht="79.5" thickBot="1" x14ac:dyDescent="0.25">
      <c r="B543" s="38" t="s">
        <v>10</v>
      </c>
      <c r="C543" s="28" t="s">
        <v>127</v>
      </c>
      <c r="D543" s="7" t="s">
        <v>75</v>
      </c>
      <c r="E543" s="7" t="s">
        <v>117</v>
      </c>
      <c r="F543" s="3">
        <v>1920206590</v>
      </c>
      <c r="G543" s="3">
        <v>119</v>
      </c>
      <c r="H543" s="3">
        <v>2630</v>
      </c>
      <c r="I543" s="3">
        <v>2630</v>
      </c>
    </row>
    <row r="544" spans="2:9" ht="32.25" thickBot="1" x14ac:dyDescent="0.25">
      <c r="B544" s="38" t="s">
        <v>13</v>
      </c>
      <c r="C544" s="28" t="s">
        <v>127</v>
      </c>
      <c r="D544" s="7" t="s">
        <v>75</v>
      </c>
      <c r="E544" s="7" t="s">
        <v>117</v>
      </c>
      <c r="F544" s="3">
        <v>1920206590</v>
      </c>
      <c r="G544" s="3">
        <v>244</v>
      </c>
      <c r="H544" s="3">
        <v>110.3</v>
      </c>
      <c r="I544" s="3">
        <v>110.3</v>
      </c>
    </row>
    <row r="545" spans="2:9" ht="95.25" thickBot="1" x14ac:dyDescent="0.25">
      <c r="B545" s="341" t="s">
        <v>659</v>
      </c>
      <c r="C545" s="198" t="s">
        <v>127</v>
      </c>
      <c r="D545" s="170" t="s">
        <v>75</v>
      </c>
      <c r="E545" s="170" t="s">
        <v>117</v>
      </c>
      <c r="F545" s="181" t="s">
        <v>663</v>
      </c>
      <c r="G545" s="169"/>
      <c r="H545" s="169">
        <f>SUM(H546:H547)</f>
        <v>859.31999999999994</v>
      </c>
      <c r="I545" s="169">
        <f>SUM(I546:I547)</f>
        <v>923.11799999999994</v>
      </c>
    </row>
    <row r="546" spans="2:9" ht="48" thickBot="1" x14ac:dyDescent="0.25">
      <c r="B546" s="38" t="s">
        <v>230</v>
      </c>
      <c r="C546" s="28" t="s">
        <v>127</v>
      </c>
      <c r="D546" s="7" t="s">
        <v>75</v>
      </c>
      <c r="E546" s="7" t="s">
        <v>117</v>
      </c>
      <c r="F546" s="185" t="s">
        <v>663</v>
      </c>
      <c r="G546" s="3">
        <v>111</v>
      </c>
      <c r="H546" s="3">
        <v>660</v>
      </c>
      <c r="I546" s="3">
        <v>709</v>
      </c>
    </row>
    <row r="547" spans="2:9" ht="79.5" thickBot="1" x14ac:dyDescent="0.25">
      <c r="B547" s="38" t="s">
        <v>10</v>
      </c>
      <c r="C547" s="28" t="s">
        <v>127</v>
      </c>
      <c r="D547" s="7" t="s">
        <v>75</v>
      </c>
      <c r="E547" s="7" t="s">
        <v>117</v>
      </c>
      <c r="F547" s="185" t="s">
        <v>663</v>
      </c>
      <c r="G547" s="3">
        <v>119</v>
      </c>
      <c r="H547" s="3">
        <v>199.32</v>
      </c>
      <c r="I547" s="3">
        <v>214.11799999999999</v>
      </c>
    </row>
    <row r="548" spans="2:9" ht="79.5" thickBot="1" x14ac:dyDescent="0.25">
      <c r="B548" s="158" t="s">
        <v>661</v>
      </c>
      <c r="C548" s="342" t="s">
        <v>127</v>
      </c>
      <c r="D548" s="342" t="s">
        <v>75</v>
      </c>
      <c r="E548" s="342" t="s">
        <v>117</v>
      </c>
      <c r="F548" s="181" t="s">
        <v>662</v>
      </c>
      <c r="G548" s="343"/>
      <c r="H548" s="343">
        <v>493.64</v>
      </c>
      <c r="I548" s="343">
        <v>493.64</v>
      </c>
    </row>
    <row r="549" spans="2:9" ht="32.25" thickBot="1" x14ac:dyDescent="0.25">
      <c r="B549" s="38" t="s">
        <v>13</v>
      </c>
      <c r="C549" s="28" t="s">
        <v>127</v>
      </c>
      <c r="D549" s="7" t="s">
        <v>75</v>
      </c>
      <c r="E549" s="7" t="s">
        <v>117</v>
      </c>
      <c r="F549" s="185" t="s">
        <v>662</v>
      </c>
      <c r="G549" s="3">
        <v>244</v>
      </c>
      <c r="H549" s="344">
        <v>493.64</v>
      </c>
      <c r="I549" s="344">
        <v>493.64</v>
      </c>
    </row>
    <row r="550" spans="2:9" ht="32.25" thickBot="1" x14ac:dyDescent="0.25">
      <c r="B550" s="130" t="s">
        <v>128</v>
      </c>
      <c r="C550" s="128" t="s">
        <v>129</v>
      </c>
      <c r="D550" s="128" t="s">
        <v>75</v>
      </c>
      <c r="E550" s="128" t="s">
        <v>117</v>
      </c>
      <c r="F550" s="128"/>
      <c r="G550" s="128"/>
      <c r="H550" s="129">
        <f>SUM(H564+H557+H551+H561)</f>
        <v>14941.66</v>
      </c>
      <c r="I550" s="129">
        <f>SUM(I564+I557+I551+I561)</f>
        <v>15005.458000000001</v>
      </c>
    </row>
    <row r="551" spans="2:9" ht="16.5" thickBot="1" x14ac:dyDescent="0.25">
      <c r="B551" s="31"/>
      <c r="C551" s="26" t="s">
        <v>129</v>
      </c>
      <c r="D551" s="15" t="s">
        <v>75</v>
      </c>
      <c r="E551" s="15" t="s">
        <v>117</v>
      </c>
      <c r="F551" s="32">
        <v>1920202590</v>
      </c>
      <c r="G551" s="27"/>
      <c r="H551" s="52">
        <f>SUM(H552:H556)</f>
        <v>1354</v>
      </c>
      <c r="I551" s="52">
        <f>SUM(I552:I556)</f>
        <v>1354</v>
      </c>
    </row>
    <row r="552" spans="2:9" ht="48" thickBot="1" x14ac:dyDescent="0.25">
      <c r="B552" s="54" t="s">
        <v>30</v>
      </c>
      <c r="C552" s="28" t="s">
        <v>129</v>
      </c>
      <c r="D552" s="7" t="s">
        <v>75</v>
      </c>
      <c r="E552" s="7" t="s">
        <v>117</v>
      </c>
      <c r="F552" s="36">
        <v>1920202590</v>
      </c>
      <c r="G552" s="28" t="s">
        <v>80</v>
      </c>
      <c r="H552" s="131">
        <v>350</v>
      </c>
      <c r="I552" s="131">
        <v>350</v>
      </c>
    </row>
    <row r="553" spans="2:9" ht="79.5" thickBot="1" x14ac:dyDescent="0.25">
      <c r="B553" s="38" t="s">
        <v>10</v>
      </c>
      <c r="C553" s="28" t="s">
        <v>129</v>
      </c>
      <c r="D553" s="7" t="s">
        <v>75</v>
      </c>
      <c r="E553" s="7" t="s">
        <v>117</v>
      </c>
      <c r="F553" s="36">
        <v>1920202590</v>
      </c>
      <c r="G553" s="28" t="s">
        <v>569</v>
      </c>
      <c r="H553" s="131">
        <v>106</v>
      </c>
      <c r="I553" s="131">
        <v>106</v>
      </c>
    </row>
    <row r="554" spans="2:9" ht="32.25" thickBot="1" x14ac:dyDescent="0.25">
      <c r="B554" s="38" t="s">
        <v>13</v>
      </c>
      <c r="C554" s="28" t="s">
        <v>129</v>
      </c>
      <c r="D554" s="7" t="s">
        <v>75</v>
      </c>
      <c r="E554" s="7" t="s">
        <v>117</v>
      </c>
      <c r="F554" s="36">
        <v>1920202590</v>
      </c>
      <c r="G554" s="7" t="s">
        <v>121</v>
      </c>
      <c r="H554" s="3">
        <v>247</v>
      </c>
      <c r="I554" s="3">
        <v>247</v>
      </c>
    </row>
    <row r="555" spans="2:9" ht="16.5" thickBot="1" x14ac:dyDescent="0.25">
      <c r="B555" s="38" t="s">
        <v>635</v>
      </c>
      <c r="C555" s="28" t="s">
        <v>129</v>
      </c>
      <c r="D555" s="7" t="s">
        <v>75</v>
      </c>
      <c r="E555" s="7" t="s">
        <v>117</v>
      </c>
      <c r="F555" s="36">
        <v>1920202590</v>
      </c>
      <c r="G555" s="7" t="s">
        <v>614</v>
      </c>
      <c r="H555" s="3">
        <v>487</v>
      </c>
      <c r="I555" s="3">
        <v>487</v>
      </c>
    </row>
    <row r="556" spans="2:9" ht="32.25" thickBot="1" x14ac:dyDescent="0.25">
      <c r="B556" s="256" t="s">
        <v>48</v>
      </c>
      <c r="C556" s="28" t="s">
        <v>129</v>
      </c>
      <c r="D556" s="7" t="s">
        <v>75</v>
      </c>
      <c r="E556" s="7" t="s">
        <v>117</v>
      </c>
      <c r="F556" s="36">
        <v>1920202590</v>
      </c>
      <c r="G556" s="7" t="s">
        <v>120</v>
      </c>
      <c r="H556" s="3">
        <v>164</v>
      </c>
      <c r="I556" s="3">
        <v>164</v>
      </c>
    </row>
    <row r="557" spans="2:9" ht="142.5" thickBot="1" x14ac:dyDescent="0.25">
      <c r="B557" s="152" t="s">
        <v>64</v>
      </c>
      <c r="C557" s="26" t="s">
        <v>129</v>
      </c>
      <c r="D557" s="8" t="s">
        <v>75</v>
      </c>
      <c r="E557" s="8" t="s">
        <v>117</v>
      </c>
      <c r="F557" s="4">
        <v>1920206590</v>
      </c>
      <c r="G557" s="2"/>
      <c r="H557" s="1">
        <f>SUM(H558:H560)</f>
        <v>12383.9</v>
      </c>
      <c r="I557" s="1">
        <f>SUM(I558:I560)</f>
        <v>12383.9</v>
      </c>
    </row>
    <row r="558" spans="2:9" ht="48" thickBot="1" x14ac:dyDescent="0.25">
      <c r="B558" s="5" t="s">
        <v>56</v>
      </c>
      <c r="C558" s="28" t="s">
        <v>129</v>
      </c>
      <c r="D558" s="7" t="s">
        <v>75</v>
      </c>
      <c r="E558" s="7" t="s">
        <v>117</v>
      </c>
      <c r="F558" s="3">
        <v>1920206590</v>
      </c>
      <c r="G558" s="3">
        <v>111</v>
      </c>
      <c r="H558" s="3">
        <v>9436</v>
      </c>
      <c r="I558" s="3">
        <v>9436</v>
      </c>
    </row>
    <row r="559" spans="2:9" ht="79.5" thickBot="1" x14ac:dyDescent="0.25">
      <c r="B559" s="38" t="s">
        <v>10</v>
      </c>
      <c r="C559" s="28" t="s">
        <v>129</v>
      </c>
      <c r="D559" s="7" t="s">
        <v>75</v>
      </c>
      <c r="E559" s="7" t="s">
        <v>117</v>
      </c>
      <c r="F559" s="3">
        <v>1920206590</v>
      </c>
      <c r="G559" s="3">
        <v>119</v>
      </c>
      <c r="H559" s="3">
        <v>2850</v>
      </c>
      <c r="I559" s="3">
        <v>2850</v>
      </c>
    </row>
    <row r="560" spans="2:9" ht="32.25" thickBot="1" x14ac:dyDescent="0.25">
      <c r="B560" s="38" t="s">
        <v>13</v>
      </c>
      <c r="C560" s="28" t="s">
        <v>129</v>
      </c>
      <c r="D560" s="7" t="s">
        <v>75</v>
      </c>
      <c r="E560" s="7" t="s">
        <v>117</v>
      </c>
      <c r="F560" s="3">
        <v>1920206590</v>
      </c>
      <c r="G560" s="3">
        <v>244</v>
      </c>
      <c r="H560" s="3">
        <v>97.9</v>
      </c>
      <c r="I560" s="3">
        <v>97.9</v>
      </c>
    </row>
    <row r="561" spans="2:9" ht="95.25" thickBot="1" x14ac:dyDescent="0.25">
      <c r="B561" s="341" t="s">
        <v>659</v>
      </c>
      <c r="C561" s="198" t="s">
        <v>129</v>
      </c>
      <c r="D561" s="170" t="s">
        <v>75</v>
      </c>
      <c r="E561" s="170" t="s">
        <v>117</v>
      </c>
      <c r="F561" s="181" t="s">
        <v>663</v>
      </c>
      <c r="G561" s="169"/>
      <c r="H561" s="169">
        <f>SUM(H562:H563)</f>
        <v>859.31999999999994</v>
      </c>
      <c r="I561" s="169">
        <f>SUM(I562:I563)</f>
        <v>923.11799999999994</v>
      </c>
    </row>
    <row r="562" spans="2:9" ht="48" thickBot="1" x14ac:dyDescent="0.25">
      <c r="B562" s="38" t="s">
        <v>230</v>
      </c>
      <c r="C562" s="28" t="s">
        <v>129</v>
      </c>
      <c r="D562" s="7" t="s">
        <v>75</v>
      </c>
      <c r="E562" s="7" t="s">
        <v>117</v>
      </c>
      <c r="F562" s="185" t="s">
        <v>663</v>
      </c>
      <c r="G562" s="3">
        <v>111</v>
      </c>
      <c r="H562" s="3">
        <v>660</v>
      </c>
      <c r="I562" s="3">
        <v>709</v>
      </c>
    </row>
    <row r="563" spans="2:9" ht="79.5" thickBot="1" x14ac:dyDescent="0.25">
      <c r="B563" s="38" t="s">
        <v>10</v>
      </c>
      <c r="C563" s="28" t="s">
        <v>129</v>
      </c>
      <c r="D563" s="7" t="s">
        <v>75</v>
      </c>
      <c r="E563" s="7" t="s">
        <v>117</v>
      </c>
      <c r="F563" s="185" t="s">
        <v>663</v>
      </c>
      <c r="G563" s="3">
        <v>119</v>
      </c>
      <c r="H563" s="3">
        <v>199.32</v>
      </c>
      <c r="I563" s="3">
        <v>214.11799999999999</v>
      </c>
    </row>
    <row r="564" spans="2:9" ht="79.5" thickBot="1" x14ac:dyDescent="0.25">
      <c r="B564" s="158" t="s">
        <v>661</v>
      </c>
      <c r="C564" s="342" t="s">
        <v>129</v>
      </c>
      <c r="D564" s="342" t="s">
        <v>75</v>
      </c>
      <c r="E564" s="342" t="s">
        <v>117</v>
      </c>
      <c r="F564" s="181" t="s">
        <v>662</v>
      </c>
      <c r="G564" s="343"/>
      <c r="H564" s="343">
        <v>344.44</v>
      </c>
      <c r="I564" s="343">
        <v>344.44</v>
      </c>
    </row>
    <row r="565" spans="2:9" ht="32.25" thickBot="1" x14ac:dyDescent="0.25">
      <c r="B565" s="38" t="s">
        <v>13</v>
      </c>
      <c r="C565" s="28" t="s">
        <v>129</v>
      </c>
      <c r="D565" s="7" t="s">
        <v>75</v>
      </c>
      <c r="E565" s="7" t="s">
        <v>117</v>
      </c>
      <c r="F565" s="185" t="s">
        <v>662</v>
      </c>
      <c r="G565" s="3">
        <v>244</v>
      </c>
      <c r="H565" s="344">
        <v>344.44</v>
      </c>
      <c r="I565" s="344">
        <v>344.44</v>
      </c>
    </row>
    <row r="566" spans="2:9" ht="16.5" thickBot="1" x14ac:dyDescent="0.25">
      <c r="B566" s="130" t="s">
        <v>130</v>
      </c>
      <c r="C566" s="128" t="s">
        <v>131</v>
      </c>
      <c r="D566" s="128" t="s">
        <v>75</v>
      </c>
      <c r="E566" s="128" t="s">
        <v>117</v>
      </c>
      <c r="F566" s="128"/>
      <c r="G566" s="128"/>
      <c r="H566" s="129">
        <f>SUM(H577+H573+H567+H580)</f>
        <v>13557.92</v>
      </c>
      <c r="I566" s="129">
        <f>SUM(I577+I573+I567+I580)</f>
        <v>13621.718000000001</v>
      </c>
    </row>
    <row r="567" spans="2:9" ht="16.5" thickBot="1" x14ac:dyDescent="0.25">
      <c r="B567" s="31"/>
      <c r="C567" s="26" t="s">
        <v>131</v>
      </c>
      <c r="D567" s="15" t="s">
        <v>75</v>
      </c>
      <c r="E567" s="15" t="s">
        <v>117</v>
      </c>
      <c r="F567" s="32">
        <v>1920202590</v>
      </c>
      <c r="G567" s="27"/>
      <c r="H567" s="52">
        <f>SUM(H568:H572)</f>
        <v>935</v>
      </c>
      <c r="I567" s="52">
        <f>SUM(I568:I572)</f>
        <v>935</v>
      </c>
    </row>
    <row r="568" spans="2:9" ht="48" thickBot="1" x14ac:dyDescent="0.25">
      <c r="B568" s="54" t="s">
        <v>30</v>
      </c>
      <c r="C568" s="28" t="s">
        <v>131</v>
      </c>
      <c r="D568" s="7" t="s">
        <v>75</v>
      </c>
      <c r="E568" s="7" t="s">
        <v>117</v>
      </c>
      <c r="F568" s="36">
        <v>1920202590</v>
      </c>
      <c r="G568" s="28" t="s">
        <v>80</v>
      </c>
      <c r="H568" s="131">
        <v>290</v>
      </c>
      <c r="I568" s="131">
        <v>290</v>
      </c>
    </row>
    <row r="569" spans="2:9" ht="79.5" thickBot="1" x14ac:dyDescent="0.25">
      <c r="B569" s="38" t="s">
        <v>10</v>
      </c>
      <c r="C569" s="28" t="s">
        <v>131</v>
      </c>
      <c r="D569" s="7" t="s">
        <v>75</v>
      </c>
      <c r="E569" s="7" t="s">
        <v>117</v>
      </c>
      <c r="F569" s="36">
        <v>1920202590</v>
      </c>
      <c r="G569" s="275" t="s">
        <v>569</v>
      </c>
      <c r="H569" s="131">
        <v>87</v>
      </c>
      <c r="I569" s="131">
        <v>87</v>
      </c>
    </row>
    <row r="570" spans="2:9" ht="32.25" thickBot="1" x14ac:dyDescent="0.25">
      <c r="B570" s="38" t="s">
        <v>13</v>
      </c>
      <c r="C570" s="28" t="s">
        <v>131</v>
      </c>
      <c r="D570" s="7" t="s">
        <v>75</v>
      </c>
      <c r="E570" s="7" t="s">
        <v>117</v>
      </c>
      <c r="F570" s="36">
        <v>1920202590</v>
      </c>
      <c r="G570" s="7" t="s">
        <v>121</v>
      </c>
      <c r="H570" s="3">
        <v>90</v>
      </c>
      <c r="I570" s="3">
        <v>90</v>
      </c>
    </row>
    <row r="571" spans="2:9" ht="16.5" thickBot="1" x14ac:dyDescent="0.25">
      <c r="B571" s="38" t="s">
        <v>635</v>
      </c>
      <c r="C571" s="28" t="s">
        <v>131</v>
      </c>
      <c r="D571" s="7" t="s">
        <v>75</v>
      </c>
      <c r="E571" s="7" t="s">
        <v>117</v>
      </c>
      <c r="F571" s="36">
        <v>1920202590</v>
      </c>
      <c r="G571" s="7" t="s">
        <v>614</v>
      </c>
      <c r="H571" s="3">
        <v>312</v>
      </c>
      <c r="I571" s="3">
        <v>312</v>
      </c>
    </row>
    <row r="572" spans="2:9" ht="32.25" thickBot="1" x14ac:dyDescent="0.25">
      <c r="B572" s="256" t="s">
        <v>48</v>
      </c>
      <c r="C572" s="28" t="s">
        <v>131</v>
      </c>
      <c r="D572" s="7" t="s">
        <v>75</v>
      </c>
      <c r="E572" s="7" t="s">
        <v>117</v>
      </c>
      <c r="F572" s="36">
        <v>1920202590</v>
      </c>
      <c r="G572" s="7" t="s">
        <v>120</v>
      </c>
      <c r="H572" s="3">
        <v>156</v>
      </c>
      <c r="I572" s="3">
        <v>156</v>
      </c>
    </row>
    <row r="573" spans="2:9" ht="142.5" thickBot="1" x14ac:dyDescent="0.25">
      <c r="B573" s="152" t="s">
        <v>64</v>
      </c>
      <c r="C573" s="26" t="s">
        <v>131</v>
      </c>
      <c r="D573" s="8" t="s">
        <v>75</v>
      </c>
      <c r="E573" s="8" t="s">
        <v>117</v>
      </c>
      <c r="F573" s="4">
        <v>1920206590</v>
      </c>
      <c r="G573" s="2"/>
      <c r="H573" s="1">
        <f>SUM(H574:H576)</f>
        <v>11453.6</v>
      </c>
      <c r="I573" s="1">
        <f>SUM(I574:I576)</f>
        <v>11453.6</v>
      </c>
    </row>
    <row r="574" spans="2:9" ht="48" thickBot="1" x14ac:dyDescent="0.25">
      <c r="B574" s="5" t="s">
        <v>56</v>
      </c>
      <c r="C574" s="28" t="s">
        <v>131</v>
      </c>
      <c r="D574" s="7" t="s">
        <v>75</v>
      </c>
      <c r="E574" s="7" t="s">
        <v>117</v>
      </c>
      <c r="F574" s="3">
        <v>1920206590</v>
      </c>
      <c r="G574" s="3">
        <v>111</v>
      </c>
      <c r="H574" s="3">
        <v>8709</v>
      </c>
      <c r="I574" s="3">
        <v>8709</v>
      </c>
    </row>
    <row r="575" spans="2:9" ht="79.5" thickBot="1" x14ac:dyDescent="0.25">
      <c r="B575" s="38" t="s">
        <v>10</v>
      </c>
      <c r="C575" s="28" t="s">
        <v>131</v>
      </c>
      <c r="D575" s="7" t="s">
        <v>75</v>
      </c>
      <c r="E575" s="7" t="s">
        <v>117</v>
      </c>
      <c r="F575" s="3">
        <v>1920206590</v>
      </c>
      <c r="G575" s="3">
        <v>119</v>
      </c>
      <c r="H575" s="3">
        <v>2630</v>
      </c>
      <c r="I575" s="3">
        <v>2630</v>
      </c>
    </row>
    <row r="576" spans="2:9" ht="32.25" thickBot="1" x14ac:dyDescent="0.25">
      <c r="B576" s="38" t="s">
        <v>13</v>
      </c>
      <c r="C576" s="28" t="s">
        <v>131</v>
      </c>
      <c r="D576" s="7" t="s">
        <v>75</v>
      </c>
      <c r="E576" s="7" t="s">
        <v>117</v>
      </c>
      <c r="F576" s="3">
        <v>1920206590</v>
      </c>
      <c r="G576" s="3">
        <v>244</v>
      </c>
      <c r="H576" s="3">
        <v>114.6</v>
      </c>
      <c r="I576" s="3">
        <v>114.6</v>
      </c>
    </row>
    <row r="577" spans="2:9" ht="95.25" thickBot="1" x14ac:dyDescent="0.25">
      <c r="B577" s="341" t="s">
        <v>659</v>
      </c>
      <c r="C577" s="198" t="s">
        <v>131</v>
      </c>
      <c r="D577" s="170" t="s">
        <v>75</v>
      </c>
      <c r="E577" s="170" t="s">
        <v>117</v>
      </c>
      <c r="F577" s="181" t="s">
        <v>663</v>
      </c>
      <c r="G577" s="169"/>
      <c r="H577" s="169">
        <f>SUM(H578:H579)</f>
        <v>859.31999999999994</v>
      </c>
      <c r="I577" s="169">
        <f>SUM(I578:I579)</f>
        <v>923.11799999999994</v>
      </c>
    </row>
    <row r="578" spans="2:9" ht="48" thickBot="1" x14ac:dyDescent="0.25">
      <c r="B578" s="38" t="s">
        <v>230</v>
      </c>
      <c r="C578" s="28" t="s">
        <v>131</v>
      </c>
      <c r="D578" s="7" t="s">
        <v>75</v>
      </c>
      <c r="E578" s="7" t="s">
        <v>117</v>
      </c>
      <c r="F578" s="185" t="s">
        <v>663</v>
      </c>
      <c r="G578" s="3">
        <v>111</v>
      </c>
      <c r="H578" s="3">
        <v>660</v>
      </c>
      <c r="I578" s="3">
        <v>709</v>
      </c>
    </row>
    <row r="579" spans="2:9" ht="79.5" thickBot="1" x14ac:dyDescent="0.25">
      <c r="B579" s="38" t="s">
        <v>10</v>
      </c>
      <c r="C579" s="28" t="s">
        <v>131</v>
      </c>
      <c r="D579" s="7" t="s">
        <v>75</v>
      </c>
      <c r="E579" s="7" t="s">
        <v>117</v>
      </c>
      <c r="F579" s="185" t="s">
        <v>663</v>
      </c>
      <c r="G579" s="3">
        <v>119</v>
      </c>
      <c r="H579" s="3">
        <v>199.32</v>
      </c>
      <c r="I579" s="3">
        <v>214.11799999999999</v>
      </c>
    </row>
    <row r="580" spans="2:9" ht="79.5" thickBot="1" x14ac:dyDescent="0.25">
      <c r="B580" s="158" t="s">
        <v>661</v>
      </c>
      <c r="C580" s="342" t="s">
        <v>131</v>
      </c>
      <c r="D580" s="342" t="s">
        <v>75</v>
      </c>
      <c r="E580" s="342" t="s">
        <v>117</v>
      </c>
      <c r="F580" s="181" t="s">
        <v>662</v>
      </c>
      <c r="G580" s="343"/>
      <c r="H580" s="343">
        <v>310</v>
      </c>
      <c r="I580" s="343">
        <v>310</v>
      </c>
    </row>
    <row r="581" spans="2:9" ht="32.25" thickBot="1" x14ac:dyDescent="0.25">
      <c r="B581" s="38" t="s">
        <v>13</v>
      </c>
      <c r="C581" s="28" t="s">
        <v>131</v>
      </c>
      <c r="D581" s="7" t="s">
        <v>75</v>
      </c>
      <c r="E581" s="7" t="s">
        <v>117</v>
      </c>
      <c r="F581" s="185" t="s">
        <v>662</v>
      </c>
      <c r="G581" s="3">
        <v>244</v>
      </c>
      <c r="H581" s="344">
        <v>310</v>
      </c>
      <c r="I581" s="344">
        <v>310</v>
      </c>
    </row>
    <row r="582" spans="2:9" ht="16.5" thickBot="1" x14ac:dyDescent="0.25">
      <c r="B582" s="130" t="s">
        <v>132</v>
      </c>
      <c r="C582" s="128" t="s">
        <v>133</v>
      </c>
      <c r="D582" s="128" t="s">
        <v>75</v>
      </c>
      <c r="E582" s="128" t="s">
        <v>117</v>
      </c>
      <c r="F582" s="128"/>
      <c r="G582" s="128"/>
      <c r="H582" s="129">
        <f>SUM(H596+H589+H583+H593)</f>
        <v>12602.17</v>
      </c>
      <c r="I582" s="129">
        <f>SUM(I596+I589+I583+I593)</f>
        <v>12659.457999999999</v>
      </c>
    </row>
    <row r="583" spans="2:9" ht="16.5" thickBot="1" x14ac:dyDescent="0.25">
      <c r="B583" s="31"/>
      <c r="C583" s="26" t="s">
        <v>133</v>
      </c>
      <c r="D583" s="15" t="s">
        <v>75</v>
      </c>
      <c r="E583" s="15" t="s">
        <v>117</v>
      </c>
      <c r="F583" s="32">
        <v>1920202590</v>
      </c>
      <c r="G583" s="27"/>
      <c r="H583" s="52">
        <f>SUM(H584:H588)</f>
        <v>896</v>
      </c>
      <c r="I583" s="52">
        <f>SUM(I584:I588)</f>
        <v>896</v>
      </c>
    </row>
    <row r="584" spans="2:9" ht="48" thickBot="1" x14ac:dyDescent="0.25">
      <c r="B584" s="54" t="s">
        <v>30</v>
      </c>
      <c r="C584" s="28" t="s">
        <v>133</v>
      </c>
      <c r="D584" s="7" t="s">
        <v>75</v>
      </c>
      <c r="E584" s="7" t="s">
        <v>117</v>
      </c>
      <c r="F584" s="36">
        <v>1920202590</v>
      </c>
      <c r="G584" s="28" t="s">
        <v>80</v>
      </c>
      <c r="H584" s="131">
        <v>290</v>
      </c>
      <c r="I584" s="131">
        <v>290</v>
      </c>
    </row>
    <row r="585" spans="2:9" ht="79.5" thickBot="1" x14ac:dyDescent="0.25">
      <c r="B585" s="38" t="s">
        <v>10</v>
      </c>
      <c r="C585" s="28" t="s">
        <v>133</v>
      </c>
      <c r="D585" s="7" t="s">
        <v>75</v>
      </c>
      <c r="E585" s="7" t="s">
        <v>117</v>
      </c>
      <c r="F585" s="36">
        <v>1920202590</v>
      </c>
      <c r="G585" s="28" t="s">
        <v>569</v>
      </c>
      <c r="H585" s="131">
        <v>87</v>
      </c>
      <c r="I585" s="131">
        <v>87</v>
      </c>
    </row>
    <row r="586" spans="2:9" ht="32.25" thickBot="1" x14ac:dyDescent="0.25">
      <c r="B586" s="38" t="s">
        <v>13</v>
      </c>
      <c r="C586" s="28" t="s">
        <v>133</v>
      </c>
      <c r="D586" s="7" t="s">
        <v>75</v>
      </c>
      <c r="E586" s="7" t="s">
        <v>117</v>
      </c>
      <c r="F586" s="36">
        <v>1920202590</v>
      </c>
      <c r="G586" s="7" t="s">
        <v>121</v>
      </c>
      <c r="H586" s="3">
        <v>136</v>
      </c>
      <c r="I586" s="3">
        <v>136</v>
      </c>
    </row>
    <row r="587" spans="2:9" ht="16.5" thickBot="1" x14ac:dyDescent="0.25">
      <c r="B587" s="38" t="s">
        <v>635</v>
      </c>
      <c r="C587" s="28" t="s">
        <v>133</v>
      </c>
      <c r="D587" s="7" t="s">
        <v>75</v>
      </c>
      <c r="E587" s="7" t="s">
        <v>117</v>
      </c>
      <c r="F587" s="36">
        <v>1920202590</v>
      </c>
      <c r="G587" s="7" t="s">
        <v>614</v>
      </c>
      <c r="H587" s="3">
        <v>275</v>
      </c>
      <c r="I587" s="3">
        <v>275</v>
      </c>
    </row>
    <row r="588" spans="2:9" ht="32.25" thickBot="1" x14ac:dyDescent="0.25">
      <c r="B588" s="256" t="s">
        <v>48</v>
      </c>
      <c r="C588" s="28" t="s">
        <v>133</v>
      </c>
      <c r="D588" s="7" t="s">
        <v>75</v>
      </c>
      <c r="E588" s="7" t="s">
        <v>117</v>
      </c>
      <c r="F588" s="36">
        <v>1920202590</v>
      </c>
      <c r="G588" s="7" t="s">
        <v>120</v>
      </c>
      <c r="H588" s="3">
        <v>108</v>
      </c>
      <c r="I588" s="3">
        <v>108</v>
      </c>
    </row>
    <row r="589" spans="2:9" ht="142.5" thickBot="1" x14ac:dyDescent="0.25">
      <c r="B589" s="152" t="s">
        <v>64</v>
      </c>
      <c r="C589" s="26" t="s">
        <v>133</v>
      </c>
      <c r="D589" s="8" t="s">
        <v>75</v>
      </c>
      <c r="E589" s="8" t="s">
        <v>117</v>
      </c>
      <c r="F589" s="4">
        <v>1920206590</v>
      </c>
      <c r="G589" s="2"/>
      <c r="H589" s="1">
        <f>SUM(H590:H592)</f>
        <v>10718.3</v>
      </c>
      <c r="I589" s="1">
        <f>SUM(I590:I592)</f>
        <v>10718.3</v>
      </c>
    </row>
    <row r="590" spans="2:9" ht="48" thickBot="1" x14ac:dyDescent="0.25">
      <c r="B590" s="5" t="s">
        <v>56</v>
      </c>
      <c r="C590" s="28" t="s">
        <v>133</v>
      </c>
      <c r="D590" s="7" t="s">
        <v>75</v>
      </c>
      <c r="E590" s="7" t="s">
        <v>117</v>
      </c>
      <c r="F590" s="3">
        <v>1920206590</v>
      </c>
      <c r="G590" s="3">
        <v>111</v>
      </c>
      <c r="H590" s="3">
        <v>8184</v>
      </c>
      <c r="I590" s="3">
        <v>8184</v>
      </c>
    </row>
    <row r="591" spans="2:9" ht="79.5" thickBot="1" x14ac:dyDescent="0.25">
      <c r="B591" s="38" t="s">
        <v>10</v>
      </c>
      <c r="C591" s="28" t="s">
        <v>133</v>
      </c>
      <c r="D591" s="7" t="s">
        <v>75</v>
      </c>
      <c r="E591" s="7" t="s">
        <v>117</v>
      </c>
      <c r="F591" s="3">
        <v>1920206590</v>
      </c>
      <c r="G591" s="3">
        <v>119</v>
      </c>
      <c r="H591" s="3">
        <v>2472</v>
      </c>
      <c r="I591" s="3">
        <v>2472</v>
      </c>
    </row>
    <row r="592" spans="2:9" ht="32.25" thickBot="1" x14ac:dyDescent="0.25">
      <c r="B592" s="38" t="s">
        <v>13</v>
      </c>
      <c r="C592" s="28" t="s">
        <v>133</v>
      </c>
      <c r="D592" s="7" t="s">
        <v>75</v>
      </c>
      <c r="E592" s="7" t="s">
        <v>117</v>
      </c>
      <c r="F592" s="3">
        <v>1920206590</v>
      </c>
      <c r="G592" s="3">
        <v>244</v>
      </c>
      <c r="H592" s="3">
        <v>62.3</v>
      </c>
      <c r="I592" s="3">
        <v>62.3</v>
      </c>
    </row>
    <row r="593" spans="2:9" ht="95.25" thickBot="1" x14ac:dyDescent="0.25">
      <c r="B593" s="341" t="s">
        <v>659</v>
      </c>
      <c r="C593" s="198" t="s">
        <v>133</v>
      </c>
      <c r="D593" s="170" t="s">
        <v>75</v>
      </c>
      <c r="E593" s="170" t="s">
        <v>117</v>
      </c>
      <c r="F593" s="181" t="s">
        <v>663</v>
      </c>
      <c r="G593" s="169"/>
      <c r="H593" s="169">
        <f>SUM(H594:H595)</f>
        <v>781.2</v>
      </c>
      <c r="I593" s="169">
        <f>SUM(I594:I595)</f>
        <v>838.48800000000006</v>
      </c>
    </row>
    <row r="594" spans="2:9" ht="48" thickBot="1" x14ac:dyDescent="0.25">
      <c r="B594" s="38" t="s">
        <v>230</v>
      </c>
      <c r="C594" s="28" t="s">
        <v>133</v>
      </c>
      <c r="D594" s="7" t="s">
        <v>75</v>
      </c>
      <c r="E594" s="7" t="s">
        <v>117</v>
      </c>
      <c r="F594" s="185" t="s">
        <v>663</v>
      </c>
      <c r="G594" s="3">
        <v>111</v>
      </c>
      <c r="H594" s="3">
        <v>600</v>
      </c>
      <c r="I594" s="3">
        <v>644</v>
      </c>
    </row>
    <row r="595" spans="2:9" ht="79.5" thickBot="1" x14ac:dyDescent="0.25">
      <c r="B595" s="38" t="s">
        <v>10</v>
      </c>
      <c r="C595" s="28" t="s">
        <v>133</v>
      </c>
      <c r="D595" s="7" t="s">
        <v>75</v>
      </c>
      <c r="E595" s="7" t="s">
        <v>117</v>
      </c>
      <c r="F595" s="185" t="s">
        <v>663</v>
      </c>
      <c r="G595" s="3">
        <v>119</v>
      </c>
      <c r="H595" s="3">
        <v>181.2</v>
      </c>
      <c r="I595" s="3">
        <v>194.488</v>
      </c>
    </row>
    <row r="596" spans="2:9" ht="79.5" thickBot="1" x14ac:dyDescent="0.25">
      <c r="B596" s="158" t="s">
        <v>661</v>
      </c>
      <c r="C596" s="342" t="s">
        <v>133</v>
      </c>
      <c r="D596" s="342" t="s">
        <v>75</v>
      </c>
      <c r="E596" s="342" t="s">
        <v>117</v>
      </c>
      <c r="F596" s="181" t="s">
        <v>662</v>
      </c>
      <c r="G596" s="343"/>
      <c r="H596" s="343">
        <v>206.67</v>
      </c>
      <c r="I596" s="343">
        <v>206.67</v>
      </c>
    </row>
    <row r="597" spans="2:9" ht="32.25" thickBot="1" x14ac:dyDescent="0.25">
      <c r="B597" s="38" t="s">
        <v>13</v>
      </c>
      <c r="C597" s="28" t="s">
        <v>133</v>
      </c>
      <c r="D597" s="7" t="s">
        <v>75</v>
      </c>
      <c r="E597" s="7" t="s">
        <v>117</v>
      </c>
      <c r="F597" s="185" t="s">
        <v>662</v>
      </c>
      <c r="G597" s="3">
        <v>244</v>
      </c>
      <c r="H597" s="344">
        <v>206.67</v>
      </c>
      <c r="I597" s="344">
        <v>206.67</v>
      </c>
    </row>
    <row r="598" spans="2:9" ht="32.25" thickBot="1" x14ac:dyDescent="0.25">
      <c r="B598" s="130" t="s">
        <v>134</v>
      </c>
      <c r="C598" s="128" t="s">
        <v>135</v>
      </c>
      <c r="D598" s="128" t="s">
        <v>75</v>
      </c>
      <c r="E598" s="128" t="s">
        <v>117</v>
      </c>
      <c r="F598" s="128"/>
      <c r="G598" s="128"/>
      <c r="H598" s="296">
        <f>SUM(H613+H606+H599+H610)</f>
        <v>14876.314</v>
      </c>
      <c r="I598" s="296">
        <f>SUM(I613+I606+I599+I610)</f>
        <v>14754.062</v>
      </c>
    </row>
    <row r="599" spans="2:9" ht="16.5" thickBot="1" x14ac:dyDescent="0.25">
      <c r="B599" s="31"/>
      <c r="C599" s="26" t="s">
        <v>135</v>
      </c>
      <c r="D599" s="15" t="s">
        <v>75</v>
      </c>
      <c r="E599" s="15" t="s">
        <v>117</v>
      </c>
      <c r="F599" s="32">
        <v>1920202590</v>
      </c>
      <c r="G599" s="27"/>
      <c r="H599" s="288">
        <f>SUM(H600:H605)</f>
        <v>1040.634</v>
      </c>
      <c r="I599" s="288">
        <f>SUM(I600:I605)</f>
        <v>865</v>
      </c>
    </row>
    <row r="600" spans="2:9" ht="48" thickBot="1" x14ac:dyDescent="0.25">
      <c r="B600" s="54" t="s">
        <v>30</v>
      </c>
      <c r="C600" s="28" t="s">
        <v>135</v>
      </c>
      <c r="D600" s="7" t="s">
        <v>75</v>
      </c>
      <c r="E600" s="7" t="s">
        <v>117</v>
      </c>
      <c r="F600" s="36">
        <v>1920202590</v>
      </c>
      <c r="G600" s="28" t="s">
        <v>80</v>
      </c>
      <c r="H600" s="131">
        <v>280</v>
      </c>
      <c r="I600" s="131">
        <v>280</v>
      </c>
    </row>
    <row r="601" spans="2:9" ht="79.5" thickBot="1" x14ac:dyDescent="0.25">
      <c r="B601" s="38" t="s">
        <v>10</v>
      </c>
      <c r="C601" s="28" t="s">
        <v>135</v>
      </c>
      <c r="D601" s="7" t="s">
        <v>75</v>
      </c>
      <c r="E601" s="7" t="s">
        <v>117</v>
      </c>
      <c r="F601" s="36">
        <v>1920202590</v>
      </c>
      <c r="G601" s="28" t="s">
        <v>569</v>
      </c>
      <c r="H601" s="131">
        <v>85</v>
      </c>
      <c r="I601" s="131">
        <v>85</v>
      </c>
    </row>
    <row r="602" spans="2:9" ht="32.25" thickBot="1" x14ac:dyDescent="0.25">
      <c r="B602" s="38" t="s">
        <v>13</v>
      </c>
      <c r="C602" s="28" t="s">
        <v>135</v>
      </c>
      <c r="D602" s="7" t="s">
        <v>75</v>
      </c>
      <c r="E602" s="7" t="s">
        <v>117</v>
      </c>
      <c r="F602" s="36">
        <v>1920202590</v>
      </c>
      <c r="G602" s="7" t="s">
        <v>121</v>
      </c>
      <c r="H602" s="3">
        <v>109</v>
      </c>
      <c r="I602" s="3">
        <v>109</v>
      </c>
    </row>
    <row r="603" spans="2:9" ht="16.5" thickBot="1" x14ac:dyDescent="0.25">
      <c r="B603" s="38" t="s">
        <v>635</v>
      </c>
      <c r="C603" s="28" t="s">
        <v>135</v>
      </c>
      <c r="D603" s="7" t="s">
        <v>75</v>
      </c>
      <c r="E603" s="7" t="s">
        <v>117</v>
      </c>
      <c r="F603" s="36">
        <v>1920202590</v>
      </c>
      <c r="G603" s="7" t="s">
        <v>614</v>
      </c>
      <c r="H603" s="3">
        <v>230</v>
      </c>
      <c r="I603" s="3">
        <v>230</v>
      </c>
    </row>
    <row r="604" spans="2:9" ht="48" thickBot="1" x14ac:dyDescent="0.25">
      <c r="B604" s="154" t="s">
        <v>592</v>
      </c>
      <c r="C604" s="198" t="s">
        <v>135</v>
      </c>
      <c r="D604" s="170" t="s">
        <v>75</v>
      </c>
      <c r="E604" s="170" t="s">
        <v>117</v>
      </c>
      <c r="F604" s="297">
        <v>1920202590</v>
      </c>
      <c r="G604" s="170" t="s">
        <v>593</v>
      </c>
      <c r="H604" s="169">
        <v>175.63399999999999</v>
      </c>
      <c r="I604" s="169"/>
    </row>
    <row r="605" spans="2:9" ht="32.25" thickBot="1" x14ac:dyDescent="0.25">
      <c r="B605" s="256" t="s">
        <v>48</v>
      </c>
      <c r="C605" s="28" t="s">
        <v>135</v>
      </c>
      <c r="D605" s="7" t="s">
        <v>75</v>
      </c>
      <c r="E605" s="7" t="s">
        <v>117</v>
      </c>
      <c r="F605" s="36">
        <v>1920202590</v>
      </c>
      <c r="G605" s="7" t="s">
        <v>120</v>
      </c>
      <c r="H605" s="3">
        <v>161</v>
      </c>
      <c r="I605" s="3">
        <v>161</v>
      </c>
    </row>
    <row r="606" spans="2:9" ht="142.5" thickBot="1" x14ac:dyDescent="0.25">
      <c r="B606" s="152" t="s">
        <v>64</v>
      </c>
      <c r="C606" s="26" t="s">
        <v>135</v>
      </c>
      <c r="D606" s="8" t="s">
        <v>75</v>
      </c>
      <c r="E606" s="8" t="s">
        <v>117</v>
      </c>
      <c r="F606" s="4">
        <v>1920206590</v>
      </c>
      <c r="G606" s="2"/>
      <c r="H606" s="1">
        <f>SUM(H607:H609)</f>
        <v>12903</v>
      </c>
      <c r="I606" s="1">
        <f>SUM(I607:I609)</f>
        <v>12903</v>
      </c>
    </row>
    <row r="607" spans="2:9" ht="48" thickBot="1" x14ac:dyDescent="0.25">
      <c r="B607" s="5" t="s">
        <v>56</v>
      </c>
      <c r="C607" s="28" t="s">
        <v>135</v>
      </c>
      <c r="D607" s="7" t="s">
        <v>75</v>
      </c>
      <c r="E607" s="7" t="s">
        <v>117</v>
      </c>
      <c r="F607" s="3">
        <v>1920206590</v>
      </c>
      <c r="G607" s="3">
        <v>111</v>
      </c>
      <c r="H607" s="3">
        <v>9850</v>
      </c>
      <c r="I607" s="3">
        <v>9850</v>
      </c>
    </row>
    <row r="608" spans="2:9" ht="79.5" thickBot="1" x14ac:dyDescent="0.25">
      <c r="B608" s="38" t="s">
        <v>10</v>
      </c>
      <c r="C608" s="28" t="s">
        <v>135</v>
      </c>
      <c r="D608" s="7" t="s">
        <v>75</v>
      </c>
      <c r="E608" s="7" t="s">
        <v>117</v>
      </c>
      <c r="F608" s="3">
        <v>1920206590</v>
      </c>
      <c r="G608" s="3">
        <v>119</v>
      </c>
      <c r="H608" s="3">
        <v>2975</v>
      </c>
      <c r="I608" s="3">
        <v>2975</v>
      </c>
    </row>
    <row r="609" spans="2:9" ht="32.25" thickBot="1" x14ac:dyDescent="0.25">
      <c r="B609" s="38" t="s">
        <v>13</v>
      </c>
      <c r="C609" s="28" t="s">
        <v>135</v>
      </c>
      <c r="D609" s="7" t="s">
        <v>75</v>
      </c>
      <c r="E609" s="7" t="s">
        <v>117</v>
      </c>
      <c r="F609" s="3">
        <v>1920206590</v>
      </c>
      <c r="G609" s="3">
        <v>244</v>
      </c>
      <c r="H609" s="3">
        <v>78</v>
      </c>
      <c r="I609" s="3">
        <v>78</v>
      </c>
    </row>
    <row r="610" spans="2:9" ht="95.25" thickBot="1" x14ac:dyDescent="0.25">
      <c r="B610" s="341" t="s">
        <v>659</v>
      </c>
      <c r="C610" s="198" t="s">
        <v>135</v>
      </c>
      <c r="D610" s="170" t="s">
        <v>75</v>
      </c>
      <c r="E610" s="170" t="s">
        <v>117</v>
      </c>
      <c r="F610" s="181" t="s">
        <v>663</v>
      </c>
      <c r="G610" s="169"/>
      <c r="H610" s="169">
        <f>SUM(H611:H612)</f>
        <v>703.08</v>
      </c>
      <c r="I610" s="169">
        <f>SUM(I611:I612)</f>
        <v>756.46199999999999</v>
      </c>
    </row>
    <row r="611" spans="2:9" ht="48" thickBot="1" x14ac:dyDescent="0.25">
      <c r="B611" s="38" t="s">
        <v>230</v>
      </c>
      <c r="C611" s="28" t="s">
        <v>135</v>
      </c>
      <c r="D611" s="7" t="s">
        <v>75</v>
      </c>
      <c r="E611" s="7" t="s">
        <v>117</v>
      </c>
      <c r="F611" s="185" t="s">
        <v>663</v>
      </c>
      <c r="G611" s="3">
        <v>111</v>
      </c>
      <c r="H611" s="3">
        <v>540</v>
      </c>
      <c r="I611" s="3">
        <v>581</v>
      </c>
    </row>
    <row r="612" spans="2:9" ht="79.5" thickBot="1" x14ac:dyDescent="0.25">
      <c r="B612" s="38" t="s">
        <v>10</v>
      </c>
      <c r="C612" s="28" t="s">
        <v>135</v>
      </c>
      <c r="D612" s="7" t="s">
        <v>75</v>
      </c>
      <c r="E612" s="7" t="s">
        <v>117</v>
      </c>
      <c r="F612" s="185" t="s">
        <v>663</v>
      </c>
      <c r="G612" s="3">
        <v>119</v>
      </c>
      <c r="H612" s="3">
        <v>163.08000000000001</v>
      </c>
      <c r="I612" s="3">
        <v>175.46199999999999</v>
      </c>
    </row>
    <row r="613" spans="2:9" ht="79.5" thickBot="1" x14ac:dyDescent="0.25">
      <c r="B613" s="158" t="s">
        <v>661</v>
      </c>
      <c r="C613" s="342" t="s">
        <v>135</v>
      </c>
      <c r="D613" s="342" t="s">
        <v>75</v>
      </c>
      <c r="E613" s="342" t="s">
        <v>117</v>
      </c>
      <c r="F613" s="181" t="s">
        <v>662</v>
      </c>
      <c r="G613" s="343"/>
      <c r="H613" s="343">
        <v>229.6</v>
      </c>
      <c r="I613" s="343">
        <v>229.6</v>
      </c>
    </row>
    <row r="614" spans="2:9" ht="32.25" thickBot="1" x14ac:dyDescent="0.25">
      <c r="B614" s="38" t="s">
        <v>13</v>
      </c>
      <c r="C614" s="28" t="s">
        <v>135</v>
      </c>
      <c r="D614" s="7" t="s">
        <v>75</v>
      </c>
      <c r="E614" s="7" t="s">
        <v>117</v>
      </c>
      <c r="F614" s="185" t="s">
        <v>662</v>
      </c>
      <c r="G614" s="3">
        <v>244</v>
      </c>
      <c r="H614" s="344">
        <v>229.6</v>
      </c>
      <c r="I614" s="344">
        <v>229.6</v>
      </c>
    </row>
    <row r="615" spans="2:9" ht="16.5" thickBot="1" x14ac:dyDescent="0.25">
      <c r="B615" s="130" t="s">
        <v>136</v>
      </c>
      <c r="C615" s="128" t="s">
        <v>137</v>
      </c>
      <c r="D615" s="128" t="s">
        <v>75</v>
      </c>
      <c r="E615" s="128" t="s">
        <v>117</v>
      </c>
      <c r="F615" s="128"/>
      <c r="G615" s="128"/>
      <c r="H615" s="296">
        <f>SUM(H630+H623+H616+H627)</f>
        <v>17486.553</v>
      </c>
      <c r="I615" s="296">
        <f>SUM(I630+I623+I616+I627)</f>
        <v>17484.488000000001</v>
      </c>
    </row>
    <row r="616" spans="2:9" ht="16.5" thickBot="1" x14ac:dyDescent="0.25">
      <c r="B616" s="31"/>
      <c r="C616" s="26" t="s">
        <v>137</v>
      </c>
      <c r="D616" s="15" t="s">
        <v>75</v>
      </c>
      <c r="E616" s="15" t="s">
        <v>117</v>
      </c>
      <c r="F616" s="32">
        <v>1920202590</v>
      </c>
      <c r="G616" s="27"/>
      <c r="H616" s="288">
        <f>SUM(H617:H622)</f>
        <v>919.86300000000006</v>
      </c>
      <c r="I616" s="288">
        <f>SUM(I617:I622)</f>
        <v>854</v>
      </c>
    </row>
    <row r="617" spans="2:9" ht="48" thickBot="1" x14ac:dyDescent="0.25">
      <c r="B617" s="54" t="s">
        <v>30</v>
      </c>
      <c r="C617" s="28" t="s">
        <v>137</v>
      </c>
      <c r="D617" s="7" t="s">
        <v>75</v>
      </c>
      <c r="E617" s="7" t="s">
        <v>117</v>
      </c>
      <c r="F617" s="36">
        <v>1920202590</v>
      </c>
      <c r="G617" s="28" t="s">
        <v>80</v>
      </c>
      <c r="H617" s="131">
        <v>290</v>
      </c>
      <c r="I617" s="131">
        <v>290</v>
      </c>
    </row>
    <row r="618" spans="2:9" ht="79.5" thickBot="1" x14ac:dyDescent="0.25">
      <c r="B618" s="38" t="s">
        <v>10</v>
      </c>
      <c r="C618" s="28" t="s">
        <v>137</v>
      </c>
      <c r="D618" s="7" t="s">
        <v>75</v>
      </c>
      <c r="E618" s="7" t="s">
        <v>117</v>
      </c>
      <c r="F618" s="36">
        <v>1920202590</v>
      </c>
      <c r="G618" s="275" t="s">
        <v>569</v>
      </c>
      <c r="H618" s="131">
        <v>87</v>
      </c>
      <c r="I618" s="131">
        <v>87</v>
      </c>
    </row>
    <row r="619" spans="2:9" ht="32.25" thickBot="1" x14ac:dyDescent="0.25">
      <c r="B619" s="38" t="s">
        <v>13</v>
      </c>
      <c r="C619" s="28" t="s">
        <v>137</v>
      </c>
      <c r="D619" s="7" t="s">
        <v>75</v>
      </c>
      <c r="E619" s="7" t="s">
        <v>117</v>
      </c>
      <c r="F619" s="36">
        <v>1920202590</v>
      </c>
      <c r="G619" s="7" t="s">
        <v>121</v>
      </c>
      <c r="H619" s="3">
        <v>286</v>
      </c>
      <c r="I619" s="3">
        <v>286</v>
      </c>
    </row>
    <row r="620" spans="2:9" ht="16.5" thickBot="1" x14ac:dyDescent="0.25">
      <c r="B620" s="38" t="s">
        <v>635</v>
      </c>
      <c r="C620" s="28" t="s">
        <v>137</v>
      </c>
      <c r="D620" s="7" t="s">
        <v>75</v>
      </c>
      <c r="E620" s="7" t="s">
        <v>117</v>
      </c>
      <c r="F620" s="36">
        <v>1920202590</v>
      </c>
      <c r="G620" s="7" t="s">
        <v>614</v>
      </c>
      <c r="H620" s="3">
        <v>98</v>
      </c>
      <c r="I620" s="3">
        <v>98</v>
      </c>
    </row>
    <row r="621" spans="2:9" ht="48" thickBot="1" x14ac:dyDescent="0.25">
      <c r="B621" s="154" t="s">
        <v>592</v>
      </c>
      <c r="C621" s="198" t="s">
        <v>137</v>
      </c>
      <c r="D621" s="170" t="s">
        <v>75</v>
      </c>
      <c r="E621" s="170" t="s">
        <v>117</v>
      </c>
      <c r="F621" s="297">
        <v>1920202590</v>
      </c>
      <c r="G621" s="170" t="s">
        <v>593</v>
      </c>
      <c r="H621" s="169">
        <v>65.863</v>
      </c>
      <c r="I621" s="169"/>
    </row>
    <row r="622" spans="2:9" ht="32.25" thickBot="1" x14ac:dyDescent="0.25">
      <c r="B622" s="256" t="s">
        <v>48</v>
      </c>
      <c r="C622" s="28" t="s">
        <v>137</v>
      </c>
      <c r="D622" s="7" t="s">
        <v>75</v>
      </c>
      <c r="E622" s="7" t="s">
        <v>117</v>
      </c>
      <c r="F622" s="36">
        <v>1920202590</v>
      </c>
      <c r="G622" s="7" t="s">
        <v>120</v>
      </c>
      <c r="H622" s="3">
        <v>93</v>
      </c>
      <c r="I622" s="3">
        <v>93</v>
      </c>
    </row>
    <row r="623" spans="2:9" ht="142.5" thickBot="1" x14ac:dyDescent="0.25">
      <c r="B623" s="152" t="s">
        <v>64</v>
      </c>
      <c r="C623" s="26" t="s">
        <v>137</v>
      </c>
      <c r="D623" s="8" t="s">
        <v>75</v>
      </c>
      <c r="E623" s="8" t="s">
        <v>117</v>
      </c>
      <c r="F623" s="4">
        <v>1920206590</v>
      </c>
      <c r="G623" s="2"/>
      <c r="H623" s="1">
        <f>SUM(H624:H626)</f>
        <v>15340</v>
      </c>
      <c r="I623" s="1">
        <f>SUM(I624:I626)</f>
        <v>15340</v>
      </c>
    </row>
    <row r="624" spans="2:9" ht="48" thickBot="1" x14ac:dyDescent="0.25">
      <c r="B624" s="5" t="s">
        <v>56</v>
      </c>
      <c r="C624" s="28" t="s">
        <v>137</v>
      </c>
      <c r="D624" s="7" t="s">
        <v>75</v>
      </c>
      <c r="E624" s="7" t="s">
        <v>117</v>
      </c>
      <c r="F624" s="3">
        <v>1920206590</v>
      </c>
      <c r="G624" s="3">
        <v>111</v>
      </c>
      <c r="H624" s="3">
        <v>11669</v>
      </c>
      <c r="I624" s="3">
        <v>11669</v>
      </c>
    </row>
    <row r="625" spans="2:9" ht="79.5" thickBot="1" x14ac:dyDescent="0.25">
      <c r="B625" s="38" t="s">
        <v>10</v>
      </c>
      <c r="C625" s="28" t="s">
        <v>137</v>
      </c>
      <c r="D625" s="7" t="s">
        <v>75</v>
      </c>
      <c r="E625" s="7" t="s">
        <v>117</v>
      </c>
      <c r="F625" s="3">
        <v>1920206590</v>
      </c>
      <c r="G625" s="3">
        <v>119</v>
      </c>
      <c r="H625" s="3">
        <v>3524</v>
      </c>
      <c r="I625" s="3">
        <v>3524</v>
      </c>
    </row>
    <row r="626" spans="2:9" ht="32.25" thickBot="1" x14ac:dyDescent="0.25">
      <c r="B626" s="38" t="s">
        <v>13</v>
      </c>
      <c r="C626" s="28" t="s">
        <v>137</v>
      </c>
      <c r="D626" s="7" t="s">
        <v>75</v>
      </c>
      <c r="E626" s="7" t="s">
        <v>117</v>
      </c>
      <c r="F626" s="3">
        <v>1920206590</v>
      </c>
      <c r="G626" s="3">
        <v>244</v>
      </c>
      <c r="H626" s="3">
        <v>147</v>
      </c>
      <c r="I626" s="3">
        <v>147</v>
      </c>
    </row>
    <row r="627" spans="2:9" ht="95.25" thickBot="1" x14ac:dyDescent="0.25">
      <c r="B627" s="341" t="s">
        <v>659</v>
      </c>
      <c r="C627" s="342" t="s">
        <v>137</v>
      </c>
      <c r="D627" s="155" t="s">
        <v>75</v>
      </c>
      <c r="E627" s="155" t="s">
        <v>117</v>
      </c>
      <c r="F627" s="221" t="s">
        <v>663</v>
      </c>
      <c r="G627" s="160"/>
      <c r="H627" s="160">
        <f>SUM(H628:H629)</f>
        <v>859.31999999999994</v>
      </c>
      <c r="I627" s="160">
        <f>SUM(I628:I629)</f>
        <v>923.11799999999994</v>
      </c>
    </row>
    <row r="628" spans="2:9" ht="48" thickBot="1" x14ac:dyDescent="0.25">
      <c r="B628" s="38" t="s">
        <v>230</v>
      </c>
      <c r="C628" s="28" t="s">
        <v>137</v>
      </c>
      <c r="D628" s="7" t="s">
        <v>75</v>
      </c>
      <c r="E628" s="7" t="s">
        <v>117</v>
      </c>
      <c r="F628" s="185" t="s">
        <v>663</v>
      </c>
      <c r="G628" s="3">
        <v>111</v>
      </c>
      <c r="H628" s="3">
        <v>660</v>
      </c>
      <c r="I628" s="3">
        <v>709</v>
      </c>
    </row>
    <row r="629" spans="2:9" ht="79.5" thickBot="1" x14ac:dyDescent="0.25">
      <c r="B629" s="38" t="s">
        <v>10</v>
      </c>
      <c r="C629" s="28" t="s">
        <v>137</v>
      </c>
      <c r="D629" s="7" t="s">
        <v>75</v>
      </c>
      <c r="E629" s="7" t="s">
        <v>117</v>
      </c>
      <c r="F629" s="185" t="s">
        <v>663</v>
      </c>
      <c r="G629" s="3">
        <v>119</v>
      </c>
      <c r="H629" s="3">
        <v>199.32</v>
      </c>
      <c r="I629" s="3">
        <v>214.11799999999999</v>
      </c>
    </row>
    <row r="630" spans="2:9" ht="79.5" thickBot="1" x14ac:dyDescent="0.25">
      <c r="B630" s="158" t="s">
        <v>661</v>
      </c>
      <c r="C630" s="342" t="s">
        <v>137</v>
      </c>
      <c r="D630" s="342" t="s">
        <v>75</v>
      </c>
      <c r="E630" s="342" t="s">
        <v>117</v>
      </c>
      <c r="F630" s="181" t="s">
        <v>662</v>
      </c>
      <c r="G630" s="343"/>
      <c r="H630" s="343">
        <v>367.37</v>
      </c>
      <c r="I630" s="343">
        <v>367.37</v>
      </c>
    </row>
    <row r="631" spans="2:9" ht="32.25" thickBot="1" x14ac:dyDescent="0.25">
      <c r="B631" s="38" t="s">
        <v>13</v>
      </c>
      <c r="C631" s="28" t="s">
        <v>137</v>
      </c>
      <c r="D631" s="7" t="s">
        <v>75</v>
      </c>
      <c r="E631" s="7" t="s">
        <v>117</v>
      </c>
      <c r="F631" s="185" t="s">
        <v>662</v>
      </c>
      <c r="G631" s="3">
        <v>244</v>
      </c>
      <c r="H631" s="344">
        <v>367.37</v>
      </c>
      <c r="I631" s="344">
        <v>367.37</v>
      </c>
    </row>
    <row r="632" spans="2:9" ht="32.25" thickBot="1" x14ac:dyDescent="0.25">
      <c r="B632" s="130" t="s">
        <v>138</v>
      </c>
      <c r="C632" s="128" t="s">
        <v>139</v>
      </c>
      <c r="D632" s="128" t="s">
        <v>75</v>
      </c>
      <c r="E632" s="128" t="s">
        <v>117</v>
      </c>
      <c r="F632" s="128"/>
      <c r="G632" s="128"/>
      <c r="H632" s="296">
        <f>SUM(H646+H639+H633+H643)</f>
        <v>5077.1499999999996</v>
      </c>
      <c r="I632" s="296">
        <f>SUM(I646+I639+I633+I643)</f>
        <v>5095.3779999999997</v>
      </c>
    </row>
    <row r="633" spans="2:9" ht="16.5" thickBot="1" x14ac:dyDescent="0.25">
      <c r="B633" s="31"/>
      <c r="C633" s="26" t="s">
        <v>139</v>
      </c>
      <c r="D633" s="15" t="s">
        <v>75</v>
      </c>
      <c r="E633" s="15" t="s">
        <v>117</v>
      </c>
      <c r="F633" s="32">
        <v>1920202590</v>
      </c>
      <c r="G633" s="27"/>
      <c r="H633" s="288">
        <f>SUM(H634:H638)</f>
        <v>875</v>
      </c>
      <c r="I633" s="288">
        <f>SUM(I634:I638)</f>
        <v>875</v>
      </c>
    </row>
    <row r="634" spans="2:9" ht="48" thickBot="1" x14ac:dyDescent="0.25">
      <c r="B634" s="54" t="s">
        <v>30</v>
      </c>
      <c r="C634" s="28" t="s">
        <v>139</v>
      </c>
      <c r="D634" s="7" t="s">
        <v>75</v>
      </c>
      <c r="E634" s="7" t="s">
        <v>117</v>
      </c>
      <c r="F634" s="36">
        <v>1920202590</v>
      </c>
      <c r="G634" s="28" t="s">
        <v>80</v>
      </c>
      <c r="H634" s="131">
        <v>280</v>
      </c>
      <c r="I634" s="131">
        <v>280</v>
      </c>
    </row>
    <row r="635" spans="2:9" ht="79.5" thickBot="1" x14ac:dyDescent="0.25">
      <c r="B635" s="38" t="s">
        <v>10</v>
      </c>
      <c r="C635" s="28" t="s">
        <v>139</v>
      </c>
      <c r="D635" s="7" t="s">
        <v>75</v>
      </c>
      <c r="E635" s="7" t="s">
        <v>117</v>
      </c>
      <c r="F635" s="36">
        <v>1920202590</v>
      </c>
      <c r="G635" s="28" t="s">
        <v>569</v>
      </c>
      <c r="H635" s="131">
        <v>85</v>
      </c>
      <c r="I635" s="131">
        <v>85</v>
      </c>
    </row>
    <row r="636" spans="2:9" ht="32.25" thickBot="1" x14ac:dyDescent="0.25">
      <c r="B636" s="38" t="s">
        <v>13</v>
      </c>
      <c r="C636" s="28" t="s">
        <v>139</v>
      </c>
      <c r="D636" s="7" t="s">
        <v>75</v>
      </c>
      <c r="E636" s="7" t="s">
        <v>117</v>
      </c>
      <c r="F636" s="36">
        <v>1920202590</v>
      </c>
      <c r="G636" s="7" t="s">
        <v>121</v>
      </c>
      <c r="H636" s="3">
        <v>422</v>
      </c>
      <c r="I636" s="3">
        <v>422</v>
      </c>
    </row>
    <row r="637" spans="2:9" ht="16.5" thickBot="1" x14ac:dyDescent="0.25">
      <c r="B637" s="38" t="s">
        <v>635</v>
      </c>
      <c r="C637" s="28" t="s">
        <v>139</v>
      </c>
      <c r="D637" s="7" t="s">
        <v>75</v>
      </c>
      <c r="E637" s="7" t="s">
        <v>117</v>
      </c>
      <c r="F637" s="36">
        <v>1920202590</v>
      </c>
      <c r="G637" s="7" t="s">
        <v>614</v>
      </c>
      <c r="H637" s="3">
        <v>64</v>
      </c>
      <c r="I637" s="3">
        <v>64</v>
      </c>
    </row>
    <row r="638" spans="2:9" ht="32.25" thickBot="1" x14ac:dyDescent="0.25">
      <c r="B638" s="256" t="s">
        <v>48</v>
      </c>
      <c r="C638" s="28" t="s">
        <v>139</v>
      </c>
      <c r="D638" s="7" t="s">
        <v>75</v>
      </c>
      <c r="E638" s="7" t="s">
        <v>117</v>
      </c>
      <c r="F638" s="36">
        <v>1920202590</v>
      </c>
      <c r="G638" s="7" t="s">
        <v>120</v>
      </c>
      <c r="H638" s="3">
        <v>24</v>
      </c>
      <c r="I638" s="3">
        <v>24</v>
      </c>
    </row>
    <row r="639" spans="2:9" ht="142.5" thickBot="1" x14ac:dyDescent="0.25">
      <c r="B639" s="152" t="s">
        <v>64</v>
      </c>
      <c r="C639" s="26" t="s">
        <v>139</v>
      </c>
      <c r="D639" s="8" t="s">
        <v>75</v>
      </c>
      <c r="E639" s="8" t="s">
        <v>117</v>
      </c>
      <c r="F639" s="4">
        <v>1920206590</v>
      </c>
      <c r="G639" s="2"/>
      <c r="H639" s="1">
        <f>SUM(H640:H642)</f>
        <v>3589</v>
      </c>
      <c r="I639" s="1">
        <f>SUM(I640:I642)</f>
        <v>3589</v>
      </c>
    </row>
    <row r="640" spans="2:9" ht="48" thickBot="1" x14ac:dyDescent="0.25">
      <c r="B640" s="5" t="s">
        <v>56</v>
      </c>
      <c r="C640" s="28" t="s">
        <v>139</v>
      </c>
      <c r="D640" s="7" t="s">
        <v>75</v>
      </c>
      <c r="E640" s="7" t="s">
        <v>117</v>
      </c>
      <c r="F640" s="3">
        <v>1920206590</v>
      </c>
      <c r="G640" s="3">
        <v>111</v>
      </c>
      <c r="H640" s="3">
        <v>2719</v>
      </c>
      <c r="I640" s="3">
        <v>2719</v>
      </c>
    </row>
    <row r="641" spans="2:9" ht="79.5" thickBot="1" x14ac:dyDescent="0.25">
      <c r="B641" s="38" t="s">
        <v>10</v>
      </c>
      <c r="C641" s="28" t="s">
        <v>139</v>
      </c>
      <c r="D641" s="7" t="s">
        <v>75</v>
      </c>
      <c r="E641" s="7" t="s">
        <v>117</v>
      </c>
      <c r="F641" s="3">
        <v>1920206590</v>
      </c>
      <c r="G641" s="3">
        <v>119</v>
      </c>
      <c r="H641" s="3">
        <v>821</v>
      </c>
      <c r="I641" s="3">
        <v>821</v>
      </c>
    </row>
    <row r="642" spans="2:9" ht="32.25" thickBot="1" x14ac:dyDescent="0.25">
      <c r="B642" s="38" t="s">
        <v>13</v>
      </c>
      <c r="C642" s="28" t="s">
        <v>139</v>
      </c>
      <c r="D642" s="7" t="s">
        <v>75</v>
      </c>
      <c r="E642" s="7" t="s">
        <v>117</v>
      </c>
      <c r="F642" s="3">
        <v>1920206590</v>
      </c>
      <c r="G642" s="3">
        <v>244</v>
      </c>
      <c r="H642" s="3">
        <v>49</v>
      </c>
      <c r="I642" s="3">
        <v>49</v>
      </c>
    </row>
    <row r="643" spans="2:9" ht="95.25" thickBot="1" x14ac:dyDescent="0.25">
      <c r="B643" s="341" t="s">
        <v>659</v>
      </c>
      <c r="C643" s="198" t="s">
        <v>139</v>
      </c>
      <c r="D643" s="170" t="s">
        <v>75</v>
      </c>
      <c r="E643" s="170" t="s">
        <v>117</v>
      </c>
      <c r="F643" s="181" t="s">
        <v>663</v>
      </c>
      <c r="G643" s="169"/>
      <c r="H643" s="169">
        <f>SUM(H644:H645)</f>
        <v>234.36</v>
      </c>
      <c r="I643" s="169">
        <f>SUM(I644:I645)</f>
        <v>252.58799999999999</v>
      </c>
    </row>
    <row r="644" spans="2:9" ht="48" thickBot="1" x14ac:dyDescent="0.25">
      <c r="B644" s="38" t="s">
        <v>230</v>
      </c>
      <c r="C644" s="28" t="s">
        <v>139</v>
      </c>
      <c r="D644" s="7" t="s">
        <v>75</v>
      </c>
      <c r="E644" s="7" t="s">
        <v>117</v>
      </c>
      <c r="F644" s="185" t="s">
        <v>663</v>
      </c>
      <c r="G644" s="3">
        <v>111</v>
      </c>
      <c r="H644" s="3">
        <v>180</v>
      </c>
      <c r="I644" s="3">
        <v>194</v>
      </c>
    </row>
    <row r="645" spans="2:9" ht="79.5" thickBot="1" x14ac:dyDescent="0.25">
      <c r="B645" s="38" t="s">
        <v>10</v>
      </c>
      <c r="C645" s="28" t="s">
        <v>139</v>
      </c>
      <c r="D645" s="7" t="s">
        <v>75</v>
      </c>
      <c r="E645" s="7" t="s">
        <v>117</v>
      </c>
      <c r="F645" s="185" t="s">
        <v>663</v>
      </c>
      <c r="G645" s="3">
        <v>119</v>
      </c>
      <c r="H645" s="3">
        <v>54.36</v>
      </c>
      <c r="I645" s="3">
        <v>58.588000000000001</v>
      </c>
    </row>
    <row r="646" spans="2:9" ht="79.5" thickBot="1" x14ac:dyDescent="0.25">
      <c r="B646" s="158" t="s">
        <v>661</v>
      </c>
      <c r="C646" s="342" t="s">
        <v>139</v>
      </c>
      <c r="D646" s="342" t="s">
        <v>75</v>
      </c>
      <c r="E646" s="342" t="s">
        <v>117</v>
      </c>
      <c r="F646" s="181" t="s">
        <v>662</v>
      </c>
      <c r="G646" s="343"/>
      <c r="H646" s="343">
        <v>378.79</v>
      </c>
      <c r="I646" s="343">
        <v>378.79</v>
      </c>
    </row>
    <row r="647" spans="2:9" ht="32.25" thickBot="1" x14ac:dyDescent="0.25">
      <c r="B647" s="38" t="s">
        <v>13</v>
      </c>
      <c r="C647" s="28" t="s">
        <v>139</v>
      </c>
      <c r="D647" s="7" t="s">
        <v>75</v>
      </c>
      <c r="E647" s="7" t="s">
        <v>117</v>
      </c>
      <c r="F647" s="185" t="s">
        <v>662</v>
      </c>
      <c r="G647" s="3">
        <v>244</v>
      </c>
      <c r="H647" s="344">
        <v>378.79</v>
      </c>
      <c r="I647" s="344">
        <v>378.79</v>
      </c>
    </row>
    <row r="648" spans="2:9" ht="16.5" thickBot="1" x14ac:dyDescent="0.25">
      <c r="B648" s="130" t="s">
        <v>140</v>
      </c>
      <c r="C648" s="128" t="s">
        <v>141</v>
      </c>
      <c r="D648" s="128" t="s">
        <v>75</v>
      </c>
      <c r="E648" s="128" t="s">
        <v>117</v>
      </c>
      <c r="F648" s="128"/>
      <c r="G648" s="128"/>
      <c r="H648" s="296">
        <f>SUM(H663+H656+H649+H660)</f>
        <v>18263.697</v>
      </c>
      <c r="I648" s="296">
        <f>SUM(I663+I656+I649+I660)</f>
        <v>18239.678</v>
      </c>
    </row>
    <row r="649" spans="2:9" ht="16.5" thickBot="1" x14ac:dyDescent="0.25">
      <c r="B649" s="31"/>
      <c r="C649" s="26" t="s">
        <v>141</v>
      </c>
      <c r="D649" s="15" t="s">
        <v>75</v>
      </c>
      <c r="E649" s="15" t="s">
        <v>117</v>
      </c>
      <c r="F649" s="32">
        <v>1920202590</v>
      </c>
      <c r="G649" s="26"/>
      <c r="H649" s="288">
        <f>SUM(H650:H655)</f>
        <v>1315.817</v>
      </c>
      <c r="I649" s="288">
        <f>SUM(I650:I655)</f>
        <v>1228</v>
      </c>
    </row>
    <row r="650" spans="2:9" ht="48" thickBot="1" x14ac:dyDescent="0.25">
      <c r="B650" s="54" t="s">
        <v>30</v>
      </c>
      <c r="C650" s="28" t="s">
        <v>141</v>
      </c>
      <c r="D650" s="7" t="s">
        <v>75</v>
      </c>
      <c r="E650" s="7" t="s">
        <v>117</v>
      </c>
      <c r="F650" s="36">
        <v>1920202590</v>
      </c>
      <c r="G650" s="28" t="s">
        <v>80</v>
      </c>
      <c r="H650" s="131">
        <v>350</v>
      </c>
      <c r="I650" s="131">
        <v>350</v>
      </c>
    </row>
    <row r="651" spans="2:9" ht="79.5" thickBot="1" x14ac:dyDescent="0.25">
      <c r="B651" s="38" t="s">
        <v>10</v>
      </c>
      <c r="C651" s="28" t="s">
        <v>141</v>
      </c>
      <c r="D651" s="7" t="s">
        <v>75</v>
      </c>
      <c r="E651" s="7" t="s">
        <v>117</v>
      </c>
      <c r="F651" s="36">
        <v>1920202590</v>
      </c>
      <c r="G651" s="28" t="s">
        <v>569</v>
      </c>
      <c r="H651" s="131">
        <v>105</v>
      </c>
      <c r="I651" s="131">
        <v>105</v>
      </c>
    </row>
    <row r="652" spans="2:9" ht="32.25" thickBot="1" x14ac:dyDescent="0.25">
      <c r="B652" s="38" t="s">
        <v>13</v>
      </c>
      <c r="C652" s="28" t="s">
        <v>141</v>
      </c>
      <c r="D652" s="7" t="s">
        <v>75</v>
      </c>
      <c r="E652" s="7" t="s">
        <v>117</v>
      </c>
      <c r="F652" s="36">
        <v>1920202590</v>
      </c>
      <c r="G652" s="7" t="s">
        <v>121</v>
      </c>
      <c r="H652" s="3">
        <v>308</v>
      </c>
      <c r="I652" s="3">
        <v>308</v>
      </c>
    </row>
    <row r="653" spans="2:9" ht="16.5" thickBot="1" x14ac:dyDescent="0.25">
      <c r="B653" s="38" t="s">
        <v>635</v>
      </c>
      <c r="C653" s="28" t="s">
        <v>141</v>
      </c>
      <c r="D653" s="7" t="s">
        <v>75</v>
      </c>
      <c r="E653" s="7" t="s">
        <v>117</v>
      </c>
      <c r="F653" s="36">
        <v>1920202590</v>
      </c>
      <c r="G653" s="7" t="s">
        <v>614</v>
      </c>
      <c r="H653" s="3">
        <v>277</v>
      </c>
      <c r="I653" s="3">
        <v>277</v>
      </c>
    </row>
    <row r="654" spans="2:9" ht="48" thickBot="1" x14ac:dyDescent="0.25">
      <c r="B654" s="154" t="s">
        <v>592</v>
      </c>
      <c r="C654" s="198" t="s">
        <v>141</v>
      </c>
      <c r="D654" s="170" t="s">
        <v>75</v>
      </c>
      <c r="E654" s="170" t="s">
        <v>117</v>
      </c>
      <c r="F654" s="297">
        <v>1920202590</v>
      </c>
      <c r="G654" s="170" t="s">
        <v>593</v>
      </c>
      <c r="H654" s="169">
        <v>87.816999999999993</v>
      </c>
      <c r="I654" s="169"/>
    </row>
    <row r="655" spans="2:9" ht="32.25" thickBot="1" x14ac:dyDescent="0.25">
      <c r="B655" s="256" t="s">
        <v>48</v>
      </c>
      <c r="C655" s="28" t="s">
        <v>141</v>
      </c>
      <c r="D655" s="7" t="s">
        <v>75</v>
      </c>
      <c r="E655" s="7" t="s">
        <v>117</v>
      </c>
      <c r="F655" s="36">
        <v>1920202590</v>
      </c>
      <c r="G655" s="7" t="s">
        <v>120</v>
      </c>
      <c r="H655" s="3">
        <v>188</v>
      </c>
      <c r="I655" s="3">
        <v>188</v>
      </c>
    </row>
    <row r="656" spans="2:9" ht="142.5" thickBot="1" x14ac:dyDescent="0.25">
      <c r="B656" s="152" t="s">
        <v>64</v>
      </c>
      <c r="C656" s="26" t="s">
        <v>141</v>
      </c>
      <c r="D656" s="8" t="s">
        <v>75</v>
      </c>
      <c r="E656" s="8" t="s">
        <v>117</v>
      </c>
      <c r="F656" s="4">
        <v>1920206590</v>
      </c>
      <c r="G656" s="2"/>
      <c r="H656" s="1">
        <f>SUM(H657:H659)</f>
        <v>15422.7</v>
      </c>
      <c r="I656" s="1">
        <f>SUM(I657:I659)</f>
        <v>15422.7</v>
      </c>
    </row>
    <row r="657" spans="2:9" ht="48" thickBot="1" x14ac:dyDescent="0.25">
      <c r="B657" s="5" t="s">
        <v>56</v>
      </c>
      <c r="C657" s="28" t="s">
        <v>141</v>
      </c>
      <c r="D657" s="7" t="s">
        <v>75</v>
      </c>
      <c r="E657" s="7" t="s">
        <v>117</v>
      </c>
      <c r="F657" s="3">
        <v>1920206590</v>
      </c>
      <c r="G657" s="3">
        <v>111</v>
      </c>
      <c r="H657" s="3">
        <v>11697</v>
      </c>
      <c r="I657" s="3">
        <v>11697</v>
      </c>
    </row>
    <row r="658" spans="2:9" ht="79.5" thickBot="1" x14ac:dyDescent="0.25">
      <c r="B658" s="38" t="s">
        <v>10</v>
      </c>
      <c r="C658" s="28" t="s">
        <v>141</v>
      </c>
      <c r="D658" s="7" t="s">
        <v>75</v>
      </c>
      <c r="E658" s="7" t="s">
        <v>117</v>
      </c>
      <c r="F658" s="3">
        <v>1920206590</v>
      </c>
      <c r="G658" s="3">
        <v>119</v>
      </c>
      <c r="H658" s="3">
        <v>3533</v>
      </c>
      <c r="I658" s="3">
        <v>3533</v>
      </c>
    </row>
    <row r="659" spans="2:9" ht="32.25" thickBot="1" x14ac:dyDescent="0.25">
      <c r="B659" s="38" t="s">
        <v>13</v>
      </c>
      <c r="C659" s="28" t="s">
        <v>141</v>
      </c>
      <c r="D659" s="7" t="s">
        <v>75</v>
      </c>
      <c r="E659" s="7" t="s">
        <v>117</v>
      </c>
      <c r="F659" s="3">
        <v>1920206590</v>
      </c>
      <c r="G659" s="3">
        <v>244</v>
      </c>
      <c r="H659" s="3">
        <v>192.7</v>
      </c>
      <c r="I659" s="3">
        <v>192.7</v>
      </c>
    </row>
    <row r="660" spans="2:9" ht="95.25" thickBot="1" x14ac:dyDescent="0.25">
      <c r="B660" s="341" t="s">
        <v>659</v>
      </c>
      <c r="C660" s="198" t="s">
        <v>141</v>
      </c>
      <c r="D660" s="170" t="s">
        <v>75</v>
      </c>
      <c r="E660" s="170" t="s">
        <v>117</v>
      </c>
      <c r="F660" s="181" t="s">
        <v>663</v>
      </c>
      <c r="G660" s="169"/>
      <c r="H660" s="169">
        <f>SUM(H661:H662)</f>
        <v>859.31999999999994</v>
      </c>
      <c r="I660" s="169">
        <f>SUM(I661:I662)</f>
        <v>923.11799999999994</v>
      </c>
    </row>
    <row r="661" spans="2:9" ht="48" thickBot="1" x14ac:dyDescent="0.25">
      <c r="B661" s="38" t="s">
        <v>230</v>
      </c>
      <c r="C661" s="28" t="s">
        <v>141</v>
      </c>
      <c r="D661" s="7" t="s">
        <v>75</v>
      </c>
      <c r="E661" s="7" t="s">
        <v>117</v>
      </c>
      <c r="F661" s="185" t="s">
        <v>663</v>
      </c>
      <c r="G661" s="3">
        <v>111</v>
      </c>
      <c r="H661" s="3">
        <v>660</v>
      </c>
      <c r="I661" s="3">
        <v>709</v>
      </c>
    </row>
    <row r="662" spans="2:9" ht="79.5" thickBot="1" x14ac:dyDescent="0.25">
      <c r="B662" s="38" t="s">
        <v>10</v>
      </c>
      <c r="C662" s="28" t="s">
        <v>141</v>
      </c>
      <c r="D662" s="7" t="s">
        <v>75</v>
      </c>
      <c r="E662" s="7" t="s">
        <v>117</v>
      </c>
      <c r="F662" s="185" t="s">
        <v>663</v>
      </c>
      <c r="G662" s="3">
        <v>119</v>
      </c>
      <c r="H662" s="3">
        <v>199.32</v>
      </c>
      <c r="I662" s="3">
        <v>214.11799999999999</v>
      </c>
    </row>
    <row r="663" spans="2:9" ht="79.5" thickBot="1" x14ac:dyDescent="0.25">
      <c r="B663" s="158" t="s">
        <v>661</v>
      </c>
      <c r="C663" s="342" t="s">
        <v>141</v>
      </c>
      <c r="D663" s="342" t="s">
        <v>75</v>
      </c>
      <c r="E663" s="342" t="s">
        <v>117</v>
      </c>
      <c r="F663" s="181" t="s">
        <v>662</v>
      </c>
      <c r="G663" s="343"/>
      <c r="H663" s="343">
        <v>665.86</v>
      </c>
      <c r="I663" s="343">
        <v>665.86</v>
      </c>
    </row>
    <row r="664" spans="2:9" ht="32.25" thickBot="1" x14ac:dyDescent="0.25">
      <c r="B664" s="38" t="s">
        <v>13</v>
      </c>
      <c r="C664" s="28" t="s">
        <v>141</v>
      </c>
      <c r="D664" s="7" t="s">
        <v>75</v>
      </c>
      <c r="E664" s="7" t="s">
        <v>117</v>
      </c>
      <c r="F664" s="185" t="s">
        <v>662</v>
      </c>
      <c r="G664" s="3">
        <v>244</v>
      </c>
      <c r="H664" s="344">
        <v>665.86</v>
      </c>
      <c r="I664" s="344">
        <v>665.86</v>
      </c>
    </row>
    <row r="665" spans="2:9" ht="16.5" thickBot="1" x14ac:dyDescent="0.25">
      <c r="B665" s="130" t="s">
        <v>142</v>
      </c>
      <c r="C665" s="128" t="s">
        <v>143</v>
      </c>
      <c r="D665" s="128" t="s">
        <v>75</v>
      </c>
      <c r="E665" s="128" t="s">
        <v>117</v>
      </c>
      <c r="F665" s="128"/>
      <c r="G665" s="128"/>
      <c r="H665" s="129">
        <f>SUM(H676+H672+H666+H679)</f>
        <v>12447.83</v>
      </c>
      <c r="I665" s="129">
        <f>SUM(I676+I672+I666+I679)</f>
        <v>12501.212</v>
      </c>
    </row>
    <row r="666" spans="2:9" ht="16.5" thickBot="1" x14ac:dyDescent="0.25">
      <c r="B666" s="31"/>
      <c r="C666" s="26" t="s">
        <v>143</v>
      </c>
      <c r="D666" s="15" t="s">
        <v>75</v>
      </c>
      <c r="E666" s="15" t="s">
        <v>117</v>
      </c>
      <c r="F666" s="32">
        <v>1920202590</v>
      </c>
      <c r="G666" s="27"/>
      <c r="H666" s="52">
        <f>SUM(H667:H671)</f>
        <v>956</v>
      </c>
      <c r="I666" s="52">
        <f>SUM(I667:I671)</f>
        <v>956</v>
      </c>
    </row>
    <row r="667" spans="2:9" ht="48" thickBot="1" x14ac:dyDescent="0.25">
      <c r="B667" s="54" t="s">
        <v>30</v>
      </c>
      <c r="C667" s="28" t="s">
        <v>143</v>
      </c>
      <c r="D667" s="7" t="s">
        <v>75</v>
      </c>
      <c r="E667" s="7" t="s">
        <v>117</v>
      </c>
      <c r="F667" s="36">
        <v>1920202590</v>
      </c>
      <c r="G667" s="28" t="s">
        <v>80</v>
      </c>
      <c r="H667" s="131">
        <v>280</v>
      </c>
      <c r="I667" s="131">
        <v>280</v>
      </c>
    </row>
    <row r="668" spans="2:9" ht="79.5" thickBot="1" x14ac:dyDescent="0.25">
      <c r="B668" s="38" t="s">
        <v>10</v>
      </c>
      <c r="C668" s="28" t="s">
        <v>143</v>
      </c>
      <c r="D668" s="7" t="s">
        <v>75</v>
      </c>
      <c r="E668" s="7" t="s">
        <v>117</v>
      </c>
      <c r="F668" s="36">
        <v>1920202590</v>
      </c>
      <c r="G668" s="28" t="s">
        <v>569</v>
      </c>
      <c r="H668" s="131">
        <v>84</v>
      </c>
      <c r="I668" s="131">
        <v>84</v>
      </c>
    </row>
    <row r="669" spans="2:9" ht="32.25" thickBot="1" x14ac:dyDescent="0.25">
      <c r="B669" s="38" t="s">
        <v>13</v>
      </c>
      <c r="C669" s="28" t="s">
        <v>143</v>
      </c>
      <c r="D669" s="7" t="s">
        <v>75</v>
      </c>
      <c r="E669" s="7" t="s">
        <v>117</v>
      </c>
      <c r="F669" s="36">
        <v>1920202590</v>
      </c>
      <c r="G669" s="7" t="s">
        <v>121</v>
      </c>
      <c r="H669" s="3">
        <v>303</v>
      </c>
      <c r="I669" s="3">
        <v>303</v>
      </c>
    </row>
    <row r="670" spans="2:9" ht="16.5" thickBot="1" x14ac:dyDescent="0.25">
      <c r="B670" s="38" t="s">
        <v>635</v>
      </c>
      <c r="C670" s="28" t="s">
        <v>143</v>
      </c>
      <c r="D670" s="7" t="s">
        <v>75</v>
      </c>
      <c r="E670" s="7" t="s">
        <v>117</v>
      </c>
      <c r="F670" s="36">
        <v>1920202590</v>
      </c>
      <c r="G670" s="7" t="s">
        <v>614</v>
      </c>
      <c r="H670" s="3">
        <v>160</v>
      </c>
      <c r="I670" s="3">
        <v>160</v>
      </c>
    </row>
    <row r="671" spans="2:9" ht="32.25" thickBot="1" x14ac:dyDescent="0.25">
      <c r="B671" s="256" t="s">
        <v>48</v>
      </c>
      <c r="C671" s="28" t="s">
        <v>143</v>
      </c>
      <c r="D671" s="7" t="s">
        <v>75</v>
      </c>
      <c r="E671" s="7" t="s">
        <v>117</v>
      </c>
      <c r="F671" s="36">
        <v>1920202590</v>
      </c>
      <c r="G671" s="7" t="s">
        <v>120</v>
      </c>
      <c r="H671" s="3">
        <v>129</v>
      </c>
      <c r="I671" s="3">
        <v>129</v>
      </c>
    </row>
    <row r="672" spans="2:9" ht="142.5" thickBot="1" x14ac:dyDescent="0.25">
      <c r="B672" s="152" t="s">
        <v>64</v>
      </c>
      <c r="C672" s="26" t="s">
        <v>143</v>
      </c>
      <c r="D672" s="8" t="s">
        <v>75</v>
      </c>
      <c r="E672" s="8" t="s">
        <v>117</v>
      </c>
      <c r="F672" s="4">
        <v>1920206590</v>
      </c>
      <c r="G672" s="2"/>
      <c r="H672" s="1">
        <f>SUM(H673:H675)</f>
        <v>10593.6</v>
      </c>
      <c r="I672" s="1">
        <f>SUM(I673:I675)</f>
        <v>10593.6</v>
      </c>
    </row>
    <row r="673" spans="2:9" ht="48" thickBot="1" x14ac:dyDescent="0.25">
      <c r="B673" s="5" t="s">
        <v>56</v>
      </c>
      <c r="C673" s="28" t="s">
        <v>143</v>
      </c>
      <c r="D673" s="7" t="s">
        <v>75</v>
      </c>
      <c r="E673" s="7" t="s">
        <v>117</v>
      </c>
      <c r="F673" s="3">
        <v>1920206590</v>
      </c>
      <c r="G673" s="3">
        <v>111</v>
      </c>
      <c r="H673" s="3">
        <v>8086</v>
      </c>
      <c r="I673" s="3">
        <v>8086</v>
      </c>
    </row>
    <row r="674" spans="2:9" ht="79.5" thickBot="1" x14ac:dyDescent="0.25">
      <c r="B674" s="38" t="s">
        <v>10</v>
      </c>
      <c r="C674" s="28" t="s">
        <v>143</v>
      </c>
      <c r="D674" s="7" t="s">
        <v>75</v>
      </c>
      <c r="E674" s="7" t="s">
        <v>117</v>
      </c>
      <c r="F674" s="3">
        <v>1920206590</v>
      </c>
      <c r="G674" s="3">
        <v>119</v>
      </c>
      <c r="H674" s="3">
        <v>2442</v>
      </c>
      <c r="I674" s="3">
        <v>2442</v>
      </c>
    </row>
    <row r="675" spans="2:9" ht="32.25" thickBot="1" x14ac:dyDescent="0.25">
      <c r="B675" s="38" t="s">
        <v>13</v>
      </c>
      <c r="C675" s="28" t="s">
        <v>143</v>
      </c>
      <c r="D675" s="7" t="s">
        <v>75</v>
      </c>
      <c r="E675" s="7" t="s">
        <v>117</v>
      </c>
      <c r="F675" s="3">
        <v>1920206590</v>
      </c>
      <c r="G675" s="3">
        <v>244</v>
      </c>
      <c r="H675" s="3">
        <v>65.599999999999994</v>
      </c>
      <c r="I675" s="3">
        <v>65.599999999999994</v>
      </c>
    </row>
    <row r="676" spans="2:9" ht="95.25" thickBot="1" x14ac:dyDescent="0.25">
      <c r="B676" s="341" t="s">
        <v>659</v>
      </c>
      <c r="C676" s="198" t="s">
        <v>143</v>
      </c>
      <c r="D676" s="170" t="s">
        <v>75</v>
      </c>
      <c r="E676" s="170" t="s">
        <v>117</v>
      </c>
      <c r="F676" s="181" t="s">
        <v>663</v>
      </c>
      <c r="G676" s="169"/>
      <c r="H676" s="169">
        <f>SUM(H677:H678)</f>
        <v>703.08</v>
      </c>
      <c r="I676" s="169">
        <f>SUM(I677:I678)</f>
        <v>756.46199999999999</v>
      </c>
    </row>
    <row r="677" spans="2:9" ht="48" thickBot="1" x14ac:dyDescent="0.25">
      <c r="B677" s="38" t="s">
        <v>230</v>
      </c>
      <c r="C677" s="28" t="s">
        <v>143</v>
      </c>
      <c r="D677" s="7" t="s">
        <v>75</v>
      </c>
      <c r="E677" s="7" t="s">
        <v>117</v>
      </c>
      <c r="F677" s="185" t="s">
        <v>663</v>
      </c>
      <c r="G677" s="3">
        <v>111</v>
      </c>
      <c r="H677" s="3">
        <v>540</v>
      </c>
      <c r="I677" s="3">
        <v>581</v>
      </c>
    </row>
    <row r="678" spans="2:9" ht="79.5" thickBot="1" x14ac:dyDescent="0.25">
      <c r="B678" s="38" t="s">
        <v>10</v>
      </c>
      <c r="C678" s="28" t="s">
        <v>143</v>
      </c>
      <c r="D678" s="7" t="s">
        <v>75</v>
      </c>
      <c r="E678" s="7" t="s">
        <v>117</v>
      </c>
      <c r="F678" s="185" t="s">
        <v>663</v>
      </c>
      <c r="G678" s="3">
        <v>119</v>
      </c>
      <c r="H678" s="3">
        <v>163.08000000000001</v>
      </c>
      <c r="I678" s="3">
        <v>175.46199999999999</v>
      </c>
    </row>
    <row r="679" spans="2:9" ht="79.5" thickBot="1" x14ac:dyDescent="0.25">
      <c r="B679" s="158" t="s">
        <v>661</v>
      </c>
      <c r="C679" s="342" t="s">
        <v>143</v>
      </c>
      <c r="D679" s="342" t="s">
        <v>75</v>
      </c>
      <c r="E679" s="342" t="s">
        <v>117</v>
      </c>
      <c r="F679" s="181" t="s">
        <v>662</v>
      </c>
      <c r="G679" s="343"/>
      <c r="H679" s="343">
        <v>195.15</v>
      </c>
      <c r="I679" s="343">
        <v>195.15</v>
      </c>
    </row>
    <row r="680" spans="2:9" ht="32.25" thickBot="1" x14ac:dyDescent="0.25">
      <c r="B680" s="38" t="s">
        <v>13</v>
      </c>
      <c r="C680" s="28" t="s">
        <v>143</v>
      </c>
      <c r="D680" s="7" t="s">
        <v>75</v>
      </c>
      <c r="E680" s="7" t="s">
        <v>117</v>
      </c>
      <c r="F680" s="185" t="s">
        <v>662</v>
      </c>
      <c r="G680" s="3">
        <v>244</v>
      </c>
      <c r="H680" s="344">
        <v>195.15</v>
      </c>
      <c r="I680" s="344">
        <v>195.15</v>
      </c>
    </row>
    <row r="681" spans="2:9" ht="16.5" thickBot="1" x14ac:dyDescent="0.25">
      <c r="B681" s="130" t="s">
        <v>144</v>
      </c>
      <c r="C681" s="128" t="s">
        <v>145</v>
      </c>
      <c r="D681" s="128" t="s">
        <v>75</v>
      </c>
      <c r="E681" s="128" t="s">
        <v>117</v>
      </c>
      <c r="F681" s="128"/>
      <c r="G681" s="128"/>
      <c r="H681" s="129">
        <f>SUM(H696+H689+H682+H693)</f>
        <v>24669.347000000002</v>
      </c>
      <c r="I681" s="129">
        <f>SUM(I696+I689+I682+I693)</f>
        <v>24675.274000000001</v>
      </c>
    </row>
    <row r="682" spans="2:9" ht="16.5" thickBot="1" x14ac:dyDescent="0.25">
      <c r="B682" s="31"/>
      <c r="C682" s="26" t="s">
        <v>145</v>
      </c>
      <c r="D682" s="15" t="s">
        <v>75</v>
      </c>
      <c r="E682" s="15" t="s">
        <v>117</v>
      </c>
      <c r="F682" s="32">
        <v>1920202590</v>
      </c>
      <c r="G682" s="27"/>
      <c r="H682" s="33">
        <f>SUM(H683:H688)</f>
        <v>2776.817</v>
      </c>
      <c r="I682" s="33">
        <f>SUM(I683:I688)</f>
        <v>2689</v>
      </c>
    </row>
    <row r="683" spans="2:9" ht="48" thickBot="1" x14ac:dyDescent="0.25">
      <c r="B683" s="54" t="s">
        <v>30</v>
      </c>
      <c r="C683" s="28" t="s">
        <v>145</v>
      </c>
      <c r="D683" s="7" t="s">
        <v>75</v>
      </c>
      <c r="E683" s="7" t="s">
        <v>117</v>
      </c>
      <c r="F683" s="36">
        <v>1920202590</v>
      </c>
      <c r="G683" s="28" t="s">
        <v>80</v>
      </c>
      <c r="H683" s="131">
        <v>800</v>
      </c>
      <c r="I683" s="131">
        <v>800</v>
      </c>
    </row>
    <row r="684" spans="2:9" ht="79.5" thickBot="1" x14ac:dyDescent="0.25">
      <c r="B684" s="38" t="s">
        <v>10</v>
      </c>
      <c r="C684" s="28" t="s">
        <v>145</v>
      </c>
      <c r="D684" s="7" t="s">
        <v>75</v>
      </c>
      <c r="E684" s="7" t="s">
        <v>117</v>
      </c>
      <c r="F684" s="36">
        <v>1920202590</v>
      </c>
      <c r="G684" s="28" t="s">
        <v>569</v>
      </c>
      <c r="H684" s="131">
        <v>240</v>
      </c>
      <c r="I684" s="131">
        <v>240</v>
      </c>
    </row>
    <row r="685" spans="2:9" ht="32.25" thickBot="1" x14ac:dyDescent="0.25">
      <c r="B685" s="38" t="s">
        <v>13</v>
      </c>
      <c r="C685" s="28" t="s">
        <v>145</v>
      </c>
      <c r="D685" s="7" t="s">
        <v>75</v>
      </c>
      <c r="E685" s="7" t="s">
        <v>117</v>
      </c>
      <c r="F685" s="36">
        <v>1920202590</v>
      </c>
      <c r="G685" s="7" t="s">
        <v>121</v>
      </c>
      <c r="H685" s="3">
        <v>276</v>
      </c>
      <c r="I685" s="3">
        <v>276</v>
      </c>
    </row>
    <row r="686" spans="2:9" ht="16.5" thickBot="1" x14ac:dyDescent="0.25">
      <c r="B686" s="38" t="s">
        <v>635</v>
      </c>
      <c r="C686" s="28" t="s">
        <v>145</v>
      </c>
      <c r="D686" s="7" t="s">
        <v>75</v>
      </c>
      <c r="E686" s="7" t="s">
        <v>117</v>
      </c>
      <c r="F686" s="36">
        <v>1920202590</v>
      </c>
      <c r="G686" s="7" t="s">
        <v>614</v>
      </c>
      <c r="H686" s="3">
        <v>1120</v>
      </c>
      <c r="I686" s="3">
        <v>1120</v>
      </c>
    </row>
    <row r="687" spans="2:9" ht="48" thickBot="1" x14ac:dyDescent="0.25">
      <c r="B687" s="154" t="s">
        <v>592</v>
      </c>
      <c r="C687" s="198" t="s">
        <v>145</v>
      </c>
      <c r="D687" s="170" t="s">
        <v>75</v>
      </c>
      <c r="E687" s="170" t="s">
        <v>117</v>
      </c>
      <c r="F687" s="297">
        <v>1920202590</v>
      </c>
      <c r="G687" s="170" t="s">
        <v>593</v>
      </c>
      <c r="H687" s="169">
        <v>87.816999999999993</v>
      </c>
      <c r="I687" s="169"/>
    </row>
    <row r="688" spans="2:9" ht="32.25" thickBot="1" x14ac:dyDescent="0.25">
      <c r="B688" s="256" t="s">
        <v>48</v>
      </c>
      <c r="C688" s="28" t="s">
        <v>145</v>
      </c>
      <c r="D688" s="7" t="s">
        <v>75</v>
      </c>
      <c r="E688" s="7" t="s">
        <v>117</v>
      </c>
      <c r="F688" s="36">
        <v>1920202590</v>
      </c>
      <c r="G688" s="7" t="s">
        <v>120</v>
      </c>
      <c r="H688" s="3">
        <v>253</v>
      </c>
      <c r="I688" s="3">
        <v>253</v>
      </c>
    </row>
    <row r="689" spans="2:9" ht="142.5" thickBot="1" x14ac:dyDescent="0.25">
      <c r="B689" s="152" t="s">
        <v>64</v>
      </c>
      <c r="C689" s="26" t="s">
        <v>145</v>
      </c>
      <c r="D689" s="8" t="s">
        <v>75</v>
      </c>
      <c r="E689" s="8" t="s">
        <v>117</v>
      </c>
      <c r="F689" s="4">
        <v>1920206590</v>
      </c>
      <c r="G689" s="2"/>
      <c r="H689" s="1">
        <f>SUM(H690:H692)</f>
        <v>19552</v>
      </c>
      <c r="I689" s="1">
        <f>SUM(I690:I692)</f>
        <v>19552</v>
      </c>
    </row>
    <row r="690" spans="2:9" ht="48" thickBot="1" x14ac:dyDescent="0.25">
      <c r="B690" s="5" t="s">
        <v>56</v>
      </c>
      <c r="C690" s="28" t="s">
        <v>145</v>
      </c>
      <c r="D690" s="7" t="s">
        <v>75</v>
      </c>
      <c r="E690" s="7" t="s">
        <v>117</v>
      </c>
      <c r="F690" s="3">
        <v>1920206590</v>
      </c>
      <c r="G690" s="3">
        <v>111</v>
      </c>
      <c r="H690" s="3">
        <v>14746</v>
      </c>
      <c r="I690" s="3">
        <v>14746</v>
      </c>
    </row>
    <row r="691" spans="2:9" ht="79.5" thickBot="1" x14ac:dyDescent="0.25">
      <c r="B691" s="38" t="s">
        <v>10</v>
      </c>
      <c r="C691" s="28" t="s">
        <v>145</v>
      </c>
      <c r="D691" s="7" t="s">
        <v>75</v>
      </c>
      <c r="E691" s="7" t="s">
        <v>117</v>
      </c>
      <c r="F691" s="3">
        <v>1920206590</v>
      </c>
      <c r="G691" s="3">
        <v>119</v>
      </c>
      <c r="H691" s="3">
        <v>4453</v>
      </c>
      <c r="I691" s="3">
        <v>4453</v>
      </c>
    </row>
    <row r="692" spans="2:9" ht="32.25" thickBot="1" x14ac:dyDescent="0.25">
      <c r="B692" s="38" t="s">
        <v>13</v>
      </c>
      <c r="C692" s="28" t="s">
        <v>145</v>
      </c>
      <c r="D692" s="7" t="s">
        <v>75</v>
      </c>
      <c r="E692" s="7" t="s">
        <v>117</v>
      </c>
      <c r="F692" s="3">
        <v>1920206590</v>
      </c>
      <c r="G692" s="3">
        <v>244</v>
      </c>
      <c r="H692" s="3">
        <v>353</v>
      </c>
      <c r="I692" s="3">
        <v>353</v>
      </c>
    </row>
    <row r="693" spans="2:9" ht="95.25" thickBot="1" x14ac:dyDescent="0.25">
      <c r="B693" s="341" t="s">
        <v>659</v>
      </c>
      <c r="C693" s="198" t="s">
        <v>145</v>
      </c>
      <c r="D693" s="170" t="s">
        <v>75</v>
      </c>
      <c r="E693" s="170" t="s">
        <v>117</v>
      </c>
      <c r="F693" s="181" t="s">
        <v>663</v>
      </c>
      <c r="G693" s="169"/>
      <c r="H693" s="169">
        <f>SUM(H694:H695)</f>
        <v>1249.92</v>
      </c>
      <c r="I693" s="169">
        <f>SUM(I694:I695)</f>
        <v>1343.664</v>
      </c>
    </row>
    <row r="694" spans="2:9" ht="48" thickBot="1" x14ac:dyDescent="0.25">
      <c r="B694" s="38" t="s">
        <v>230</v>
      </c>
      <c r="C694" s="28" t="s">
        <v>145</v>
      </c>
      <c r="D694" s="7" t="s">
        <v>75</v>
      </c>
      <c r="E694" s="7" t="s">
        <v>117</v>
      </c>
      <c r="F694" s="185" t="s">
        <v>663</v>
      </c>
      <c r="G694" s="3">
        <v>111</v>
      </c>
      <c r="H694" s="3">
        <v>960</v>
      </c>
      <c r="I694" s="3">
        <v>1032</v>
      </c>
    </row>
    <row r="695" spans="2:9" ht="79.5" thickBot="1" x14ac:dyDescent="0.25">
      <c r="B695" s="38" t="s">
        <v>10</v>
      </c>
      <c r="C695" s="28" t="s">
        <v>145</v>
      </c>
      <c r="D695" s="7" t="s">
        <v>75</v>
      </c>
      <c r="E695" s="7" t="s">
        <v>117</v>
      </c>
      <c r="F695" s="185" t="s">
        <v>663</v>
      </c>
      <c r="G695" s="3">
        <v>119</v>
      </c>
      <c r="H695" s="3">
        <v>289.92</v>
      </c>
      <c r="I695" s="3">
        <v>311.66399999999999</v>
      </c>
    </row>
    <row r="696" spans="2:9" ht="79.5" thickBot="1" x14ac:dyDescent="0.25">
      <c r="B696" s="158" t="s">
        <v>661</v>
      </c>
      <c r="C696" s="342" t="s">
        <v>145</v>
      </c>
      <c r="D696" s="342" t="s">
        <v>75</v>
      </c>
      <c r="E696" s="342" t="s">
        <v>117</v>
      </c>
      <c r="F696" s="181" t="s">
        <v>662</v>
      </c>
      <c r="G696" s="343"/>
      <c r="H696" s="343">
        <v>1090.6099999999999</v>
      </c>
      <c r="I696" s="343">
        <v>1090.6099999999999</v>
      </c>
    </row>
    <row r="697" spans="2:9" ht="32.25" thickBot="1" x14ac:dyDescent="0.25">
      <c r="B697" s="38" t="s">
        <v>13</v>
      </c>
      <c r="C697" s="28" t="s">
        <v>145</v>
      </c>
      <c r="D697" s="7" t="s">
        <v>75</v>
      </c>
      <c r="E697" s="7" t="s">
        <v>117</v>
      </c>
      <c r="F697" s="185" t="s">
        <v>662</v>
      </c>
      <c r="G697" s="3">
        <v>244</v>
      </c>
      <c r="H697" s="344">
        <v>1090.6099999999999</v>
      </c>
      <c r="I697" s="344">
        <v>1090.6099999999999</v>
      </c>
    </row>
    <row r="698" spans="2:9" ht="16.5" thickBot="1" x14ac:dyDescent="0.25">
      <c r="B698" s="130" t="s">
        <v>146</v>
      </c>
      <c r="C698" s="128" t="s">
        <v>147</v>
      </c>
      <c r="D698" s="128" t="s">
        <v>75</v>
      </c>
      <c r="E698" s="128" t="s">
        <v>117</v>
      </c>
      <c r="F698" s="128"/>
      <c r="G698" s="128"/>
      <c r="H698" s="296">
        <f>SUM(H713+H706+H699+H710)</f>
        <v>13792.457999999999</v>
      </c>
      <c r="I698" s="296">
        <f>SUM(I713+I706+I699+I710)</f>
        <v>13812.348</v>
      </c>
    </row>
    <row r="699" spans="2:9" ht="16.5" thickBot="1" x14ac:dyDescent="0.25">
      <c r="B699" s="31"/>
      <c r="C699" s="26" t="s">
        <v>147</v>
      </c>
      <c r="D699" s="15" t="s">
        <v>75</v>
      </c>
      <c r="E699" s="15" t="s">
        <v>117</v>
      </c>
      <c r="F699" s="32">
        <v>1920202590</v>
      </c>
      <c r="G699" s="27"/>
      <c r="H699" s="288">
        <f>SUM(H700:H705)</f>
        <v>730.90800000000002</v>
      </c>
      <c r="I699" s="288">
        <f>SUM(I700:I705)</f>
        <v>687</v>
      </c>
    </row>
    <row r="700" spans="2:9" ht="48" thickBot="1" x14ac:dyDescent="0.25">
      <c r="B700" s="5" t="s">
        <v>56</v>
      </c>
      <c r="C700" s="28" t="s">
        <v>147</v>
      </c>
      <c r="D700" s="7" t="s">
        <v>75</v>
      </c>
      <c r="E700" s="7" t="s">
        <v>117</v>
      </c>
      <c r="F700" s="36">
        <v>1920202590</v>
      </c>
      <c r="G700" s="28" t="s">
        <v>80</v>
      </c>
      <c r="H700" s="131">
        <v>280</v>
      </c>
      <c r="I700" s="131">
        <v>280</v>
      </c>
    </row>
    <row r="701" spans="2:9" ht="79.5" thickBot="1" x14ac:dyDescent="0.25">
      <c r="B701" s="38" t="s">
        <v>10</v>
      </c>
      <c r="C701" s="28" t="s">
        <v>147</v>
      </c>
      <c r="D701" s="7" t="s">
        <v>75</v>
      </c>
      <c r="E701" s="7" t="s">
        <v>117</v>
      </c>
      <c r="F701" s="36">
        <v>1920202590</v>
      </c>
      <c r="G701" s="28" t="s">
        <v>569</v>
      </c>
      <c r="H701" s="131">
        <v>85</v>
      </c>
      <c r="I701" s="131">
        <v>85</v>
      </c>
    </row>
    <row r="702" spans="2:9" ht="32.25" thickBot="1" x14ac:dyDescent="0.25">
      <c r="B702" s="38" t="s">
        <v>13</v>
      </c>
      <c r="C702" s="28" t="s">
        <v>147</v>
      </c>
      <c r="D702" s="7" t="s">
        <v>75</v>
      </c>
      <c r="E702" s="7" t="s">
        <v>117</v>
      </c>
      <c r="F702" s="36">
        <v>1920202590</v>
      </c>
      <c r="G702" s="7" t="s">
        <v>121</v>
      </c>
      <c r="H702" s="3">
        <v>95</v>
      </c>
      <c r="I702" s="3">
        <v>95</v>
      </c>
    </row>
    <row r="703" spans="2:9" ht="16.5" thickBot="1" x14ac:dyDescent="0.25">
      <c r="B703" s="38" t="s">
        <v>635</v>
      </c>
      <c r="C703" s="28" t="s">
        <v>147</v>
      </c>
      <c r="D703" s="7" t="s">
        <v>75</v>
      </c>
      <c r="E703" s="7" t="s">
        <v>117</v>
      </c>
      <c r="F703" s="36">
        <v>1920202590</v>
      </c>
      <c r="G703" s="7" t="s">
        <v>614</v>
      </c>
      <c r="H703" s="3">
        <v>183</v>
      </c>
      <c r="I703" s="3">
        <v>183</v>
      </c>
    </row>
    <row r="704" spans="2:9" ht="48" thickBot="1" x14ac:dyDescent="0.25">
      <c r="B704" s="154" t="s">
        <v>592</v>
      </c>
      <c r="C704" s="198" t="s">
        <v>147</v>
      </c>
      <c r="D704" s="170" t="s">
        <v>75</v>
      </c>
      <c r="E704" s="170" t="s">
        <v>117</v>
      </c>
      <c r="F704" s="297">
        <v>1920202590</v>
      </c>
      <c r="G704" s="170" t="s">
        <v>593</v>
      </c>
      <c r="H704" s="169">
        <v>43.908000000000001</v>
      </c>
      <c r="I704" s="169"/>
    </row>
    <row r="705" spans="2:9" ht="32.25" thickBot="1" x14ac:dyDescent="0.25">
      <c r="B705" s="256" t="s">
        <v>48</v>
      </c>
      <c r="C705" s="28" t="s">
        <v>147</v>
      </c>
      <c r="D705" s="7" t="s">
        <v>75</v>
      </c>
      <c r="E705" s="7" t="s">
        <v>117</v>
      </c>
      <c r="F705" s="36">
        <v>1920202590</v>
      </c>
      <c r="G705" s="7" t="s">
        <v>120</v>
      </c>
      <c r="H705" s="3">
        <v>44</v>
      </c>
      <c r="I705" s="3">
        <v>44</v>
      </c>
    </row>
    <row r="706" spans="2:9" ht="142.5" thickBot="1" x14ac:dyDescent="0.25">
      <c r="B706" s="152" t="s">
        <v>64</v>
      </c>
      <c r="C706" s="26" t="s">
        <v>147</v>
      </c>
      <c r="D706" s="8" t="s">
        <v>75</v>
      </c>
      <c r="E706" s="8" t="s">
        <v>117</v>
      </c>
      <c r="F706" s="4">
        <v>1920206590</v>
      </c>
      <c r="G706" s="2"/>
      <c r="H706" s="1">
        <f>SUM(H707:H709)</f>
        <v>11869.3</v>
      </c>
      <c r="I706" s="1">
        <f>SUM(I707:I709)</f>
        <v>11869.3</v>
      </c>
    </row>
    <row r="707" spans="2:9" ht="48" thickBot="1" x14ac:dyDescent="0.25">
      <c r="B707" s="5" t="s">
        <v>56</v>
      </c>
      <c r="C707" s="28" t="s">
        <v>147</v>
      </c>
      <c r="D707" s="7" t="s">
        <v>75</v>
      </c>
      <c r="E707" s="7" t="s">
        <v>117</v>
      </c>
      <c r="F707" s="3">
        <v>1920206590</v>
      </c>
      <c r="G707" s="3">
        <v>111</v>
      </c>
      <c r="H707" s="3">
        <v>9024</v>
      </c>
      <c r="I707" s="3">
        <v>9024</v>
      </c>
    </row>
    <row r="708" spans="2:9" ht="79.5" thickBot="1" x14ac:dyDescent="0.25">
      <c r="B708" s="38" t="s">
        <v>10</v>
      </c>
      <c r="C708" s="28" t="s">
        <v>147</v>
      </c>
      <c r="D708" s="7" t="s">
        <v>75</v>
      </c>
      <c r="E708" s="7" t="s">
        <v>117</v>
      </c>
      <c r="F708" s="3">
        <v>1920206590</v>
      </c>
      <c r="G708" s="3">
        <v>119</v>
      </c>
      <c r="H708" s="3">
        <v>2725</v>
      </c>
      <c r="I708" s="3">
        <v>2725</v>
      </c>
    </row>
    <row r="709" spans="2:9" ht="32.25" thickBot="1" x14ac:dyDescent="0.25">
      <c r="B709" s="38" t="s">
        <v>13</v>
      </c>
      <c r="C709" s="28" t="s">
        <v>147</v>
      </c>
      <c r="D709" s="7" t="s">
        <v>75</v>
      </c>
      <c r="E709" s="7" t="s">
        <v>117</v>
      </c>
      <c r="F709" s="3">
        <v>1920206590</v>
      </c>
      <c r="G709" s="3">
        <v>244</v>
      </c>
      <c r="H709" s="3">
        <v>120.3</v>
      </c>
      <c r="I709" s="3">
        <v>120.3</v>
      </c>
    </row>
    <row r="710" spans="2:9" ht="95.25" thickBot="1" x14ac:dyDescent="0.25">
      <c r="B710" s="341" t="s">
        <v>659</v>
      </c>
      <c r="C710" s="198" t="s">
        <v>147</v>
      </c>
      <c r="D710" s="170" t="s">
        <v>75</v>
      </c>
      <c r="E710" s="170" t="s">
        <v>117</v>
      </c>
      <c r="F710" s="181" t="s">
        <v>663</v>
      </c>
      <c r="G710" s="169"/>
      <c r="H710" s="169">
        <f>SUM(H711:H712)</f>
        <v>859.31999999999994</v>
      </c>
      <c r="I710" s="169">
        <f>SUM(I711:I712)</f>
        <v>923.11799999999994</v>
      </c>
    </row>
    <row r="711" spans="2:9" ht="48" thickBot="1" x14ac:dyDescent="0.25">
      <c r="B711" s="38" t="s">
        <v>230</v>
      </c>
      <c r="C711" s="28" t="s">
        <v>147</v>
      </c>
      <c r="D711" s="7" t="s">
        <v>75</v>
      </c>
      <c r="E711" s="7" t="s">
        <v>117</v>
      </c>
      <c r="F711" s="185" t="s">
        <v>663</v>
      </c>
      <c r="G711" s="3">
        <v>111</v>
      </c>
      <c r="H711" s="3">
        <v>660</v>
      </c>
      <c r="I711" s="3">
        <v>709</v>
      </c>
    </row>
    <row r="712" spans="2:9" ht="79.5" thickBot="1" x14ac:dyDescent="0.25">
      <c r="B712" s="38" t="s">
        <v>10</v>
      </c>
      <c r="C712" s="28" t="s">
        <v>147</v>
      </c>
      <c r="D712" s="7" t="s">
        <v>75</v>
      </c>
      <c r="E712" s="7" t="s">
        <v>117</v>
      </c>
      <c r="F712" s="185" t="s">
        <v>663</v>
      </c>
      <c r="G712" s="3">
        <v>119</v>
      </c>
      <c r="H712" s="3">
        <v>199.32</v>
      </c>
      <c r="I712" s="3">
        <v>214.11799999999999</v>
      </c>
    </row>
    <row r="713" spans="2:9" ht="79.5" thickBot="1" x14ac:dyDescent="0.25">
      <c r="B713" s="158" t="s">
        <v>661</v>
      </c>
      <c r="C713" s="342" t="s">
        <v>147</v>
      </c>
      <c r="D713" s="342" t="s">
        <v>75</v>
      </c>
      <c r="E713" s="342" t="s">
        <v>117</v>
      </c>
      <c r="F713" s="181" t="s">
        <v>662</v>
      </c>
      <c r="G713" s="343"/>
      <c r="H713" s="343">
        <v>332.93</v>
      </c>
      <c r="I713" s="343">
        <v>332.93</v>
      </c>
    </row>
    <row r="714" spans="2:9" ht="32.25" thickBot="1" x14ac:dyDescent="0.25">
      <c r="B714" s="38" t="s">
        <v>13</v>
      </c>
      <c r="C714" s="28" t="s">
        <v>147</v>
      </c>
      <c r="D714" s="7" t="s">
        <v>75</v>
      </c>
      <c r="E714" s="7" t="s">
        <v>117</v>
      </c>
      <c r="F714" s="185" t="s">
        <v>662</v>
      </c>
      <c r="G714" s="3">
        <v>244</v>
      </c>
      <c r="H714" s="344">
        <v>332.93</v>
      </c>
      <c r="I714" s="344">
        <v>332.93</v>
      </c>
    </row>
    <row r="715" spans="2:9" ht="48" thickBot="1" x14ac:dyDescent="0.25">
      <c r="B715" s="130" t="s">
        <v>148</v>
      </c>
      <c r="C715" s="128" t="s">
        <v>149</v>
      </c>
      <c r="D715" s="128" t="s">
        <v>75</v>
      </c>
      <c r="E715" s="128" t="s">
        <v>117</v>
      </c>
      <c r="F715" s="128"/>
      <c r="G715" s="128"/>
      <c r="H715" s="296">
        <f>SUM(H730+H723+H716+H727)</f>
        <v>13444.618</v>
      </c>
      <c r="I715" s="296">
        <f>SUM(I730+I723+I716+I727)</f>
        <v>13464.508000000002</v>
      </c>
    </row>
    <row r="716" spans="2:9" ht="16.5" thickBot="1" x14ac:dyDescent="0.25">
      <c r="B716" s="31"/>
      <c r="C716" s="26" t="s">
        <v>149</v>
      </c>
      <c r="D716" s="15" t="s">
        <v>75</v>
      </c>
      <c r="E716" s="15" t="s">
        <v>117</v>
      </c>
      <c r="F716" s="32">
        <v>1920202590</v>
      </c>
      <c r="G716" s="27"/>
      <c r="H716" s="288">
        <f>SUM(H717:H722)</f>
        <v>661.90800000000002</v>
      </c>
      <c r="I716" s="288">
        <f>SUM(I717:I722)</f>
        <v>618</v>
      </c>
    </row>
    <row r="717" spans="2:9" ht="48" thickBot="1" x14ac:dyDescent="0.25">
      <c r="B717" s="5" t="s">
        <v>56</v>
      </c>
      <c r="C717" s="28" t="s">
        <v>149</v>
      </c>
      <c r="D717" s="7" t="s">
        <v>75</v>
      </c>
      <c r="E717" s="7" t="s">
        <v>117</v>
      </c>
      <c r="F717" s="36">
        <v>1920202590</v>
      </c>
      <c r="G717" s="28" t="s">
        <v>80</v>
      </c>
      <c r="H717" s="131">
        <v>190</v>
      </c>
      <c r="I717" s="131">
        <v>190</v>
      </c>
    </row>
    <row r="718" spans="2:9" ht="79.5" thickBot="1" x14ac:dyDescent="0.25">
      <c r="B718" s="38" t="s">
        <v>10</v>
      </c>
      <c r="C718" s="28" t="s">
        <v>149</v>
      </c>
      <c r="D718" s="7" t="s">
        <v>75</v>
      </c>
      <c r="E718" s="7" t="s">
        <v>117</v>
      </c>
      <c r="F718" s="36">
        <v>1920202590</v>
      </c>
      <c r="G718" s="28" t="s">
        <v>569</v>
      </c>
      <c r="H718" s="131">
        <v>57</v>
      </c>
      <c r="I718" s="131">
        <v>57</v>
      </c>
    </row>
    <row r="719" spans="2:9" ht="32.25" thickBot="1" x14ac:dyDescent="0.25">
      <c r="B719" s="38" t="s">
        <v>13</v>
      </c>
      <c r="C719" s="28" t="s">
        <v>149</v>
      </c>
      <c r="D719" s="7" t="s">
        <v>75</v>
      </c>
      <c r="E719" s="7" t="s">
        <v>117</v>
      </c>
      <c r="F719" s="36">
        <v>1920202590</v>
      </c>
      <c r="G719" s="7" t="s">
        <v>121</v>
      </c>
      <c r="H719" s="3">
        <v>163</v>
      </c>
      <c r="I719" s="3">
        <v>163</v>
      </c>
    </row>
    <row r="720" spans="2:9" ht="16.5" thickBot="1" x14ac:dyDescent="0.25">
      <c r="B720" s="38" t="s">
        <v>635</v>
      </c>
      <c r="C720" s="28" t="s">
        <v>149</v>
      </c>
      <c r="D720" s="7" t="s">
        <v>75</v>
      </c>
      <c r="E720" s="7" t="s">
        <v>117</v>
      </c>
      <c r="F720" s="36">
        <v>1920202590</v>
      </c>
      <c r="G720" s="7" t="s">
        <v>614</v>
      </c>
      <c r="H720" s="3">
        <v>150</v>
      </c>
      <c r="I720" s="3">
        <v>150</v>
      </c>
    </row>
    <row r="721" spans="2:9" ht="48" thickBot="1" x14ac:dyDescent="0.25">
      <c r="B721" s="154" t="s">
        <v>592</v>
      </c>
      <c r="C721" s="198" t="s">
        <v>149</v>
      </c>
      <c r="D721" s="170" t="s">
        <v>75</v>
      </c>
      <c r="E721" s="170" t="s">
        <v>117</v>
      </c>
      <c r="F721" s="297">
        <v>1920202590</v>
      </c>
      <c r="G721" s="170" t="s">
        <v>593</v>
      </c>
      <c r="H721" s="169">
        <v>43.908000000000001</v>
      </c>
      <c r="I721" s="169"/>
    </row>
    <row r="722" spans="2:9" ht="32.25" thickBot="1" x14ac:dyDescent="0.25">
      <c r="B722" s="256" t="s">
        <v>48</v>
      </c>
      <c r="C722" s="28" t="s">
        <v>149</v>
      </c>
      <c r="D722" s="7" t="s">
        <v>75</v>
      </c>
      <c r="E722" s="7" t="s">
        <v>117</v>
      </c>
      <c r="F722" s="36">
        <v>1920202590</v>
      </c>
      <c r="G722" s="7" t="s">
        <v>120</v>
      </c>
      <c r="H722" s="3">
        <v>58</v>
      </c>
      <c r="I722" s="3">
        <v>58</v>
      </c>
    </row>
    <row r="723" spans="2:9" ht="142.5" thickBot="1" x14ac:dyDescent="0.25">
      <c r="B723" s="152" t="s">
        <v>64</v>
      </c>
      <c r="C723" s="26" t="s">
        <v>149</v>
      </c>
      <c r="D723" s="8" t="s">
        <v>75</v>
      </c>
      <c r="E723" s="8" t="s">
        <v>117</v>
      </c>
      <c r="F723" s="4">
        <v>1920206590</v>
      </c>
      <c r="G723" s="2"/>
      <c r="H723" s="1">
        <f>SUM(H724:H726)</f>
        <v>11544.6</v>
      </c>
      <c r="I723" s="1">
        <f>SUM(I724:I726)</f>
        <v>11544.6</v>
      </c>
    </row>
    <row r="724" spans="2:9" ht="48" thickBot="1" x14ac:dyDescent="0.25">
      <c r="B724" s="5" t="s">
        <v>56</v>
      </c>
      <c r="C724" s="28" t="s">
        <v>149</v>
      </c>
      <c r="D724" s="7" t="s">
        <v>75</v>
      </c>
      <c r="E724" s="7" t="s">
        <v>117</v>
      </c>
      <c r="F724" s="3">
        <v>1920206590</v>
      </c>
      <c r="G724" s="3">
        <v>111</v>
      </c>
      <c r="H724" s="3">
        <v>8794</v>
      </c>
      <c r="I724" s="3">
        <v>8794</v>
      </c>
    </row>
    <row r="725" spans="2:9" ht="79.5" thickBot="1" x14ac:dyDescent="0.25">
      <c r="B725" s="38" t="s">
        <v>10</v>
      </c>
      <c r="C725" s="28" t="s">
        <v>149</v>
      </c>
      <c r="D725" s="7" t="s">
        <v>75</v>
      </c>
      <c r="E725" s="7" t="s">
        <v>117</v>
      </c>
      <c r="F725" s="3">
        <v>1920206590</v>
      </c>
      <c r="G725" s="3">
        <v>119</v>
      </c>
      <c r="H725" s="3">
        <v>2656</v>
      </c>
      <c r="I725" s="3">
        <v>2656</v>
      </c>
    </row>
    <row r="726" spans="2:9" ht="32.25" thickBot="1" x14ac:dyDescent="0.25">
      <c r="B726" s="38" t="s">
        <v>13</v>
      </c>
      <c r="C726" s="28" t="s">
        <v>149</v>
      </c>
      <c r="D726" s="7" t="s">
        <v>75</v>
      </c>
      <c r="E726" s="7" t="s">
        <v>117</v>
      </c>
      <c r="F726" s="3">
        <v>1920206590</v>
      </c>
      <c r="G726" s="3">
        <v>244</v>
      </c>
      <c r="H726" s="3">
        <v>94.6</v>
      </c>
      <c r="I726" s="3">
        <v>94.6</v>
      </c>
    </row>
    <row r="727" spans="2:9" ht="95.25" thickBot="1" x14ac:dyDescent="0.25">
      <c r="B727" s="341" t="s">
        <v>659</v>
      </c>
      <c r="C727" s="198" t="s">
        <v>149</v>
      </c>
      <c r="D727" s="170" t="s">
        <v>75</v>
      </c>
      <c r="E727" s="170" t="s">
        <v>117</v>
      </c>
      <c r="F727" s="181" t="s">
        <v>663</v>
      </c>
      <c r="G727" s="169"/>
      <c r="H727" s="169">
        <f>SUM(H728:H729)</f>
        <v>859.31999999999994</v>
      </c>
      <c r="I727" s="169">
        <f>SUM(I728:I729)</f>
        <v>923.11799999999994</v>
      </c>
    </row>
    <row r="728" spans="2:9" ht="48" thickBot="1" x14ac:dyDescent="0.25">
      <c r="B728" s="38" t="s">
        <v>230</v>
      </c>
      <c r="C728" s="28" t="s">
        <v>149</v>
      </c>
      <c r="D728" s="7" t="s">
        <v>75</v>
      </c>
      <c r="E728" s="7" t="s">
        <v>117</v>
      </c>
      <c r="F728" s="185" t="s">
        <v>663</v>
      </c>
      <c r="G728" s="3">
        <v>111</v>
      </c>
      <c r="H728" s="3">
        <v>660</v>
      </c>
      <c r="I728" s="3">
        <v>709</v>
      </c>
    </row>
    <row r="729" spans="2:9" ht="79.5" thickBot="1" x14ac:dyDescent="0.25">
      <c r="B729" s="38" t="s">
        <v>10</v>
      </c>
      <c r="C729" s="28" t="s">
        <v>149</v>
      </c>
      <c r="D729" s="7" t="s">
        <v>75</v>
      </c>
      <c r="E729" s="7" t="s">
        <v>117</v>
      </c>
      <c r="F729" s="185" t="s">
        <v>663</v>
      </c>
      <c r="G729" s="3">
        <v>119</v>
      </c>
      <c r="H729" s="3">
        <v>199.32</v>
      </c>
      <c r="I729" s="3">
        <v>214.11799999999999</v>
      </c>
    </row>
    <row r="730" spans="2:9" ht="79.5" thickBot="1" x14ac:dyDescent="0.25">
      <c r="B730" s="158" t="s">
        <v>661</v>
      </c>
      <c r="C730" s="342" t="s">
        <v>149</v>
      </c>
      <c r="D730" s="342" t="s">
        <v>75</v>
      </c>
      <c r="E730" s="342" t="s">
        <v>117</v>
      </c>
      <c r="F730" s="181" t="s">
        <v>662</v>
      </c>
      <c r="G730" s="343"/>
      <c r="H730" s="343">
        <v>378.79</v>
      </c>
      <c r="I730" s="343">
        <v>378.79</v>
      </c>
    </row>
    <row r="731" spans="2:9" ht="32.25" thickBot="1" x14ac:dyDescent="0.25">
      <c r="B731" s="38" t="s">
        <v>13</v>
      </c>
      <c r="C731" s="28" t="s">
        <v>149</v>
      </c>
      <c r="D731" s="7" t="s">
        <v>75</v>
      </c>
      <c r="E731" s="7" t="s">
        <v>117</v>
      </c>
      <c r="F731" s="185" t="s">
        <v>662</v>
      </c>
      <c r="G731" s="3">
        <v>244</v>
      </c>
      <c r="H731" s="344">
        <v>378.79</v>
      </c>
      <c r="I731" s="344">
        <v>378.79</v>
      </c>
    </row>
    <row r="732" spans="2:9" ht="16.5" thickBot="1" x14ac:dyDescent="0.25">
      <c r="B732" s="130" t="s">
        <v>150</v>
      </c>
      <c r="C732" s="128" t="s">
        <v>151</v>
      </c>
      <c r="D732" s="128" t="s">
        <v>75</v>
      </c>
      <c r="E732" s="128" t="s">
        <v>117</v>
      </c>
      <c r="F732" s="128"/>
      <c r="G732" s="128"/>
      <c r="H732" s="296">
        <f>SUM(H747+H740+H733+H744)</f>
        <v>19939.572000000004</v>
      </c>
      <c r="I732" s="296">
        <f>SUM(I747+I740+I733+I744)</f>
        <v>19796.848000000002</v>
      </c>
    </row>
    <row r="733" spans="2:9" ht="16.5" thickBot="1" x14ac:dyDescent="0.25">
      <c r="B733" s="31"/>
      <c r="C733" s="26" t="s">
        <v>151</v>
      </c>
      <c r="D733" s="15" t="s">
        <v>75</v>
      </c>
      <c r="E733" s="15" t="s">
        <v>117</v>
      </c>
      <c r="F733" s="32">
        <v>1920202590</v>
      </c>
      <c r="G733" s="27"/>
      <c r="H733" s="288">
        <f>SUM(H734:H739)</f>
        <v>1457.5419999999999</v>
      </c>
      <c r="I733" s="288">
        <f>SUM(I734:I739)</f>
        <v>1238</v>
      </c>
    </row>
    <row r="734" spans="2:9" ht="48" thickBot="1" x14ac:dyDescent="0.25">
      <c r="B734" s="5" t="s">
        <v>56</v>
      </c>
      <c r="C734" s="28" t="s">
        <v>151</v>
      </c>
      <c r="D734" s="7" t="s">
        <v>75</v>
      </c>
      <c r="E734" s="7" t="s">
        <v>117</v>
      </c>
      <c r="F734" s="36">
        <v>1920202590</v>
      </c>
      <c r="G734" s="28" t="s">
        <v>80</v>
      </c>
      <c r="H734" s="131">
        <v>540</v>
      </c>
      <c r="I734" s="131">
        <v>540</v>
      </c>
    </row>
    <row r="735" spans="2:9" ht="79.5" thickBot="1" x14ac:dyDescent="0.25">
      <c r="B735" s="38" t="s">
        <v>10</v>
      </c>
      <c r="C735" s="28" t="s">
        <v>151</v>
      </c>
      <c r="D735" s="7" t="s">
        <v>75</v>
      </c>
      <c r="E735" s="7" t="s">
        <v>117</v>
      </c>
      <c r="F735" s="36">
        <v>1920202590</v>
      </c>
      <c r="G735" s="275" t="s">
        <v>569</v>
      </c>
      <c r="H735" s="131">
        <v>163</v>
      </c>
      <c r="I735" s="131">
        <v>163</v>
      </c>
    </row>
    <row r="736" spans="2:9" ht="32.25" thickBot="1" x14ac:dyDescent="0.25">
      <c r="B736" s="38" t="s">
        <v>13</v>
      </c>
      <c r="C736" s="28" t="s">
        <v>151</v>
      </c>
      <c r="D736" s="7" t="s">
        <v>75</v>
      </c>
      <c r="E736" s="7" t="s">
        <v>117</v>
      </c>
      <c r="F736" s="36">
        <v>1920202590</v>
      </c>
      <c r="G736" s="7" t="s">
        <v>121</v>
      </c>
      <c r="H736" s="3">
        <v>235</v>
      </c>
      <c r="I736" s="3">
        <v>235</v>
      </c>
    </row>
    <row r="737" spans="2:9" ht="16.5" thickBot="1" x14ac:dyDescent="0.25">
      <c r="B737" s="38" t="s">
        <v>635</v>
      </c>
      <c r="C737" s="28" t="s">
        <v>151</v>
      </c>
      <c r="D737" s="7" t="s">
        <v>75</v>
      </c>
      <c r="E737" s="7" t="s">
        <v>117</v>
      </c>
      <c r="F737" s="36">
        <v>1920202590</v>
      </c>
      <c r="G737" s="7" t="s">
        <v>614</v>
      </c>
      <c r="H737" s="3">
        <v>178</v>
      </c>
      <c r="I737" s="3">
        <v>178</v>
      </c>
    </row>
    <row r="738" spans="2:9" ht="48" thickBot="1" x14ac:dyDescent="0.25">
      <c r="B738" s="154" t="s">
        <v>592</v>
      </c>
      <c r="C738" s="198" t="s">
        <v>151</v>
      </c>
      <c r="D738" s="170" t="s">
        <v>75</v>
      </c>
      <c r="E738" s="170" t="s">
        <v>117</v>
      </c>
      <c r="F738" s="297">
        <v>1920202590</v>
      </c>
      <c r="G738" s="170" t="s">
        <v>593</v>
      </c>
      <c r="H738" s="169">
        <v>219.542</v>
      </c>
      <c r="I738" s="169"/>
    </row>
    <row r="739" spans="2:9" ht="32.25" thickBot="1" x14ac:dyDescent="0.25">
      <c r="B739" s="256" t="s">
        <v>48</v>
      </c>
      <c r="C739" s="28" t="s">
        <v>151</v>
      </c>
      <c r="D739" s="7" t="s">
        <v>75</v>
      </c>
      <c r="E739" s="7" t="s">
        <v>117</v>
      </c>
      <c r="F739" s="36">
        <v>1920202590</v>
      </c>
      <c r="G739" s="7" t="s">
        <v>120</v>
      </c>
      <c r="H739" s="3">
        <v>122</v>
      </c>
      <c r="I739" s="3">
        <v>122</v>
      </c>
    </row>
    <row r="740" spans="2:9" ht="142.5" thickBot="1" x14ac:dyDescent="0.25">
      <c r="B740" s="152" t="s">
        <v>64</v>
      </c>
      <c r="C740" s="26" t="s">
        <v>151</v>
      </c>
      <c r="D740" s="8" t="s">
        <v>75</v>
      </c>
      <c r="E740" s="8" t="s">
        <v>117</v>
      </c>
      <c r="F740" s="4">
        <v>1920206590</v>
      </c>
      <c r="G740" s="2"/>
      <c r="H740" s="1">
        <f>SUM(H741:H743)</f>
        <v>16639.900000000001</v>
      </c>
      <c r="I740" s="1">
        <f>SUM(I741:I743)</f>
        <v>16639.900000000001</v>
      </c>
    </row>
    <row r="741" spans="2:9" ht="48" thickBot="1" x14ac:dyDescent="0.25">
      <c r="B741" s="5" t="s">
        <v>56</v>
      </c>
      <c r="C741" s="28" t="s">
        <v>151</v>
      </c>
      <c r="D741" s="7" t="s">
        <v>75</v>
      </c>
      <c r="E741" s="7" t="s">
        <v>117</v>
      </c>
      <c r="F741" s="3">
        <v>1920206590</v>
      </c>
      <c r="G741" s="3">
        <v>111</v>
      </c>
      <c r="H741" s="3">
        <v>12570</v>
      </c>
      <c r="I741" s="3">
        <v>12570</v>
      </c>
    </row>
    <row r="742" spans="2:9" ht="79.5" thickBot="1" x14ac:dyDescent="0.25">
      <c r="B742" s="38" t="s">
        <v>10</v>
      </c>
      <c r="C742" s="28" t="s">
        <v>151</v>
      </c>
      <c r="D742" s="7" t="s">
        <v>75</v>
      </c>
      <c r="E742" s="7" t="s">
        <v>117</v>
      </c>
      <c r="F742" s="3">
        <v>1920206590</v>
      </c>
      <c r="G742" s="3">
        <v>119</v>
      </c>
      <c r="H742" s="3">
        <v>3796</v>
      </c>
      <c r="I742" s="3">
        <v>3796</v>
      </c>
    </row>
    <row r="743" spans="2:9" ht="32.25" thickBot="1" x14ac:dyDescent="0.25">
      <c r="B743" s="38" t="s">
        <v>13</v>
      </c>
      <c r="C743" s="28" t="s">
        <v>151</v>
      </c>
      <c r="D743" s="7" t="s">
        <v>75</v>
      </c>
      <c r="E743" s="7" t="s">
        <v>117</v>
      </c>
      <c r="F743" s="3">
        <v>1920206590</v>
      </c>
      <c r="G743" s="3">
        <v>244</v>
      </c>
      <c r="H743" s="3">
        <v>273.89999999999998</v>
      </c>
      <c r="I743" s="3">
        <v>273.89999999999998</v>
      </c>
    </row>
    <row r="744" spans="2:9" ht="95.25" thickBot="1" x14ac:dyDescent="0.25">
      <c r="B744" s="341" t="s">
        <v>659</v>
      </c>
      <c r="C744" s="198" t="s">
        <v>151</v>
      </c>
      <c r="D744" s="170" t="s">
        <v>75</v>
      </c>
      <c r="E744" s="170" t="s">
        <v>117</v>
      </c>
      <c r="F744" s="181" t="s">
        <v>663</v>
      </c>
      <c r="G744" s="169"/>
      <c r="H744" s="169">
        <f>SUM(H745:H746)</f>
        <v>1015.56</v>
      </c>
      <c r="I744" s="169">
        <f>SUM(I745:I746)</f>
        <v>1092.3779999999999</v>
      </c>
    </row>
    <row r="745" spans="2:9" ht="48" thickBot="1" x14ac:dyDescent="0.25">
      <c r="B745" s="38" t="s">
        <v>230</v>
      </c>
      <c r="C745" s="28" t="s">
        <v>151</v>
      </c>
      <c r="D745" s="7" t="s">
        <v>75</v>
      </c>
      <c r="E745" s="7" t="s">
        <v>117</v>
      </c>
      <c r="F745" s="185" t="s">
        <v>663</v>
      </c>
      <c r="G745" s="3">
        <v>111</v>
      </c>
      <c r="H745" s="3">
        <v>780</v>
      </c>
      <c r="I745" s="3">
        <v>839</v>
      </c>
    </row>
    <row r="746" spans="2:9" ht="79.5" thickBot="1" x14ac:dyDescent="0.25">
      <c r="B746" s="38" t="s">
        <v>10</v>
      </c>
      <c r="C746" s="28" t="s">
        <v>151</v>
      </c>
      <c r="D746" s="7" t="s">
        <v>75</v>
      </c>
      <c r="E746" s="7" t="s">
        <v>117</v>
      </c>
      <c r="F746" s="185" t="s">
        <v>663</v>
      </c>
      <c r="G746" s="3">
        <v>119</v>
      </c>
      <c r="H746" s="3">
        <v>235.56</v>
      </c>
      <c r="I746" s="3">
        <v>253.37799999999999</v>
      </c>
    </row>
    <row r="747" spans="2:9" ht="79.5" thickBot="1" x14ac:dyDescent="0.25">
      <c r="B747" s="158" t="s">
        <v>661</v>
      </c>
      <c r="C747" s="342" t="s">
        <v>151</v>
      </c>
      <c r="D747" s="342" t="s">
        <v>75</v>
      </c>
      <c r="E747" s="342" t="s">
        <v>117</v>
      </c>
      <c r="F747" s="181" t="s">
        <v>662</v>
      </c>
      <c r="G747" s="343"/>
      <c r="H747" s="343">
        <v>826.57</v>
      </c>
      <c r="I747" s="343">
        <v>826.57</v>
      </c>
    </row>
    <row r="748" spans="2:9" ht="32.25" thickBot="1" x14ac:dyDescent="0.25">
      <c r="B748" s="38" t="s">
        <v>13</v>
      </c>
      <c r="C748" s="28" t="s">
        <v>151</v>
      </c>
      <c r="D748" s="7" t="s">
        <v>75</v>
      </c>
      <c r="E748" s="7" t="s">
        <v>117</v>
      </c>
      <c r="F748" s="185" t="s">
        <v>662</v>
      </c>
      <c r="G748" s="3">
        <v>244</v>
      </c>
      <c r="H748" s="344">
        <v>826.57</v>
      </c>
      <c r="I748" s="344">
        <v>826.57</v>
      </c>
    </row>
    <row r="749" spans="2:9" ht="16.5" thickBot="1" x14ac:dyDescent="0.25">
      <c r="B749" s="130" t="s">
        <v>152</v>
      </c>
      <c r="C749" s="128" t="s">
        <v>153</v>
      </c>
      <c r="D749" s="128" t="s">
        <v>75</v>
      </c>
      <c r="E749" s="128" t="s">
        <v>117</v>
      </c>
      <c r="F749" s="128"/>
      <c r="G749" s="128"/>
      <c r="H749" s="129">
        <f>SUM(H763+H756+H750+H760)</f>
        <v>11505.19</v>
      </c>
      <c r="I749" s="129">
        <f>SUM(I763+I756+I750+I760)</f>
        <v>11558.572</v>
      </c>
    </row>
    <row r="750" spans="2:9" ht="16.5" thickBot="1" x14ac:dyDescent="0.25">
      <c r="B750" s="31"/>
      <c r="C750" s="26" t="s">
        <v>153</v>
      </c>
      <c r="D750" s="15" t="s">
        <v>75</v>
      </c>
      <c r="E750" s="15" t="s">
        <v>117</v>
      </c>
      <c r="F750" s="32">
        <v>1920202590</v>
      </c>
      <c r="G750" s="27"/>
      <c r="H750" s="52">
        <f>SUM(H751:H755)</f>
        <v>655</v>
      </c>
      <c r="I750" s="52">
        <f>SUM(I751:I755)</f>
        <v>655</v>
      </c>
    </row>
    <row r="751" spans="2:9" ht="48" thickBot="1" x14ac:dyDescent="0.25">
      <c r="B751" s="5" t="s">
        <v>56</v>
      </c>
      <c r="C751" s="28" t="s">
        <v>153</v>
      </c>
      <c r="D751" s="7" t="s">
        <v>75</v>
      </c>
      <c r="E751" s="7" t="s">
        <v>117</v>
      </c>
      <c r="F751" s="36">
        <v>1920202590</v>
      </c>
      <c r="G751" s="28" t="s">
        <v>80</v>
      </c>
      <c r="H751" s="131">
        <v>280</v>
      </c>
      <c r="I751" s="131">
        <v>280</v>
      </c>
    </row>
    <row r="752" spans="2:9" ht="79.5" thickBot="1" x14ac:dyDescent="0.25">
      <c r="B752" s="38" t="s">
        <v>10</v>
      </c>
      <c r="C752" s="28" t="s">
        <v>153</v>
      </c>
      <c r="D752" s="7" t="s">
        <v>75</v>
      </c>
      <c r="E752" s="7" t="s">
        <v>117</v>
      </c>
      <c r="F752" s="36">
        <v>1920202590</v>
      </c>
      <c r="G752" s="28" t="s">
        <v>569</v>
      </c>
      <c r="H752" s="131">
        <v>84</v>
      </c>
      <c r="I752" s="131">
        <v>84</v>
      </c>
    </row>
    <row r="753" spans="2:9" ht="32.25" thickBot="1" x14ac:dyDescent="0.25">
      <c r="B753" s="38" t="s">
        <v>13</v>
      </c>
      <c r="C753" s="28" t="s">
        <v>153</v>
      </c>
      <c r="D753" s="7" t="s">
        <v>75</v>
      </c>
      <c r="E753" s="7" t="s">
        <v>117</v>
      </c>
      <c r="F753" s="36">
        <v>1920202590</v>
      </c>
      <c r="G753" s="7" t="s">
        <v>121</v>
      </c>
      <c r="H753" s="3">
        <v>183</v>
      </c>
      <c r="I753" s="3">
        <v>183</v>
      </c>
    </row>
    <row r="754" spans="2:9" ht="16.5" thickBot="1" x14ac:dyDescent="0.25">
      <c r="B754" s="38" t="s">
        <v>635</v>
      </c>
      <c r="C754" s="28" t="s">
        <v>153</v>
      </c>
      <c r="D754" s="7" t="s">
        <v>75</v>
      </c>
      <c r="E754" s="7" t="s">
        <v>117</v>
      </c>
      <c r="F754" s="36">
        <v>1920202590</v>
      </c>
      <c r="G754" s="7" t="s">
        <v>614</v>
      </c>
      <c r="H754" s="3">
        <v>75</v>
      </c>
      <c r="I754" s="3">
        <v>75</v>
      </c>
    </row>
    <row r="755" spans="2:9" ht="32.25" thickBot="1" x14ac:dyDescent="0.25">
      <c r="B755" s="256" t="s">
        <v>48</v>
      </c>
      <c r="C755" s="28" t="s">
        <v>153</v>
      </c>
      <c r="D755" s="7" t="s">
        <v>75</v>
      </c>
      <c r="E755" s="7" t="s">
        <v>117</v>
      </c>
      <c r="F755" s="36">
        <v>1920202590</v>
      </c>
      <c r="G755" s="7" t="s">
        <v>120</v>
      </c>
      <c r="H755" s="3">
        <v>33</v>
      </c>
      <c r="I755" s="3">
        <v>33</v>
      </c>
    </row>
    <row r="756" spans="2:9" ht="142.5" thickBot="1" x14ac:dyDescent="0.25">
      <c r="B756" s="152" t="s">
        <v>64</v>
      </c>
      <c r="C756" s="26" t="s">
        <v>153</v>
      </c>
      <c r="D756" s="8" t="s">
        <v>75</v>
      </c>
      <c r="E756" s="8" t="s">
        <v>117</v>
      </c>
      <c r="F756" s="4">
        <v>1920206590</v>
      </c>
      <c r="G756" s="2"/>
      <c r="H756" s="1">
        <f>SUM(H757:H759)</f>
        <v>9906</v>
      </c>
      <c r="I756" s="1">
        <f>SUM(I757:I759)</f>
        <v>9906</v>
      </c>
    </row>
    <row r="757" spans="2:9" ht="48" thickBot="1" x14ac:dyDescent="0.25">
      <c r="B757" s="5" t="s">
        <v>56</v>
      </c>
      <c r="C757" s="28" t="s">
        <v>153</v>
      </c>
      <c r="D757" s="7" t="s">
        <v>75</v>
      </c>
      <c r="E757" s="7" t="s">
        <v>117</v>
      </c>
      <c r="F757" s="3">
        <v>1920206590</v>
      </c>
      <c r="G757" s="3">
        <v>111</v>
      </c>
      <c r="H757" s="3">
        <v>7562</v>
      </c>
      <c r="I757" s="3">
        <v>7562</v>
      </c>
    </row>
    <row r="758" spans="2:9" ht="79.5" thickBot="1" x14ac:dyDescent="0.25">
      <c r="B758" s="38" t="s">
        <v>10</v>
      </c>
      <c r="C758" s="28" t="s">
        <v>153</v>
      </c>
      <c r="D758" s="7" t="s">
        <v>75</v>
      </c>
      <c r="E758" s="7" t="s">
        <v>117</v>
      </c>
      <c r="F758" s="3">
        <v>1920206590</v>
      </c>
      <c r="G758" s="3">
        <v>119</v>
      </c>
      <c r="H758" s="3">
        <v>2284</v>
      </c>
      <c r="I758" s="3">
        <v>2284</v>
      </c>
    </row>
    <row r="759" spans="2:9" ht="32.25" thickBot="1" x14ac:dyDescent="0.25">
      <c r="B759" s="38" t="s">
        <v>13</v>
      </c>
      <c r="C759" s="28" t="s">
        <v>153</v>
      </c>
      <c r="D759" s="7" t="s">
        <v>75</v>
      </c>
      <c r="E759" s="7" t="s">
        <v>117</v>
      </c>
      <c r="F759" s="3">
        <v>1920206590</v>
      </c>
      <c r="G759" s="3">
        <v>244</v>
      </c>
      <c r="H759" s="3">
        <v>60</v>
      </c>
      <c r="I759" s="3">
        <v>60</v>
      </c>
    </row>
    <row r="760" spans="2:9" ht="95.25" thickBot="1" x14ac:dyDescent="0.25">
      <c r="B760" s="341" t="s">
        <v>659</v>
      </c>
      <c r="C760" s="198" t="s">
        <v>153</v>
      </c>
      <c r="D760" s="170" t="s">
        <v>75</v>
      </c>
      <c r="E760" s="170" t="s">
        <v>117</v>
      </c>
      <c r="F760" s="181" t="s">
        <v>663</v>
      </c>
      <c r="G760" s="169"/>
      <c r="H760" s="169">
        <f>SUM(H761:H762)</f>
        <v>703.08</v>
      </c>
      <c r="I760" s="169">
        <f>SUM(I761:I762)</f>
        <v>756.46199999999999</v>
      </c>
    </row>
    <row r="761" spans="2:9" ht="48" thickBot="1" x14ac:dyDescent="0.25">
      <c r="B761" s="38" t="s">
        <v>230</v>
      </c>
      <c r="C761" s="28" t="s">
        <v>153</v>
      </c>
      <c r="D761" s="7" t="s">
        <v>75</v>
      </c>
      <c r="E761" s="7" t="s">
        <v>117</v>
      </c>
      <c r="F761" s="185" t="s">
        <v>663</v>
      </c>
      <c r="G761" s="3">
        <v>111</v>
      </c>
      <c r="H761" s="3">
        <v>540</v>
      </c>
      <c r="I761" s="3">
        <v>581</v>
      </c>
    </row>
    <row r="762" spans="2:9" ht="79.5" thickBot="1" x14ac:dyDescent="0.25">
      <c r="B762" s="38" t="s">
        <v>10</v>
      </c>
      <c r="C762" s="28" t="s">
        <v>153</v>
      </c>
      <c r="D762" s="7" t="s">
        <v>75</v>
      </c>
      <c r="E762" s="7" t="s">
        <v>117</v>
      </c>
      <c r="F762" s="185" t="s">
        <v>663</v>
      </c>
      <c r="G762" s="3">
        <v>119</v>
      </c>
      <c r="H762" s="3">
        <v>163.08000000000001</v>
      </c>
      <c r="I762" s="3">
        <v>175.46199999999999</v>
      </c>
    </row>
    <row r="763" spans="2:9" ht="79.5" thickBot="1" x14ac:dyDescent="0.25">
      <c r="B763" s="158" t="s">
        <v>661</v>
      </c>
      <c r="C763" s="342" t="s">
        <v>153</v>
      </c>
      <c r="D763" s="342" t="s">
        <v>75</v>
      </c>
      <c r="E763" s="342" t="s">
        <v>117</v>
      </c>
      <c r="F763" s="181" t="s">
        <v>662</v>
      </c>
      <c r="G763" s="343"/>
      <c r="H763" s="343">
        <v>241.11</v>
      </c>
      <c r="I763" s="343">
        <v>241.11</v>
      </c>
    </row>
    <row r="764" spans="2:9" ht="32.25" thickBot="1" x14ac:dyDescent="0.25">
      <c r="B764" s="38" t="s">
        <v>13</v>
      </c>
      <c r="C764" s="28" t="s">
        <v>153</v>
      </c>
      <c r="D764" s="7" t="s">
        <v>75</v>
      </c>
      <c r="E764" s="7" t="s">
        <v>117</v>
      </c>
      <c r="F764" s="185" t="s">
        <v>662</v>
      </c>
      <c r="G764" s="3">
        <v>244</v>
      </c>
      <c r="H764" s="344">
        <v>241.11</v>
      </c>
      <c r="I764" s="344">
        <v>241.11</v>
      </c>
    </row>
    <row r="765" spans="2:9" ht="32.25" thickBot="1" x14ac:dyDescent="0.25">
      <c r="B765" s="130" t="s">
        <v>154</v>
      </c>
      <c r="C765" s="128" t="s">
        <v>155</v>
      </c>
      <c r="D765" s="128" t="s">
        <v>75</v>
      </c>
      <c r="E765" s="128" t="s">
        <v>117</v>
      </c>
      <c r="F765" s="128"/>
      <c r="G765" s="128"/>
      <c r="H765" s="296">
        <f>SUM(H780+H773+H766+H777)</f>
        <v>17263.816999999999</v>
      </c>
      <c r="I765" s="296">
        <f>SUM(I780+I773+I766+I777)</f>
        <v>17241.099999999999</v>
      </c>
    </row>
    <row r="766" spans="2:9" ht="16.5" thickBot="1" x14ac:dyDescent="0.25">
      <c r="B766" s="31"/>
      <c r="C766" s="26" t="s">
        <v>155</v>
      </c>
      <c r="D766" s="15" t="s">
        <v>75</v>
      </c>
      <c r="E766" s="15" t="s">
        <v>117</v>
      </c>
      <c r="F766" s="32">
        <v>1920202590</v>
      </c>
      <c r="G766" s="27"/>
      <c r="H766" s="288">
        <f>SUM(H767:H772)</f>
        <v>1177.817</v>
      </c>
      <c r="I766" s="288">
        <f>SUM(I767:I772)</f>
        <v>1090</v>
      </c>
    </row>
    <row r="767" spans="2:9" ht="48" thickBot="1" x14ac:dyDescent="0.25">
      <c r="B767" s="5" t="s">
        <v>56</v>
      </c>
      <c r="C767" s="28" t="s">
        <v>155</v>
      </c>
      <c r="D767" s="7" t="s">
        <v>75</v>
      </c>
      <c r="E767" s="7" t="s">
        <v>117</v>
      </c>
      <c r="F767" s="36">
        <v>1920202590</v>
      </c>
      <c r="G767" s="28" t="s">
        <v>80</v>
      </c>
      <c r="H767" s="131">
        <v>380</v>
      </c>
      <c r="I767" s="131">
        <v>380</v>
      </c>
    </row>
    <row r="768" spans="2:9" ht="79.5" thickBot="1" x14ac:dyDescent="0.25">
      <c r="B768" s="38" t="s">
        <v>10</v>
      </c>
      <c r="C768" s="28" t="s">
        <v>155</v>
      </c>
      <c r="D768" s="7" t="s">
        <v>75</v>
      </c>
      <c r="E768" s="7" t="s">
        <v>117</v>
      </c>
      <c r="F768" s="36">
        <v>1920202590</v>
      </c>
      <c r="G768" s="28" t="s">
        <v>569</v>
      </c>
      <c r="H768" s="131">
        <v>115</v>
      </c>
      <c r="I768" s="131">
        <v>115</v>
      </c>
    </row>
    <row r="769" spans="2:9" ht="32.25" thickBot="1" x14ac:dyDescent="0.25">
      <c r="B769" s="38" t="s">
        <v>13</v>
      </c>
      <c r="C769" s="28" t="s">
        <v>155</v>
      </c>
      <c r="D769" s="7" t="s">
        <v>75</v>
      </c>
      <c r="E769" s="7" t="s">
        <v>117</v>
      </c>
      <c r="F769" s="36">
        <v>1920202590</v>
      </c>
      <c r="G769" s="7" t="s">
        <v>121</v>
      </c>
      <c r="H769" s="3">
        <v>318</v>
      </c>
      <c r="I769" s="3">
        <v>318</v>
      </c>
    </row>
    <row r="770" spans="2:9" ht="16.5" thickBot="1" x14ac:dyDescent="0.25">
      <c r="B770" s="38" t="s">
        <v>635</v>
      </c>
      <c r="C770" s="28" t="s">
        <v>155</v>
      </c>
      <c r="D770" s="7" t="s">
        <v>75</v>
      </c>
      <c r="E770" s="7" t="s">
        <v>117</v>
      </c>
      <c r="F770" s="36">
        <v>1920202590</v>
      </c>
      <c r="G770" s="7" t="s">
        <v>614</v>
      </c>
      <c r="H770" s="3">
        <v>150</v>
      </c>
      <c r="I770" s="3">
        <v>150</v>
      </c>
    </row>
    <row r="771" spans="2:9" ht="48" thickBot="1" x14ac:dyDescent="0.25">
      <c r="B771" s="154" t="s">
        <v>592</v>
      </c>
      <c r="C771" s="198" t="s">
        <v>155</v>
      </c>
      <c r="D771" s="170" t="s">
        <v>75</v>
      </c>
      <c r="E771" s="170" t="s">
        <v>117</v>
      </c>
      <c r="F771" s="297">
        <v>1920202590</v>
      </c>
      <c r="G771" s="170" t="s">
        <v>593</v>
      </c>
      <c r="H771" s="169">
        <v>87.816999999999993</v>
      </c>
      <c r="I771" s="169"/>
    </row>
    <row r="772" spans="2:9" ht="32.25" thickBot="1" x14ac:dyDescent="0.25">
      <c r="B772" s="256" t="s">
        <v>48</v>
      </c>
      <c r="C772" s="28" t="s">
        <v>155</v>
      </c>
      <c r="D772" s="7" t="s">
        <v>75</v>
      </c>
      <c r="E772" s="7" t="s">
        <v>117</v>
      </c>
      <c r="F772" s="36">
        <v>1920202590</v>
      </c>
      <c r="G772" s="7" t="s">
        <v>120</v>
      </c>
      <c r="H772" s="3">
        <v>127</v>
      </c>
      <c r="I772" s="3">
        <v>127</v>
      </c>
    </row>
    <row r="773" spans="2:9" ht="142.5" thickBot="1" x14ac:dyDescent="0.25">
      <c r="B773" s="152" t="s">
        <v>64</v>
      </c>
      <c r="C773" s="26" t="s">
        <v>155</v>
      </c>
      <c r="D773" s="8" t="s">
        <v>75</v>
      </c>
      <c r="E773" s="8" t="s">
        <v>117</v>
      </c>
      <c r="F773" s="4">
        <v>1920206590</v>
      </c>
      <c r="G773" s="2"/>
      <c r="H773" s="1">
        <f>SUM(H774:H776)</f>
        <v>14469</v>
      </c>
      <c r="I773" s="1">
        <f>SUM(I774:I776)</f>
        <v>14469</v>
      </c>
    </row>
    <row r="774" spans="2:9" ht="48" thickBot="1" x14ac:dyDescent="0.25">
      <c r="B774" s="5" t="s">
        <v>56</v>
      </c>
      <c r="C774" s="28" t="s">
        <v>155</v>
      </c>
      <c r="D774" s="7" t="s">
        <v>75</v>
      </c>
      <c r="E774" s="7" t="s">
        <v>117</v>
      </c>
      <c r="F774" s="3">
        <v>1920206590</v>
      </c>
      <c r="G774" s="3">
        <v>111</v>
      </c>
      <c r="H774" s="3">
        <v>10939</v>
      </c>
      <c r="I774" s="3">
        <v>10939</v>
      </c>
    </row>
    <row r="775" spans="2:9" ht="79.5" thickBot="1" x14ac:dyDescent="0.25">
      <c r="B775" s="38" t="s">
        <v>10</v>
      </c>
      <c r="C775" s="28" t="s">
        <v>155</v>
      </c>
      <c r="D775" s="7" t="s">
        <v>75</v>
      </c>
      <c r="E775" s="7" t="s">
        <v>117</v>
      </c>
      <c r="F775" s="3">
        <v>1920206590</v>
      </c>
      <c r="G775" s="3">
        <v>119</v>
      </c>
      <c r="H775" s="3">
        <v>3304</v>
      </c>
      <c r="I775" s="3">
        <v>3304</v>
      </c>
    </row>
    <row r="776" spans="2:9" ht="32.25" thickBot="1" x14ac:dyDescent="0.25">
      <c r="B776" s="38" t="s">
        <v>13</v>
      </c>
      <c r="C776" s="28" t="s">
        <v>155</v>
      </c>
      <c r="D776" s="7" t="s">
        <v>75</v>
      </c>
      <c r="E776" s="7" t="s">
        <v>117</v>
      </c>
      <c r="F776" s="3">
        <v>1920206590</v>
      </c>
      <c r="G776" s="3">
        <v>244</v>
      </c>
      <c r="H776" s="3">
        <v>226</v>
      </c>
      <c r="I776" s="3">
        <v>226</v>
      </c>
    </row>
    <row r="777" spans="2:9" ht="95.25" thickBot="1" x14ac:dyDescent="0.25">
      <c r="B777" s="341" t="s">
        <v>659</v>
      </c>
      <c r="C777" s="198" t="s">
        <v>155</v>
      </c>
      <c r="D777" s="170" t="s">
        <v>75</v>
      </c>
      <c r="E777" s="170" t="s">
        <v>117</v>
      </c>
      <c r="F777" s="181" t="s">
        <v>663</v>
      </c>
      <c r="G777" s="169"/>
      <c r="H777" s="169">
        <f>SUM(H778:H779)</f>
        <v>859.31999999999994</v>
      </c>
      <c r="I777" s="169">
        <f>SUM(I778:I779)</f>
        <v>924.42</v>
      </c>
    </row>
    <row r="778" spans="2:9" ht="48" thickBot="1" x14ac:dyDescent="0.25">
      <c r="B778" s="38" t="s">
        <v>230</v>
      </c>
      <c r="C778" s="28" t="s">
        <v>155</v>
      </c>
      <c r="D778" s="7" t="s">
        <v>75</v>
      </c>
      <c r="E778" s="7" t="s">
        <v>117</v>
      </c>
      <c r="F778" s="185" t="s">
        <v>663</v>
      </c>
      <c r="G778" s="3">
        <v>111</v>
      </c>
      <c r="H778" s="3">
        <v>660</v>
      </c>
      <c r="I778" s="3">
        <v>710</v>
      </c>
    </row>
    <row r="779" spans="2:9" ht="79.5" thickBot="1" x14ac:dyDescent="0.25">
      <c r="B779" s="38" t="s">
        <v>10</v>
      </c>
      <c r="C779" s="28" t="s">
        <v>155</v>
      </c>
      <c r="D779" s="7" t="s">
        <v>75</v>
      </c>
      <c r="E779" s="7" t="s">
        <v>117</v>
      </c>
      <c r="F779" s="185" t="s">
        <v>663</v>
      </c>
      <c r="G779" s="3">
        <v>119</v>
      </c>
      <c r="H779" s="3">
        <v>199.32</v>
      </c>
      <c r="I779" s="3">
        <v>214.42</v>
      </c>
    </row>
    <row r="780" spans="2:9" ht="79.5" thickBot="1" x14ac:dyDescent="0.25">
      <c r="B780" s="158" t="s">
        <v>661</v>
      </c>
      <c r="C780" s="342" t="s">
        <v>155</v>
      </c>
      <c r="D780" s="342" t="s">
        <v>75</v>
      </c>
      <c r="E780" s="342" t="s">
        <v>117</v>
      </c>
      <c r="F780" s="181" t="s">
        <v>662</v>
      </c>
      <c r="G780" s="343"/>
      <c r="H780" s="343">
        <v>757.68</v>
      </c>
      <c r="I780" s="343">
        <v>757.68</v>
      </c>
    </row>
    <row r="781" spans="2:9" ht="32.25" thickBot="1" x14ac:dyDescent="0.25">
      <c r="B781" s="38" t="s">
        <v>13</v>
      </c>
      <c r="C781" s="28" t="s">
        <v>155</v>
      </c>
      <c r="D781" s="7" t="s">
        <v>75</v>
      </c>
      <c r="E781" s="7" t="s">
        <v>117</v>
      </c>
      <c r="F781" s="185" t="s">
        <v>662</v>
      </c>
      <c r="G781" s="3">
        <v>244</v>
      </c>
      <c r="H781" s="344">
        <v>757.68</v>
      </c>
      <c r="I781" s="344">
        <v>757.68</v>
      </c>
    </row>
    <row r="782" spans="2:9" ht="16.5" thickBot="1" x14ac:dyDescent="0.25">
      <c r="B782" s="130" t="s">
        <v>156</v>
      </c>
      <c r="C782" s="128" t="s">
        <v>157</v>
      </c>
      <c r="D782" s="128" t="s">
        <v>75</v>
      </c>
      <c r="E782" s="128" t="s">
        <v>117</v>
      </c>
      <c r="F782" s="128"/>
      <c r="G782" s="128"/>
      <c r="H782" s="129">
        <f>SUM(H797+H790+H783+H794)</f>
        <v>15049.328999999998</v>
      </c>
      <c r="I782" s="129">
        <f>SUM(I797+I790+I783+I794)</f>
        <v>15070.519999999999</v>
      </c>
    </row>
    <row r="783" spans="2:9" ht="16.5" thickBot="1" x14ac:dyDescent="0.25">
      <c r="B783" s="31"/>
      <c r="C783" s="26" t="s">
        <v>157</v>
      </c>
      <c r="D783" s="15" t="s">
        <v>75</v>
      </c>
      <c r="E783" s="15" t="s">
        <v>117</v>
      </c>
      <c r="F783" s="32">
        <v>1920202590</v>
      </c>
      <c r="G783" s="27"/>
      <c r="H783" s="52">
        <f>SUM(H784:H789)</f>
        <v>828.90899999999999</v>
      </c>
      <c r="I783" s="52">
        <f>SUM(I784:I789)</f>
        <v>785</v>
      </c>
    </row>
    <row r="784" spans="2:9" ht="48" thickBot="1" x14ac:dyDescent="0.25">
      <c r="B784" s="5" t="s">
        <v>56</v>
      </c>
      <c r="C784" s="28" t="s">
        <v>157</v>
      </c>
      <c r="D784" s="7" t="s">
        <v>75</v>
      </c>
      <c r="E784" s="7" t="s">
        <v>117</v>
      </c>
      <c r="F784" s="36">
        <v>1920202590</v>
      </c>
      <c r="G784" s="28" t="s">
        <v>80</v>
      </c>
      <c r="H784" s="131">
        <v>290</v>
      </c>
      <c r="I784" s="131">
        <v>290</v>
      </c>
    </row>
    <row r="785" spans="2:9" ht="79.5" thickBot="1" x14ac:dyDescent="0.25">
      <c r="B785" s="38" t="s">
        <v>10</v>
      </c>
      <c r="C785" s="28" t="s">
        <v>157</v>
      </c>
      <c r="D785" s="7" t="s">
        <v>75</v>
      </c>
      <c r="E785" s="7" t="s">
        <v>117</v>
      </c>
      <c r="F785" s="36">
        <v>1920202590</v>
      </c>
      <c r="G785" s="28" t="s">
        <v>569</v>
      </c>
      <c r="H785" s="131">
        <v>87</v>
      </c>
      <c r="I785" s="131">
        <v>87</v>
      </c>
    </row>
    <row r="786" spans="2:9" ht="32.25" thickBot="1" x14ac:dyDescent="0.25">
      <c r="B786" s="38" t="s">
        <v>13</v>
      </c>
      <c r="C786" s="28" t="s">
        <v>157</v>
      </c>
      <c r="D786" s="7" t="s">
        <v>75</v>
      </c>
      <c r="E786" s="7" t="s">
        <v>117</v>
      </c>
      <c r="F786" s="36">
        <v>1920202590</v>
      </c>
      <c r="G786" s="7" t="s">
        <v>121</v>
      </c>
      <c r="H786" s="3">
        <v>210</v>
      </c>
      <c r="I786" s="3">
        <v>210</v>
      </c>
    </row>
    <row r="787" spans="2:9" ht="16.5" thickBot="1" x14ac:dyDescent="0.25">
      <c r="B787" s="38" t="s">
        <v>635</v>
      </c>
      <c r="C787" s="28" t="s">
        <v>157</v>
      </c>
      <c r="D787" s="7" t="s">
        <v>75</v>
      </c>
      <c r="E787" s="7" t="s">
        <v>117</v>
      </c>
      <c r="F787" s="36">
        <v>1920202590</v>
      </c>
      <c r="G787" s="7" t="s">
        <v>614</v>
      </c>
      <c r="H787" s="3">
        <v>100</v>
      </c>
      <c r="I787" s="3">
        <v>100</v>
      </c>
    </row>
    <row r="788" spans="2:9" ht="48" thickBot="1" x14ac:dyDescent="0.25">
      <c r="B788" s="154" t="s">
        <v>592</v>
      </c>
      <c r="C788" s="198" t="s">
        <v>157</v>
      </c>
      <c r="D788" s="170" t="s">
        <v>75</v>
      </c>
      <c r="E788" s="170" t="s">
        <v>117</v>
      </c>
      <c r="F788" s="297">
        <v>1920202590</v>
      </c>
      <c r="G788" s="170" t="s">
        <v>593</v>
      </c>
      <c r="H788" s="169">
        <v>43.908999999999999</v>
      </c>
      <c r="I788" s="169"/>
    </row>
    <row r="789" spans="2:9" ht="32.25" thickBot="1" x14ac:dyDescent="0.25">
      <c r="B789" s="256" t="s">
        <v>48</v>
      </c>
      <c r="C789" s="28" t="s">
        <v>157</v>
      </c>
      <c r="D789" s="7" t="s">
        <v>75</v>
      </c>
      <c r="E789" s="7" t="s">
        <v>117</v>
      </c>
      <c r="F789" s="36">
        <v>1920202590</v>
      </c>
      <c r="G789" s="7" t="s">
        <v>120</v>
      </c>
      <c r="H789" s="3">
        <v>98</v>
      </c>
      <c r="I789" s="3">
        <v>98</v>
      </c>
    </row>
    <row r="790" spans="2:9" ht="142.5" thickBot="1" x14ac:dyDescent="0.25">
      <c r="B790" s="152" t="s">
        <v>64</v>
      </c>
      <c r="C790" s="26" t="s">
        <v>157</v>
      </c>
      <c r="D790" s="8" t="s">
        <v>75</v>
      </c>
      <c r="E790" s="8" t="s">
        <v>117</v>
      </c>
      <c r="F790" s="4">
        <v>1920206590</v>
      </c>
      <c r="G790" s="2"/>
      <c r="H790" s="1">
        <f>SUM(H791:H793)</f>
        <v>12970.8</v>
      </c>
      <c r="I790" s="1">
        <f>SUM(I791:I793)</f>
        <v>12970.8</v>
      </c>
    </row>
    <row r="791" spans="2:9" ht="48" thickBot="1" x14ac:dyDescent="0.25">
      <c r="B791" s="5" t="s">
        <v>56</v>
      </c>
      <c r="C791" s="28" t="s">
        <v>157</v>
      </c>
      <c r="D791" s="7" t="s">
        <v>75</v>
      </c>
      <c r="E791" s="7" t="s">
        <v>117</v>
      </c>
      <c r="F791" s="3">
        <v>1920206590</v>
      </c>
      <c r="G791" s="3">
        <v>111</v>
      </c>
      <c r="H791" s="3">
        <v>9864</v>
      </c>
      <c r="I791" s="3">
        <v>9864</v>
      </c>
    </row>
    <row r="792" spans="2:9" ht="79.5" thickBot="1" x14ac:dyDescent="0.25">
      <c r="B792" s="38" t="s">
        <v>10</v>
      </c>
      <c r="C792" s="28" t="s">
        <v>157</v>
      </c>
      <c r="D792" s="7" t="s">
        <v>75</v>
      </c>
      <c r="E792" s="7" t="s">
        <v>117</v>
      </c>
      <c r="F792" s="3">
        <v>1920206590</v>
      </c>
      <c r="G792" s="3">
        <v>119</v>
      </c>
      <c r="H792" s="3">
        <v>2980</v>
      </c>
      <c r="I792" s="3">
        <v>2980</v>
      </c>
    </row>
    <row r="793" spans="2:9" ht="32.25" thickBot="1" x14ac:dyDescent="0.25">
      <c r="B793" s="38" t="s">
        <v>13</v>
      </c>
      <c r="C793" s="28" t="s">
        <v>157</v>
      </c>
      <c r="D793" s="7" t="s">
        <v>75</v>
      </c>
      <c r="E793" s="7" t="s">
        <v>117</v>
      </c>
      <c r="F793" s="3">
        <v>1920206590</v>
      </c>
      <c r="G793" s="3">
        <v>244</v>
      </c>
      <c r="H793" s="3">
        <v>126.8</v>
      </c>
      <c r="I793" s="3">
        <v>126.8</v>
      </c>
    </row>
    <row r="794" spans="2:9" ht="95.25" thickBot="1" x14ac:dyDescent="0.25">
      <c r="B794" s="341" t="s">
        <v>659</v>
      </c>
      <c r="C794" s="198" t="s">
        <v>157</v>
      </c>
      <c r="D794" s="170" t="s">
        <v>75</v>
      </c>
      <c r="E794" s="170" t="s">
        <v>117</v>
      </c>
      <c r="F794" s="181" t="s">
        <v>663</v>
      </c>
      <c r="G794" s="169"/>
      <c r="H794" s="169">
        <f>SUM(H795:H796)</f>
        <v>859.31999999999994</v>
      </c>
      <c r="I794" s="169">
        <f>SUM(I795:I796)</f>
        <v>924.42</v>
      </c>
    </row>
    <row r="795" spans="2:9" ht="48" thickBot="1" x14ac:dyDescent="0.25">
      <c r="B795" s="38" t="s">
        <v>230</v>
      </c>
      <c r="C795" s="28" t="s">
        <v>157</v>
      </c>
      <c r="D795" s="7" t="s">
        <v>75</v>
      </c>
      <c r="E795" s="7" t="s">
        <v>117</v>
      </c>
      <c r="F795" s="185" t="s">
        <v>663</v>
      </c>
      <c r="G795" s="3">
        <v>111</v>
      </c>
      <c r="H795" s="3">
        <v>660</v>
      </c>
      <c r="I795" s="3">
        <v>710</v>
      </c>
    </row>
    <row r="796" spans="2:9" ht="79.5" thickBot="1" x14ac:dyDescent="0.25">
      <c r="B796" s="38" t="s">
        <v>10</v>
      </c>
      <c r="C796" s="28" t="s">
        <v>157</v>
      </c>
      <c r="D796" s="7" t="s">
        <v>75</v>
      </c>
      <c r="E796" s="7" t="s">
        <v>117</v>
      </c>
      <c r="F796" s="185" t="s">
        <v>663</v>
      </c>
      <c r="G796" s="3">
        <v>119</v>
      </c>
      <c r="H796" s="3">
        <v>199.32</v>
      </c>
      <c r="I796" s="3">
        <v>214.42</v>
      </c>
    </row>
    <row r="797" spans="2:9" ht="79.5" thickBot="1" x14ac:dyDescent="0.25">
      <c r="B797" s="158" t="s">
        <v>661</v>
      </c>
      <c r="C797" s="342" t="s">
        <v>157</v>
      </c>
      <c r="D797" s="342" t="s">
        <v>75</v>
      </c>
      <c r="E797" s="342" t="s">
        <v>117</v>
      </c>
      <c r="F797" s="181" t="s">
        <v>662</v>
      </c>
      <c r="G797" s="343"/>
      <c r="H797" s="343">
        <v>390.3</v>
      </c>
      <c r="I797" s="343">
        <v>390.3</v>
      </c>
    </row>
    <row r="798" spans="2:9" ht="32.25" thickBot="1" x14ac:dyDescent="0.25">
      <c r="B798" s="38" t="s">
        <v>13</v>
      </c>
      <c r="C798" s="28" t="s">
        <v>157</v>
      </c>
      <c r="D798" s="7" t="s">
        <v>75</v>
      </c>
      <c r="E798" s="7" t="s">
        <v>117</v>
      </c>
      <c r="F798" s="185" t="s">
        <v>662</v>
      </c>
      <c r="G798" s="3">
        <v>244</v>
      </c>
      <c r="H798" s="344">
        <v>390.3</v>
      </c>
      <c r="I798" s="344">
        <v>390.3</v>
      </c>
    </row>
    <row r="799" spans="2:9" ht="16.5" thickBot="1" x14ac:dyDescent="0.25">
      <c r="B799" s="130" t="s">
        <v>158</v>
      </c>
      <c r="C799" s="128" t="s">
        <v>159</v>
      </c>
      <c r="D799" s="128" t="s">
        <v>75</v>
      </c>
      <c r="E799" s="128" t="s">
        <v>117</v>
      </c>
      <c r="F799" s="128"/>
      <c r="G799" s="128"/>
      <c r="H799" s="296">
        <f>SUM(H814+H807+H800+H811)</f>
        <v>12394.769</v>
      </c>
      <c r="I799" s="296">
        <f>SUM(I814+I807+I800+I811)</f>
        <v>12397.732000000002</v>
      </c>
    </row>
    <row r="800" spans="2:9" ht="16.5" thickBot="1" x14ac:dyDescent="0.25">
      <c r="B800" s="31"/>
      <c r="C800" s="27"/>
      <c r="D800" s="27"/>
      <c r="E800" s="27"/>
      <c r="F800" s="27"/>
      <c r="G800" s="27"/>
      <c r="H800" s="288">
        <f>SUM(H801:H806)</f>
        <v>833.90899999999999</v>
      </c>
      <c r="I800" s="288">
        <f>SUM(I801:I806)</f>
        <v>790</v>
      </c>
    </row>
    <row r="801" spans="2:9" ht="48" thickBot="1" x14ac:dyDescent="0.25">
      <c r="B801" s="5" t="s">
        <v>56</v>
      </c>
      <c r="C801" s="28" t="s">
        <v>159</v>
      </c>
      <c r="D801" s="7" t="s">
        <v>75</v>
      </c>
      <c r="E801" s="7" t="s">
        <v>117</v>
      </c>
      <c r="F801" s="36">
        <v>1920202590</v>
      </c>
      <c r="G801" s="28" t="s">
        <v>80</v>
      </c>
      <c r="H801" s="131">
        <v>290</v>
      </c>
      <c r="I801" s="131">
        <v>290</v>
      </c>
    </row>
    <row r="802" spans="2:9" ht="79.5" thickBot="1" x14ac:dyDescent="0.25">
      <c r="B802" s="38" t="s">
        <v>10</v>
      </c>
      <c r="C802" s="28" t="s">
        <v>159</v>
      </c>
      <c r="D802" s="7" t="s">
        <v>75</v>
      </c>
      <c r="E802" s="7" t="s">
        <v>117</v>
      </c>
      <c r="F802" s="36">
        <v>1920202590</v>
      </c>
      <c r="G802" s="28" t="s">
        <v>569</v>
      </c>
      <c r="H802" s="131">
        <v>87</v>
      </c>
      <c r="I802" s="131">
        <v>87</v>
      </c>
    </row>
    <row r="803" spans="2:9" ht="32.25" thickBot="1" x14ac:dyDescent="0.25">
      <c r="B803" s="38" t="s">
        <v>13</v>
      </c>
      <c r="C803" s="28" t="s">
        <v>159</v>
      </c>
      <c r="D803" s="7" t="s">
        <v>75</v>
      </c>
      <c r="E803" s="7" t="s">
        <v>117</v>
      </c>
      <c r="F803" s="36">
        <v>1920202590</v>
      </c>
      <c r="G803" s="7" t="s">
        <v>121</v>
      </c>
      <c r="H803" s="3">
        <v>99</v>
      </c>
      <c r="I803" s="3">
        <v>99</v>
      </c>
    </row>
    <row r="804" spans="2:9" ht="16.5" thickBot="1" x14ac:dyDescent="0.25">
      <c r="B804" s="38" t="s">
        <v>635</v>
      </c>
      <c r="C804" s="28" t="s">
        <v>159</v>
      </c>
      <c r="D804" s="7" t="s">
        <v>75</v>
      </c>
      <c r="E804" s="7" t="s">
        <v>117</v>
      </c>
      <c r="F804" s="36">
        <v>1920202590</v>
      </c>
      <c r="G804" s="7" t="s">
        <v>614</v>
      </c>
      <c r="H804" s="3">
        <v>199</v>
      </c>
      <c r="I804" s="3">
        <v>199</v>
      </c>
    </row>
    <row r="805" spans="2:9" ht="48" thickBot="1" x14ac:dyDescent="0.25">
      <c r="B805" s="154" t="s">
        <v>592</v>
      </c>
      <c r="C805" s="198" t="s">
        <v>159</v>
      </c>
      <c r="D805" s="170" t="s">
        <v>75</v>
      </c>
      <c r="E805" s="170" t="s">
        <v>117</v>
      </c>
      <c r="F805" s="297">
        <v>1920202590</v>
      </c>
      <c r="G805" s="170" t="s">
        <v>593</v>
      </c>
      <c r="H805" s="169">
        <v>43.908999999999999</v>
      </c>
      <c r="I805" s="169"/>
    </row>
    <row r="806" spans="2:9" ht="32.25" thickBot="1" x14ac:dyDescent="0.25">
      <c r="B806" s="256" t="s">
        <v>48</v>
      </c>
      <c r="C806" s="28" t="s">
        <v>159</v>
      </c>
      <c r="D806" s="7" t="s">
        <v>75</v>
      </c>
      <c r="E806" s="7" t="s">
        <v>117</v>
      </c>
      <c r="F806" s="36">
        <v>1920202590</v>
      </c>
      <c r="G806" s="7" t="s">
        <v>120</v>
      </c>
      <c r="H806" s="3">
        <v>115</v>
      </c>
      <c r="I806" s="3">
        <v>115</v>
      </c>
    </row>
    <row r="807" spans="2:9" ht="142.5" thickBot="1" x14ac:dyDescent="0.25">
      <c r="B807" s="152" t="s">
        <v>64</v>
      </c>
      <c r="C807" s="26" t="s">
        <v>159</v>
      </c>
      <c r="D807" s="8" t="s">
        <v>75</v>
      </c>
      <c r="E807" s="8" t="s">
        <v>117</v>
      </c>
      <c r="F807" s="4">
        <v>1920206590</v>
      </c>
      <c r="G807" s="2"/>
      <c r="H807" s="1">
        <f>SUM(H808:H810)</f>
        <v>10706.300000000001</v>
      </c>
      <c r="I807" s="1">
        <f>SUM(I808:I810)</f>
        <v>10706.300000000001</v>
      </c>
    </row>
    <row r="808" spans="2:9" ht="48" thickBot="1" x14ac:dyDescent="0.25">
      <c r="B808" s="5" t="s">
        <v>56</v>
      </c>
      <c r="C808" s="28" t="s">
        <v>159</v>
      </c>
      <c r="D808" s="7" t="s">
        <v>75</v>
      </c>
      <c r="E808" s="7" t="s">
        <v>117</v>
      </c>
      <c r="F808" s="3">
        <v>1920206590</v>
      </c>
      <c r="G808" s="3">
        <v>111</v>
      </c>
      <c r="H808" s="3">
        <v>8162</v>
      </c>
      <c r="I808" s="3">
        <v>8162</v>
      </c>
    </row>
    <row r="809" spans="2:9" ht="79.5" thickBot="1" x14ac:dyDescent="0.25">
      <c r="B809" s="38" t="s">
        <v>10</v>
      </c>
      <c r="C809" s="28" t="s">
        <v>159</v>
      </c>
      <c r="D809" s="7" t="s">
        <v>75</v>
      </c>
      <c r="E809" s="7" t="s">
        <v>117</v>
      </c>
      <c r="F809" s="3">
        <v>1920206590</v>
      </c>
      <c r="G809" s="3">
        <v>119</v>
      </c>
      <c r="H809" s="3">
        <v>2465.1999999999998</v>
      </c>
      <c r="I809" s="3">
        <v>2465.1999999999998</v>
      </c>
    </row>
    <row r="810" spans="2:9" ht="32.25" thickBot="1" x14ac:dyDescent="0.25">
      <c r="B810" s="38" t="s">
        <v>13</v>
      </c>
      <c r="C810" s="28" t="s">
        <v>159</v>
      </c>
      <c r="D810" s="7" t="s">
        <v>75</v>
      </c>
      <c r="E810" s="7" t="s">
        <v>117</v>
      </c>
      <c r="F810" s="3">
        <v>1920206590</v>
      </c>
      <c r="G810" s="3">
        <v>244</v>
      </c>
      <c r="H810" s="3">
        <v>79.099999999999994</v>
      </c>
      <c r="I810" s="3">
        <v>79.099999999999994</v>
      </c>
    </row>
    <row r="811" spans="2:9" ht="95.25" thickBot="1" x14ac:dyDescent="0.25">
      <c r="B811" s="341" t="s">
        <v>659</v>
      </c>
      <c r="C811" s="198" t="s">
        <v>159</v>
      </c>
      <c r="D811" s="170" t="s">
        <v>75</v>
      </c>
      <c r="E811" s="170" t="s">
        <v>117</v>
      </c>
      <c r="F811" s="181" t="s">
        <v>663</v>
      </c>
      <c r="G811" s="169"/>
      <c r="H811" s="169">
        <f>SUM(H812:H813)</f>
        <v>624.96</v>
      </c>
      <c r="I811" s="169">
        <f>SUM(I812:I813)</f>
        <v>671.83199999999999</v>
      </c>
    </row>
    <row r="812" spans="2:9" ht="48" thickBot="1" x14ac:dyDescent="0.25">
      <c r="B812" s="38" t="s">
        <v>230</v>
      </c>
      <c r="C812" s="28" t="s">
        <v>159</v>
      </c>
      <c r="D812" s="7" t="s">
        <v>75</v>
      </c>
      <c r="E812" s="7" t="s">
        <v>117</v>
      </c>
      <c r="F812" s="185" t="s">
        <v>663</v>
      </c>
      <c r="G812" s="3">
        <v>111</v>
      </c>
      <c r="H812" s="3">
        <v>480</v>
      </c>
      <c r="I812" s="3">
        <v>516</v>
      </c>
    </row>
    <row r="813" spans="2:9" ht="79.5" thickBot="1" x14ac:dyDescent="0.25">
      <c r="B813" s="38" t="s">
        <v>10</v>
      </c>
      <c r="C813" s="28" t="s">
        <v>159</v>
      </c>
      <c r="D813" s="7" t="s">
        <v>75</v>
      </c>
      <c r="E813" s="7" t="s">
        <v>117</v>
      </c>
      <c r="F813" s="185" t="s">
        <v>663</v>
      </c>
      <c r="G813" s="3">
        <v>119</v>
      </c>
      <c r="H813" s="3">
        <v>144.96</v>
      </c>
      <c r="I813" s="3">
        <v>155.83199999999999</v>
      </c>
    </row>
    <row r="814" spans="2:9" ht="79.5" thickBot="1" x14ac:dyDescent="0.25">
      <c r="B814" s="158" t="s">
        <v>661</v>
      </c>
      <c r="C814" s="342" t="s">
        <v>159</v>
      </c>
      <c r="D814" s="342" t="s">
        <v>75</v>
      </c>
      <c r="E814" s="342" t="s">
        <v>117</v>
      </c>
      <c r="F814" s="181" t="s">
        <v>662</v>
      </c>
      <c r="G814" s="343"/>
      <c r="H814" s="343">
        <v>229.6</v>
      </c>
      <c r="I814" s="343">
        <v>229.6</v>
      </c>
    </row>
    <row r="815" spans="2:9" ht="32.25" thickBot="1" x14ac:dyDescent="0.25">
      <c r="B815" s="38" t="s">
        <v>13</v>
      </c>
      <c r="C815" s="28" t="s">
        <v>159</v>
      </c>
      <c r="D815" s="7" t="s">
        <v>75</v>
      </c>
      <c r="E815" s="7" t="s">
        <v>117</v>
      </c>
      <c r="F815" s="185" t="s">
        <v>662</v>
      </c>
      <c r="G815" s="3">
        <v>244</v>
      </c>
      <c r="H815" s="344">
        <v>229.6</v>
      </c>
      <c r="I815" s="344">
        <v>229.6</v>
      </c>
    </row>
    <row r="816" spans="2:9" ht="16.5" thickBot="1" x14ac:dyDescent="0.25">
      <c r="B816" s="130" t="s">
        <v>160</v>
      </c>
      <c r="C816" s="128" t="s">
        <v>161</v>
      </c>
      <c r="D816" s="128" t="s">
        <v>75</v>
      </c>
      <c r="E816" s="128" t="s">
        <v>117</v>
      </c>
      <c r="F816" s="128"/>
      <c r="G816" s="128"/>
      <c r="H816" s="296">
        <f>SUM(H817+H823+H830+H827)</f>
        <v>15418.869999999999</v>
      </c>
      <c r="I816" s="296">
        <f>SUM(I817+I823+I830+I827)</f>
        <v>15483.97</v>
      </c>
    </row>
    <row r="817" spans="2:9" ht="16.5" thickBot="1" x14ac:dyDescent="0.25">
      <c r="B817" s="31"/>
      <c r="C817" s="26" t="s">
        <v>161</v>
      </c>
      <c r="D817" s="15" t="s">
        <v>75</v>
      </c>
      <c r="E817" s="15" t="s">
        <v>117</v>
      </c>
      <c r="F817" s="32">
        <v>1920202590</v>
      </c>
      <c r="G817" s="27"/>
      <c r="H817" s="288">
        <f>SUM(H818:H822)</f>
        <v>1154</v>
      </c>
      <c r="I817" s="288">
        <f>SUM(I818:I822)</f>
        <v>1154</v>
      </c>
    </row>
    <row r="818" spans="2:9" ht="48" thickBot="1" x14ac:dyDescent="0.25">
      <c r="B818" s="5" t="s">
        <v>56</v>
      </c>
      <c r="C818" s="28" t="s">
        <v>161</v>
      </c>
      <c r="D818" s="7" t="s">
        <v>75</v>
      </c>
      <c r="E818" s="7" t="s">
        <v>117</v>
      </c>
      <c r="F818" s="36">
        <v>1920202590</v>
      </c>
      <c r="G818" s="28" t="s">
        <v>80</v>
      </c>
      <c r="H818" s="131">
        <v>320</v>
      </c>
      <c r="I818" s="131">
        <v>320</v>
      </c>
    </row>
    <row r="819" spans="2:9" ht="79.5" thickBot="1" x14ac:dyDescent="0.25">
      <c r="B819" s="38" t="s">
        <v>10</v>
      </c>
      <c r="C819" s="28" t="s">
        <v>161</v>
      </c>
      <c r="D819" s="7" t="s">
        <v>75</v>
      </c>
      <c r="E819" s="7" t="s">
        <v>117</v>
      </c>
      <c r="F819" s="36">
        <v>1920202590</v>
      </c>
      <c r="G819" s="7" t="s">
        <v>569</v>
      </c>
      <c r="H819" s="3">
        <v>96</v>
      </c>
      <c r="I819" s="3">
        <v>96</v>
      </c>
    </row>
    <row r="820" spans="2:9" ht="32.25" thickBot="1" x14ac:dyDescent="0.25">
      <c r="B820" s="38" t="s">
        <v>13</v>
      </c>
      <c r="C820" s="28" t="s">
        <v>161</v>
      </c>
      <c r="D820" s="7" t="s">
        <v>75</v>
      </c>
      <c r="E820" s="7" t="s">
        <v>117</v>
      </c>
      <c r="F820" s="36">
        <v>1920202590</v>
      </c>
      <c r="G820" s="7" t="s">
        <v>121</v>
      </c>
      <c r="H820" s="3">
        <v>160</v>
      </c>
      <c r="I820" s="3">
        <v>160</v>
      </c>
    </row>
    <row r="821" spans="2:9" ht="16.5" thickBot="1" x14ac:dyDescent="0.25">
      <c r="B821" s="38" t="s">
        <v>635</v>
      </c>
      <c r="C821" s="28" t="s">
        <v>161</v>
      </c>
      <c r="D821" s="7" t="s">
        <v>75</v>
      </c>
      <c r="E821" s="7" t="s">
        <v>117</v>
      </c>
      <c r="F821" s="36">
        <v>1920202590</v>
      </c>
      <c r="G821" s="7" t="s">
        <v>614</v>
      </c>
      <c r="H821" s="3">
        <v>480</v>
      </c>
      <c r="I821" s="3">
        <v>480</v>
      </c>
    </row>
    <row r="822" spans="2:9" ht="32.25" thickBot="1" x14ac:dyDescent="0.25">
      <c r="B822" s="256" t="s">
        <v>48</v>
      </c>
      <c r="C822" s="28" t="s">
        <v>161</v>
      </c>
      <c r="D822" s="7" t="s">
        <v>75</v>
      </c>
      <c r="E822" s="7" t="s">
        <v>117</v>
      </c>
      <c r="F822" s="36">
        <v>1920202590</v>
      </c>
      <c r="G822" s="7" t="s">
        <v>120</v>
      </c>
      <c r="H822" s="3">
        <v>98</v>
      </c>
      <c r="I822" s="3">
        <v>98</v>
      </c>
    </row>
    <row r="823" spans="2:9" ht="142.5" thickBot="1" x14ac:dyDescent="0.25">
      <c r="B823" s="152" t="s">
        <v>64</v>
      </c>
      <c r="C823" s="26" t="s">
        <v>161</v>
      </c>
      <c r="D823" s="8" t="s">
        <v>75</v>
      </c>
      <c r="E823" s="8" t="s">
        <v>117</v>
      </c>
      <c r="F823" s="4">
        <v>1920206590</v>
      </c>
      <c r="G823" s="2"/>
      <c r="H823" s="1">
        <f>SUM(H824:H826)</f>
        <v>12751</v>
      </c>
      <c r="I823" s="1">
        <f>SUM(I824:I826)</f>
        <v>12751</v>
      </c>
    </row>
    <row r="824" spans="2:9" ht="48" thickBot="1" x14ac:dyDescent="0.25">
      <c r="B824" s="5" t="s">
        <v>56</v>
      </c>
      <c r="C824" s="28" t="s">
        <v>161</v>
      </c>
      <c r="D824" s="7" t="s">
        <v>75</v>
      </c>
      <c r="E824" s="7" t="s">
        <v>117</v>
      </c>
      <c r="F824" s="3">
        <v>1920206590</v>
      </c>
      <c r="G824" s="3">
        <v>111</v>
      </c>
      <c r="H824" s="3">
        <v>9658</v>
      </c>
      <c r="I824" s="3">
        <v>9658</v>
      </c>
    </row>
    <row r="825" spans="2:9" ht="79.5" thickBot="1" x14ac:dyDescent="0.25">
      <c r="B825" s="38" t="s">
        <v>10</v>
      </c>
      <c r="C825" s="28" t="s">
        <v>161</v>
      </c>
      <c r="D825" s="7" t="s">
        <v>75</v>
      </c>
      <c r="E825" s="7" t="s">
        <v>117</v>
      </c>
      <c r="F825" s="3">
        <v>1920206590</v>
      </c>
      <c r="G825" s="3">
        <v>119</v>
      </c>
      <c r="H825" s="3">
        <v>2917</v>
      </c>
      <c r="I825" s="3">
        <v>2917</v>
      </c>
    </row>
    <row r="826" spans="2:9" ht="32.25" thickBot="1" x14ac:dyDescent="0.25">
      <c r="B826" s="38" t="s">
        <v>13</v>
      </c>
      <c r="C826" s="28" t="s">
        <v>161</v>
      </c>
      <c r="D826" s="7" t="s">
        <v>75</v>
      </c>
      <c r="E826" s="7" t="s">
        <v>117</v>
      </c>
      <c r="F826" s="3">
        <v>1920206590</v>
      </c>
      <c r="G826" s="3">
        <v>244</v>
      </c>
      <c r="H826" s="3">
        <v>176</v>
      </c>
      <c r="I826" s="3">
        <v>176</v>
      </c>
    </row>
    <row r="827" spans="2:9" ht="95.25" thickBot="1" x14ac:dyDescent="0.25">
      <c r="B827" s="341" t="s">
        <v>659</v>
      </c>
      <c r="C827" s="198" t="s">
        <v>161</v>
      </c>
      <c r="D827" s="170" t="s">
        <v>75</v>
      </c>
      <c r="E827" s="170" t="s">
        <v>117</v>
      </c>
      <c r="F827" s="181" t="s">
        <v>663</v>
      </c>
      <c r="G827" s="169"/>
      <c r="H827" s="169">
        <f>SUM(H828:H829)</f>
        <v>859.31999999999994</v>
      </c>
      <c r="I827" s="169">
        <f>SUM(I828:I829)</f>
        <v>924.42</v>
      </c>
    </row>
    <row r="828" spans="2:9" ht="48" thickBot="1" x14ac:dyDescent="0.25">
      <c r="B828" s="38" t="s">
        <v>230</v>
      </c>
      <c r="C828" s="28" t="s">
        <v>161</v>
      </c>
      <c r="D828" s="7" t="s">
        <v>75</v>
      </c>
      <c r="E828" s="7" t="s">
        <v>117</v>
      </c>
      <c r="F828" s="185" t="s">
        <v>663</v>
      </c>
      <c r="G828" s="3">
        <v>111</v>
      </c>
      <c r="H828" s="3">
        <v>660</v>
      </c>
      <c r="I828" s="3">
        <v>710</v>
      </c>
    </row>
    <row r="829" spans="2:9" ht="79.5" thickBot="1" x14ac:dyDescent="0.25">
      <c r="B829" s="38" t="s">
        <v>10</v>
      </c>
      <c r="C829" s="28" t="s">
        <v>161</v>
      </c>
      <c r="D829" s="7" t="s">
        <v>75</v>
      </c>
      <c r="E829" s="7" t="s">
        <v>117</v>
      </c>
      <c r="F829" s="185" t="s">
        <v>663</v>
      </c>
      <c r="G829" s="3">
        <v>119</v>
      </c>
      <c r="H829" s="3">
        <v>199.32</v>
      </c>
      <c r="I829" s="3">
        <v>214.42</v>
      </c>
    </row>
    <row r="830" spans="2:9" ht="79.5" thickBot="1" x14ac:dyDescent="0.25">
      <c r="B830" s="158" t="s">
        <v>661</v>
      </c>
      <c r="C830" s="342" t="s">
        <v>161</v>
      </c>
      <c r="D830" s="342" t="s">
        <v>75</v>
      </c>
      <c r="E830" s="342" t="s">
        <v>117</v>
      </c>
      <c r="F830" s="181" t="s">
        <v>662</v>
      </c>
      <c r="G830" s="343"/>
      <c r="H830" s="343">
        <v>654.54999999999995</v>
      </c>
      <c r="I830" s="343">
        <v>654.54999999999995</v>
      </c>
    </row>
    <row r="831" spans="2:9" ht="32.25" thickBot="1" x14ac:dyDescent="0.25">
      <c r="B831" s="38" t="s">
        <v>13</v>
      </c>
      <c r="C831" s="28" t="s">
        <v>161</v>
      </c>
      <c r="D831" s="7" t="s">
        <v>75</v>
      </c>
      <c r="E831" s="7" t="s">
        <v>117</v>
      </c>
      <c r="F831" s="185" t="s">
        <v>662</v>
      </c>
      <c r="G831" s="3">
        <v>244</v>
      </c>
      <c r="H831" s="344">
        <v>654.54999999999995</v>
      </c>
      <c r="I831" s="344">
        <v>654.54999999999995</v>
      </c>
    </row>
    <row r="832" spans="2:9" ht="32.25" thickBot="1" x14ac:dyDescent="0.25">
      <c r="B832" s="130" t="s">
        <v>162</v>
      </c>
      <c r="C832" s="128" t="s">
        <v>164</v>
      </c>
      <c r="D832" s="128" t="s">
        <v>75</v>
      </c>
      <c r="E832" s="128" t="s">
        <v>117</v>
      </c>
      <c r="F832" s="128"/>
      <c r="G832" s="128"/>
      <c r="H832" s="296">
        <f>SUM(H847+H840+H833+H844)</f>
        <v>14748.832999999999</v>
      </c>
      <c r="I832" s="296">
        <f>SUM(I847+I840+I833+I844)</f>
        <v>14748.07</v>
      </c>
    </row>
    <row r="833" spans="2:9" ht="16.5" thickBot="1" x14ac:dyDescent="0.25">
      <c r="B833" s="31"/>
      <c r="C833" s="26" t="s">
        <v>164</v>
      </c>
      <c r="D833" s="15" t="s">
        <v>75</v>
      </c>
      <c r="E833" s="15" t="s">
        <v>117</v>
      </c>
      <c r="F833" s="32">
        <v>1920202590</v>
      </c>
      <c r="G833" s="27"/>
      <c r="H833" s="288">
        <f>SUM(H834:H839)</f>
        <v>719.36300000000006</v>
      </c>
      <c r="I833" s="288">
        <f>SUM(I834:I839)</f>
        <v>653.5</v>
      </c>
    </row>
    <row r="834" spans="2:9" ht="48" thickBot="1" x14ac:dyDescent="0.25">
      <c r="B834" s="5" t="s">
        <v>56</v>
      </c>
      <c r="C834" s="28" t="s">
        <v>164</v>
      </c>
      <c r="D834" s="7" t="s">
        <v>75</v>
      </c>
      <c r="E834" s="7" t="s">
        <v>117</v>
      </c>
      <c r="F834" s="36">
        <v>1920202590</v>
      </c>
      <c r="G834" s="28" t="s">
        <v>80</v>
      </c>
      <c r="H834" s="131">
        <v>290</v>
      </c>
      <c r="I834" s="131">
        <v>290</v>
      </c>
    </row>
    <row r="835" spans="2:9" ht="79.5" thickBot="1" x14ac:dyDescent="0.25">
      <c r="B835" s="38" t="s">
        <v>10</v>
      </c>
      <c r="C835" s="28" t="s">
        <v>164</v>
      </c>
      <c r="D835" s="7" t="s">
        <v>75</v>
      </c>
      <c r="E835" s="7" t="s">
        <v>117</v>
      </c>
      <c r="F835" s="36">
        <v>1920202590</v>
      </c>
      <c r="G835" s="28" t="s">
        <v>569</v>
      </c>
      <c r="H835" s="131">
        <v>87</v>
      </c>
      <c r="I835" s="131">
        <v>87</v>
      </c>
    </row>
    <row r="836" spans="2:9" ht="32.25" thickBot="1" x14ac:dyDescent="0.25">
      <c r="B836" s="38" t="s">
        <v>13</v>
      </c>
      <c r="C836" s="28" t="s">
        <v>164</v>
      </c>
      <c r="D836" s="7" t="s">
        <v>75</v>
      </c>
      <c r="E836" s="7" t="s">
        <v>117</v>
      </c>
      <c r="F836" s="36">
        <v>1920202590</v>
      </c>
      <c r="G836" s="7" t="s">
        <v>121</v>
      </c>
      <c r="H836" s="3">
        <v>92</v>
      </c>
      <c r="I836" s="3">
        <v>92</v>
      </c>
    </row>
    <row r="837" spans="2:9" ht="16.5" thickBot="1" x14ac:dyDescent="0.25">
      <c r="B837" s="38" t="s">
        <v>635</v>
      </c>
      <c r="C837" s="28" t="s">
        <v>164</v>
      </c>
      <c r="D837" s="7" t="s">
        <v>75</v>
      </c>
      <c r="E837" s="7" t="s">
        <v>117</v>
      </c>
      <c r="F837" s="36">
        <v>1920202590</v>
      </c>
      <c r="G837" s="7" t="s">
        <v>614</v>
      </c>
      <c r="H837" s="3">
        <v>150</v>
      </c>
      <c r="I837" s="3">
        <v>150</v>
      </c>
    </row>
    <row r="838" spans="2:9" ht="48" thickBot="1" x14ac:dyDescent="0.25">
      <c r="B838" s="154" t="s">
        <v>592</v>
      </c>
      <c r="C838" s="198" t="s">
        <v>164</v>
      </c>
      <c r="D838" s="170" t="s">
        <v>75</v>
      </c>
      <c r="E838" s="170" t="s">
        <v>117</v>
      </c>
      <c r="F838" s="297">
        <v>1920202590</v>
      </c>
      <c r="G838" s="170" t="s">
        <v>593</v>
      </c>
      <c r="H838" s="169">
        <v>65.863</v>
      </c>
      <c r="I838" s="169"/>
    </row>
    <row r="839" spans="2:9" ht="32.25" thickBot="1" x14ac:dyDescent="0.25">
      <c r="B839" s="256" t="s">
        <v>48</v>
      </c>
      <c r="C839" s="28" t="s">
        <v>164</v>
      </c>
      <c r="D839" s="7" t="s">
        <v>75</v>
      </c>
      <c r="E839" s="7" t="s">
        <v>117</v>
      </c>
      <c r="F839" s="36">
        <v>1920202590</v>
      </c>
      <c r="G839" s="7" t="s">
        <v>120</v>
      </c>
      <c r="H839" s="3">
        <v>34.5</v>
      </c>
      <c r="I839" s="3">
        <v>34.5</v>
      </c>
    </row>
    <row r="840" spans="2:9" ht="142.5" thickBot="1" x14ac:dyDescent="0.25">
      <c r="B840" s="152" t="s">
        <v>64</v>
      </c>
      <c r="C840" s="26" t="s">
        <v>164</v>
      </c>
      <c r="D840" s="8" t="s">
        <v>75</v>
      </c>
      <c r="E840" s="8" t="s">
        <v>117</v>
      </c>
      <c r="F840" s="4">
        <v>1920206590</v>
      </c>
      <c r="G840" s="2"/>
      <c r="H840" s="1">
        <f>SUM(H841:H843)</f>
        <v>12665</v>
      </c>
      <c r="I840" s="1">
        <f>SUM(I841:I843)</f>
        <v>12665</v>
      </c>
    </row>
    <row r="841" spans="2:9" ht="48" thickBot="1" x14ac:dyDescent="0.25">
      <c r="B841" s="5" t="s">
        <v>56</v>
      </c>
      <c r="C841" s="28" t="s">
        <v>164</v>
      </c>
      <c r="D841" s="7" t="s">
        <v>75</v>
      </c>
      <c r="E841" s="7" t="s">
        <v>117</v>
      </c>
      <c r="F841" s="3">
        <v>1920206590</v>
      </c>
      <c r="G841" s="3">
        <v>111</v>
      </c>
      <c r="H841" s="3">
        <v>9605</v>
      </c>
      <c r="I841" s="3">
        <v>9605</v>
      </c>
    </row>
    <row r="842" spans="2:9" ht="79.5" thickBot="1" x14ac:dyDescent="0.25">
      <c r="B842" s="38" t="s">
        <v>10</v>
      </c>
      <c r="C842" s="28" t="s">
        <v>164</v>
      </c>
      <c r="D842" s="7" t="s">
        <v>75</v>
      </c>
      <c r="E842" s="7" t="s">
        <v>117</v>
      </c>
      <c r="F842" s="3">
        <v>1920206590</v>
      </c>
      <c r="G842" s="3">
        <v>119</v>
      </c>
      <c r="H842" s="3">
        <v>2901</v>
      </c>
      <c r="I842" s="3">
        <v>2901</v>
      </c>
    </row>
    <row r="843" spans="2:9" ht="32.25" thickBot="1" x14ac:dyDescent="0.25">
      <c r="B843" s="38" t="s">
        <v>13</v>
      </c>
      <c r="C843" s="28" t="s">
        <v>164</v>
      </c>
      <c r="D843" s="7" t="s">
        <v>75</v>
      </c>
      <c r="E843" s="7" t="s">
        <v>117</v>
      </c>
      <c r="F843" s="3">
        <v>1920206590</v>
      </c>
      <c r="G843" s="3">
        <v>244</v>
      </c>
      <c r="H843" s="3">
        <v>159</v>
      </c>
      <c r="I843" s="3">
        <v>159</v>
      </c>
    </row>
    <row r="844" spans="2:9" ht="95.25" thickBot="1" x14ac:dyDescent="0.25">
      <c r="B844" s="341" t="s">
        <v>659</v>
      </c>
      <c r="C844" s="198" t="s">
        <v>164</v>
      </c>
      <c r="D844" s="170" t="s">
        <v>75</v>
      </c>
      <c r="E844" s="170" t="s">
        <v>117</v>
      </c>
      <c r="F844" s="181" t="s">
        <v>663</v>
      </c>
      <c r="G844" s="169"/>
      <c r="H844" s="169">
        <f>SUM(H845:H846)</f>
        <v>859.31999999999994</v>
      </c>
      <c r="I844" s="169">
        <f>SUM(I845:I846)</f>
        <v>924.42</v>
      </c>
    </row>
    <row r="845" spans="2:9" ht="48" thickBot="1" x14ac:dyDescent="0.25">
      <c r="B845" s="38" t="s">
        <v>230</v>
      </c>
      <c r="C845" s="28" t="s">
        <v>164</v>
      </c>
      <c r="D845" s="7" t="s">
        <v>75</v>
      </c>
      <c r="E845" s="7" t="s">
        <v>117</v>
      </c>
      <c r="F845" s="185" t="s">
        <v>663</v>
      </c>
      <c r="G845" s="3">
        <v>111</v>
      </c>
      <c r="H845" s="3">
        <v>660</v>
      </c>
      <c r="I845" s="3">
        <v>710</v>
      </c>
    </row>
    <row r="846" spans="2:9" ht="79.5" thickBot="1" x14ac:dyDescent="0.25">
      <c r="B846" s="38" t="s">
        <v>10</v>
      </c>
      <c r="C846" s="28" t="s">
        <v>164</v>
      </c>
      <c r="D846" s="7" t="s">
        <v>75</v>
      </c>
      <c r="E846" s="7" t="s">
        <v>117</v>
      </c>
      <c r="F846" s="185" t="s">
        <v>663</v>
      </c>
      <c r="G846" s="3">
        <v>119</v>
      </c>
      <c r="H846" s="3">
        <v>199.32</v>
      </c>
      <c r="I846" s="3">
        <v>214.42</v>
      </c>
    </row>
    <row r="847" spans="2:9" ht="79.5" thickBot="1" x14ac:dyDescent="0.25">
      <c r="B847" s="158" t="s">
        <v>661</v>
      </c>
      <c r="C847" s="342" t="s">
        <v>164</v>
      </c>
      <c r="D847" s="342" t="s">
        <v>75</v>
      </c>
      <c r="E847" s="342" t="s">
        <v>117</v>
      </c>
      <c r="F847" s="181" t="s">
        <v>662</v>
      </c>
      <c r="G847" s="343"/>
      <c r="H847" s="343">
        <v>505.15</v>
      </c>
      <c r="I847" s="343">
        <v>505.15</v>
      </c>
    </row>
    <row r="848" spans="2:9" ht="32.25" thickBot="1" x14ac:dyDescent="0.25">
      <c r="B848" s="38" t="s">
        <v>13</v>
      </c>
      <c r="C848" s="28" t="s">
        <v>164</v>
      </c>
      <c r="D848" s="7" t="s">
        <v>75</v>
      </c>
      <c r="E848" s="7" t="s">
        <v>117</v>
      </c>
      <c r="F848" s="185" t="s">
        <v>662</v>
      </c>
      <c r="G848" s="3">
        <v>244</v>
      </c>
      <c r="H848" s="344">
        <v>505.15</v>
      </c>
      <c r="I848" s="344">
        <v>505.15</v>
      </c>
    </row>
    <row r="849" spans="2:9" ht="32.25" thickBot="1" x14ac:dyDescent="0.25">
      <c r="B849" s="23" t="s">
        <v>66</v>
      </c>
      <c r="C849" s="29" t="s">
        <v>178</v>
      </c>
      <c r="D849" s="24" t="s">
        <v>75</v>
      </c>
      <c r="E849" s="24" t="s">
        <v>111</v>
      </c>
      <c r="F849" s="30">
        <v>1930606590</v>
      </c>
      <c r="G849" s="30"/>
      <c r="H849" s="25">
        <f>SUM(H850+H856)</f>
        <v>10293</v>
      </c>
      <c r="I849" s="25">
        <f>SUM(I850+I856)</f>
        <v>10293</v>
      </c>
    </row>
    <row r="850" spans="2:9" ht="16.5" thickBot="1" x14ac:dyDescent="0.25">
      <c r="B850" s="199" t="s">
        <v>167</v>
      </c>
      <c r="C850" s="200" t="s">
        <v>166</v>
      </c>
      <c r="D850" s="200" t="s">
        <v>75</v>
      </c>
      <c r="E850" s="200" t="s">
        <v>111</v>
      </c>
      <c r="F850" s="201"/>
      <c r="G850" s="201"/>
      <c r="H850" s="203">
        <f>SUM(H851:H855)</f>
        <v>5239</v>
      </c>
      <c r="I850" s="203">
        <f>SUM(I851:I855)</f>
        <v>5239</v>
      </c>
    </row>
    <row r="851" spans="2:9" ht="48" thickBot="1" x14ac:dyDescent="0.25">
      <c r="B851" s="5" t="s">
        <v>56</v>
      </c>
      <c r="C851" s="28" t="s">
        <v>166</v>
      </c>
      <c r="D851" s="7" t="s">
        <v>75</v>
      </c>
      <c r="E851" s="7" t="s">
        <v>111</v>
      </c>
      <c r="F851" s="3">
        <v>1930606590</v>
      </c>
      <c r="G851" s="3">
        <v>111</v>
      </c>
      <c r="H851" s="3">
        <v>3550</v>
      </c>
      <c r="I851" s="3">
        <v>3550</v>
      </c>
    </row>
    <row r="852" spans="2:9" ht="79.5" thickBot="1" x14ac:dyDescent="0.25">
      <c r="B852" s="38" t="s">
        <v>10</v>
      </c>
      <c r="C852" s="28" t="s">
        <v>166</v>
      </c>
      <c r="D852" s="7" t="s">
        <v>75</v>
      </c>
      <c r="E852" s="7" t="s">
        <v>111</v>
      </c>
      <c r="F852" s="3">
        <v>1930606590</v>
      </c>
      <c r="G852" s="3">
        <v>119</v>
      </c>
      <c r="H852" s="3">
        <v>1072</v>
      </c>
      <c r="I852" s="3">
        <v>1072</v>
      </c>
    </row>
    <row r="853" spans="2:9" ht="32.25" thickBot="1" x14ac:dyDescent="0.25">
      <c r="B853" s="38" t="s">
        <v>13</v>
      </c>
      <c r="C853" s="28" t="s">
        <v>166</v>
      </c>
      <c r="D853" s="7" t="s">
        <v>75</v>
      </c>
      <c r="E853" s="7" t="s">
        <v>111</v>
      </c>
      <c r="F853" s="3">
        <v>1930606590</v>
      </c>
      <c r="G853" s="3">
        <v>244</v>
      </c>
      <c r="H853" s="3">
        <v>59</v>
      </c>
      <c r="I853" s="3">
        <v>59</v>
      </c>
    </row>
    <row r="854" spans="2:9" ht="16.5" thickBot="1" x14ac:dyDescent="0.25">
      <c r="B854" s="38" t="s">
        <v>635</v>
      </c>
      <c r="C854" s="28" t="s">
        <v>166</v>
      </c>
      <c r="D854" s="7" t="s">
        <v>75</v>
      </c>
      <c r="E854" s="7" t="s">
        <v>111</v>
      </c>
      <c r="F854" s="3">
        <v>1930606590</v>
      </c>
      <c r="G854" s="3">
        <v>247</v>
      </c>
      <c r="H854" s="3">
        <v>228</v>
      </c>
      <c r="I854" s="3">
        <v>228</v>
      </c>
    </row>
    <row r="855" spans="2:9" ht="32.25" thickBot="1" x14ac:dyDescent="0.25">
      <c r="B855" s="256" t="s">
        <v>48</v>
      </c>
      <c r="C855" s="28" t="s">
        <v>166</v>
      </c>
      <c r="D855" s="7" t="s">
        <v>75</v>
      </c>
      <c r="E855" s="7" t="s">
        <v>111</v>
      </c>
      <c r="F855" s="3">
        <v>1930606590</v>
      </c>
      <c r="G855" s="3">
        <v>850</v>
      </c>
      <c r="H855" s="3">
        <v>330</v>
      </c>
      <c r="I855" s="3">
        <v>330</v>
      </c>
    </row>
    <row r="856" spans="2:9" ht="32.25" thickBot="1" x14ac:dyDescent="0.25">
      <c r="B856" s="199" t="s">
        <v>169</v>
      </c>
      <c r="C856" s="200" t="s">
        <v>168</v>
      </c>
      <c r="D856" s="200" t="s">
        <v>75</v>
      </c>
      <c r="E856" s="200" t="s">
        <v>111</v>
      </c>
      <c r="F856" s="201"/>
      <c r="G856" s="201"/>
      <c r="H856" s="202">
        <f>SUM(H857:H862)</f>
        <v>5054</v>
      </c>
      <c r="I856" s="202">
        <f>SUM(I857:I862)</f>
        <v>5054</v>
      </c>
    </row>
    <row r="857" spans="2:9" ht="48" thickBot="1" x14ac:dyDescent="0.25">
      <c r="B857" s="5" t="s">
        <v>56</v>
      </c>
      <c r="C857" s="28" t="s">
        <v>168</v>
      </c>
      <c r="D857" s="7" t="s">
        <v>75</v>
      </c>
      <c r="E857" s="7" t="s">
        <v>111</v>
      </c>
      <c r="F857" s="3">
        <v>1930606590</v>
      </c>
      <c r="G857" s="3">
        <v>111</v>
      </c>
      <c r="H857" s="3">
        <v>3630</v>
      </c>
      <c r="I857" s="3">
        <v>3630</v>
      </c>
    </row>
    <row r="858" spans="2:9" ht="16.5" thickBot="1" x14ac:dyDescent="0.25">
      <c r="B858" s="38" t="s">
        <v>387</v>
      </c>
      <c r="C858" s="28" t="s">
        <v>168</v>
      </c>
      <c r="D858" s="7" t="s">
        <v>75</v>
      </c>
      <c r="E858" s="7" t="s">
        <v>111</v>
      </c>
      <c r="F858" s="3">
        <v>1930606590</v>
      </c>
      <c r="G858" s="3">
        <v>112</v>
      </c>
      <c r="H858" s="3"/>
      <c r="I858" s="3"/>
    </row>
    <row r="859" spans="2:9" ht="79.5" thickBot="1" x14ac:dyDescent="0.25">
      <c r="B859" s="38" t="s">
        <v>10</v>
      </c>
      <c r="C859" s="28" t="s">
        <v>168</v>
      </c>
      <c r="D859" s="7" t="s">
        <v>75</v>
      </c>
      <c r="E859" s="7" t="s">
        <v>111</v>
      </c>
      <c r="F859" s="3">
        <v>1930606590</v>
      </c>
      <c r="G859" s="3">
        <v>119</v>
      </c>
      <c r="H859" s="3">
        <v>1098</v>
      </c>
      <c r="I859" s="3">
        <v>1098</v>
      </c>
    </row>
    <row r="860" spans="2:9" ht="32.25" thickBot="1" x14ac:dyDescent="0.25">
      <c r="B860" s="38" t="s">
        <v>13</v>
      </c>
      <c r="C860" s="28" t="s">
        <v>168</v>
      </c>
      <c r="D860" s="7" t="s">
        <v>75</v>
      </c>
      <c r="E860" s="7" t="s">
        <v>111</v>
      </c>
      <c r="F860" s="3">
        <v>1930606590</v>
      </c>
      <c r="G860" s="3">
        <v>244</v>
      </c>
      <c r="H860" s="3">
        <v>166</v>
      </c>
      <c r="I860" s="3">
        <v>166</v>
      </c>
    </row>
    <row r="861" spans="2:9" ht="16.5" thickBot="1" x14ac:dyDescent="0.25">
      <c r="B861" s="38" t="s">
        <v>635</v>
      </c>
      <c r="C861" s="28" t="s">
        <v>168</v>
      </c>
      <c r="D861" s="7" t="s">
        <v>75</v>
      </c>
      <c r="E861" s="7" t="s">
        <v>111</v>
      </c>
      <c r="F861" s="3">
        <v>1930606590</v>
      </c>
      <c r="G861" s="3">
        <v>247</v>
      </c>
      <c r="H861" s="3">
        <v>155</v>
      </c>
      <c r="I861" s="3">
        <v>155</v>
      </c>
    </row>
    <row r="862" spans="2:9" ht="32.25" thickBot="1" x14ac:dyDescent="0.25">
      <c r="B862" s="256" t="s">
        <v>48</v>
      </c>
      <c r="C862" s="28" t="s">
        <v>168</v>
      </c>
      <c r="D862" s="7" t="s">
        <v>75</v>
      </c>
      <c r="E862" s="7" t="s">
        <v>111</v>
      </c>
      <c r="F862" s="3">
        <v>1930606590</v>
      </c>
      <c r="G862" s="3">
        <v>850</v>
      </c>
      <c r="H862" s="3">
        <v>5</v>
      </c>
      <c r="I862" s="3">
        <v>5</v>
      </c>
    </row>
    <row r="863" spans="2:9" ht="32.25" thickBot="1" x14ac:dyDescent="0.25">
      <c r="B863" s="122" t="s">
        <v>28</v>
      </c>
      <c r="C863" s="125">
        <v>101</v>
      </c>
      <c r="D863" s="123" t="s">
        <v>75</v>
      </c>
      <c r="E863" s="123" t="s">
        <v>112</v>
      </c>
      <c r="F863" s="132"/>
      <c r="G863" s="132"/>
      <c r="H863" s="125">
        <f>SUM(H865+H866+H867+H869+H868)</f>
        <v>6063</v>
      </c>
      <c r="I863" s="125">
        <f>SUM(I865+I866+I867+I869+I868)</f>
        <v>6063</v>
      </c>
    </row>
    <row r="864" spans="2:9" ht="16.5" thickBot="1" x14ac:dyDescent="0.25">
      <c r="B864" s="122" t="s">
        <v>171</v>
      </c>
      <c r="C864" s="125">
        <v>101</v>
      </c>
      <c r="D864" s="123" t="s">
        <v>75</v>
      </c>
      <c r="E864" s="123" t="s">
        <v>112</v>
      </c>
      <c r="F864" s="125">
        <v>1921110590</v>
      </c>
      <c r="G864" s="132"/>
      <c r="H864" s="125">
        <f>SUM(H865:H869)</f>
        <v>6063</v>
      </c>
      <c r="I864" s="125">
        <f>SUM(I865:I869)</f>
        <v>6063</v>
      </c>
    </row>
    <row r="865" spans="2:9" ht="48" thickBot="1" x14ac:dyDescent="0.25">
      <c r="B865" s="5" t="s">
        <v>56</v>
      </c>
      <c r="C865" s="3">
        <v>101</v>
      </c>
      <c r="D865" s="7" t="s">
        <v>75</v>
      </c>
      <c r="E865" s="7" t="s">
        <v>112</v>
      </c>
      <c r="F865" s="3">
        <v>1921110590</v>
      </c>
      <c r="G865" s="3">
        <v>111</v>
      </c>
      <c r="H865" s="3">
        <v>4100</v>
      </c>
      <c r="I865" s="3">
        <v>4100</v>
      </c>
    </row>
    <row r="866" spans="2:9" ht="79.5" thickBot="1" x14ac:dyDescent="0.25">
      <c r="B866" s="38" t="s">
        <v>10</v>
      </c>
      <c r="C866" s="3">
        <v>101</v>
      </c>
      <c r="D866" s="7" t="s">
        <v>75</v>
      </c>
      <c r="E866" s="7" t="s">
        <v>112</v>
      </c>
      <c r="F866" s="3">
        <v>1921110590</v>
      </c>
      <c r="G866" s="3">
        <v>119</v>
      </c>
      <c r="H866" s="3">
        <v>1238</v>
      </c>
      <c r="I866" s="3">
        <v>1238</v>
      </c>
    </row>
    <row r="867" spans="2:9" ht="32.25" thickBot="1" x14ac:dyDescent="0.25">
      <c r="B867" s="38" t="s">
        <v>13</v>
      </c>
      <c r="C867" s="3">
        <v>101</v>
      </c>
      <c r="D867" s="7" t="s">
        <v>75</v>
      </c>
      <c r="E867" s="7" t="s">
        <v>112</v>
      </c>
      <c r="F867" s="3">
        <v>1921110590</v>
      </c>
      <c r="G867" s="3">
        <v>244</v>
      </c>
      <c r="H867" s="3">
        <v>185</v>
      </c>
      <c r="I867" s="3">
        <v>185</v>
      </c>
    </row>
    <row r="868" spans="2:9" ht="16.5" thickBot="1" x14ac:dyDescent="0.25">
      <c r="B868" s="38" t="s">
        <v>635</v>
      </c>
      <c r="C868" s="3">
        <v>101</v>
      </c>
      <c r="D868" s="7" t="s">
        <v>75</v>
      </c>
      <c r="E868" s="7" t="s">
        <v>112</v>
      </c>
      <c r="F868" s="3">
        <v>1921110590</v>
      </c>
      <c r="G868" s="3">
        <v>247</v>
      </c>
      <c r="H868" s="3">
        <v>530</v>
      </c>
      <c r="I868" s="3">
        <v>530</v>
      </c>
    </row>
    <row r="869" spans="2:9" ht="32.25" thickBot="1" x14ac:dyDescent="0.25">
      <c r="B869" s="256" t="s">
        <v>48</v>
      </c>
      <c r="C869" s="28" t="s">
        <v>170</v>
      </c>
      <c r="D869" s="7" t="s">
        <v>75</v>
      </c>
      <c r="E869" s="7" t="s">
        <v>112</v>
      </c>
      <c r="F869" s="3">
        <v>1921110590</v>
      </c>
      <c r="G869" s="3">
        <v>850</v>
      </c>
      <c r="H869" s="3">
        <v>10</v>
      </c>
      <c r="I869" s="3">
        <v>10</v>
      </c>
    </row>
    <row r="870" spans="2:9" ht="16.5" thickBot="1" x14ac:dyDescent="0.25">
      <c r="B870" s="122" t="s">
        <v>61</v>
      </c>
      <c r="C870" s="127" t="s">
        <v>178</v>
      </c>
      <c r="D870" s="123" t="s">
        <v>172</v>
      </c>
      <c r="E870" s="123"/>
      <c r="F870" s="124"/>
      <c r="G870" s="124"/>
      <c r="H870" s="125">
        <f>SUM(H871+H877+H887)</f>
        <v>33988</v>
      </c>
      <c r="I870" s="125">
        <f>SUM(I871+I877+I887)</f>
        <v>33988</v>
      </c>
    </row>
    <row r="871" spans="2:9" ht="16.5" thickBot="1" x14ac:dyDescent="0.25">
      <c r="B871" s="122" t="s">
        <v>260</v>
      </c>
      <c r="C871" s="127" t="s">
        <v>173</v>
      </c>
      <c r="D871" s="123" t="s">
        <v>172</v>
      </c>
      <c r="E871" s="123" t="s">
        <v>76</v>
      </c>
      <c r="F871" s="124"/>
      <c r="G871" s="124"/>
      <c r="H871" s="125">
        <f>SUM(H872:H876)</f>
        <v>18127</v>
      </c>
      <c r="I871" s="125">
        <f>SUM(I872:I876)</f>
        <v>18127</v>
      </c>
    </row>
    <row r="872" spans="2:9" ht="48" thickBot="1" x14ac:dyDescent="0.25">
      <c r="B872" s="5" t="s">
        <v>30</v>
      </c>
      <c r="C872" s="28" t="s">
        <v>173</v>
      </c>
      <c r="D872" s="7" t="s">
        <v>172</v>
      </c>
      <c r="E872" s="7" t="s">
        <v>76</v>
      </c>
      <c r="F872" s="3">
        <v>2020100590</v>
      </c>
      <c r="G872" s="3">
        <v>111</v>
      </c>
      <c r="H872" s="3">
        <v>13200</v>
      </c>
      <c r="I872" s="3">
        <v>13200</v>
      </c>
    </row>
    <row r="873" spans="2:9" ht="79.5" thickBot="1" x14ac:dyDescent="0.25">
      <c r="B873" s="38" t="s">
        <v>10</v>
      </c>
      <c r="C873" s="28" t="s">
        <v>173</v>
      </c>
      <c r="D873" s="7" t="s">
        <v>172</v>
      </c>
      <c r="E873" s="7" t="s">
        <v>76</v>
      </c>
      <c r="F873" s="3">
        <v>2020100590</v>
      </c>
      <c r="G873" s="3">
        <v>119</v>
      </c>
      <c r="H873" s="3">
        <v>3986</v>
      </c>
      <c r="I873" s="3">
        <v>3986</v>
      </c>
    </row>
    <row r="874" spans="2:9" ht="32.25" thickBot="1" x14ac:dyDescent="0.25">
      <c r="B874" s="38" t="s">
        <v>13</v>
      </c>
      <c r="C874" s="28" t="s">
        <v>173</v>
      </c>
      <c r="D874" s="7" t="s">
        <v>172</v>
      </c>
      <c r="E874" s="7" t="s">
        <v>76</v>
      </c>
      <c r="F874" s="3">
        <v>2020100590</v>
      </c>
      <c r="G874" s="3">
        <v>244</v>
      </c>
      <c r="H874" s="3">
        <v>535</v>
      </c>
      <c r="I874" s="3">
        <v>535</v>
      </c>
    </row>
    <row r="875" spans="2:9" ht="16.5" thickBot="1" x14ac:dyDescent="0.25">
      <c r="B875" s="38" t="s">
        <v>635</v>
      </c>
      <c r="C875" s="28" t="s">
        <v>173</v>
      </c>
      <c r="D875" s="7" t="s">
        <v>172</v>
      </c>
      <c r="E875" s="7" t="s">
        <v>76</v>
      </c>
      <c r="F875" s="3">
        <v>2020100590</v>
      </c>
      <c r="G875" s="3">
        <v>247</v>
      </c>
      <c r="H875" s="3">
        <v>140</v>
      </c>
      <c r="I875" s="3">
        <v>140</v>
      </c>
    </row>
    <row r="876" spans="2:9" ht="32.25" thickBot="1" x14ac:dyDescent="0.25">
      <c r="B876" s="256" t="s">
        <v>48</v>
      </c>
      <c r="C876" s="28" t="s">
        <v>173</v>
      </c>
      <c r="D876" s="7" t="s">
        <v>172</v>
      </c>
      <c r="E876" s="7" t="s">
        <v>76</v>
      </c>
      <c r="F876" s="3">
        <v>2020100590</v>
      </c>
      <c r="G876" s="3">
        <v>850</v>
      </c>
      <c r="H876" s="3">
        <v>266</v>
      </c>
      <c r="I876" s="3">
        <v>266</v>
      </c>
    </row>
    <row r="877" spans="2:9" ht="16.5" thickBot="1" x14ac:dyDescent="0.25">
      <c r="B877" s="122" t="s">
        <v>174</v>
      </c>
      <c r="C877" s="127" t="s">
        <v>175</v>
      </c>
      <c r="D877" s="123" t="s">
        <v>172</v>
      </c>
      <c r="E877" s="123" t="s">
        <v>76</v>
      </c>
      <c r="F877" s="124"/>
      <c r="G877" s="124"/>
      <c r="H877" s="125">
        <f>SUM(H878+H879+H880+H882+H883+H885+H881)</f>
        <v>11127</v>
      </c>
      <c r="I877" s="125">
        <f>SUM(I878+I879+I880+I882+I883+I885+I881)</f>
        <v>11127</v>
      </c>
    </row>
    <row r="878" spans="2:9" ht="48" thickBot="1" x14ac:dyDescent="0.25">
      <c r="B878" s="5" t="s">
        <v>30</v>
      </c>
      <c r="C878" s="28" t="s">
        <v>175</v>
      </c>
      <c r="D878" s="7" t="s">
        <v>172</v>
      </c>
      <c r="E878" s="7" t="s">
        <v>76</v>
      </c>
      <c r="F878" s="3">
        <v>2020500590</v>
      </c>
      <c r="G878" s="3">
        <v>111</v>
      </c>
      <c r="H878" s="3">
        <v>8200</v>
      </c>
      <c r="I878" s="3">
        <v>8200</v>
      </c>
    </row>
    <row r="879" spans="2:9" ht="79.5" thickBot="1" x14ac:dyDescent="0.25">
      <c r="B879" s="38" t="s">
        <v>10</v>
      </c>
      <c r="C879" s="28" t="s">
        <v>175</v>
      </c>
      <c r="D879" s="7" t="s">
        <v>172</v>
      </c>
      <c r="E879" s="7" t="s">
        <v>76</v>
      </c>
      <c r="F879" s="3">
        <v>2020500590</v>
      </c>
      <c r="G879" s="3">
        <v>119</v>
      </c>
      <c r="H879" s="3">
        <v>2476</v>
      </c>
      <c r="I879" s="3">
        <v>2476</v>
      </c>
    </row>
    <row r="880" spans="2:9" ht="32.25" thickBot="1" x14ac:dyDescent="0.25">
      <c r="B880" s="38" t="s">
        <v>13</v>
      </c>
      <c r="C880" s="28" t="s">
        <v>175</v>
      </c>
      <c r="D880" s="7" t="s">
        <v>172</v>
      </c>
      <c r="E880" s="7" t="s">
        <v>76</v>
      </c>
      <c r="F880" s="3">
        <v>2020500590</v>
      </c>
      <c r="G880" s="3">
        <v>244</v>
      </c>
      <c r="H880" s="3">
        <v>218</v>
      </c>
      <c r="I880" s="3">
        <v>218</v>
      </c>
    </row>
    <row r="881" spans="2:9" ht="16.5" thickBot="1" x14ac:dyDescent="0.25">
      <c r="B881" s="38" t="s">
        <v>635</v>
      </c>
      <c r="C881" s="28" t="s">
        <v>175</v>
      </c>
      <c r="D881" s="7" t="s">
        <v>172</v>
      </c>
      <c r="E881" s="7" t="s">
        <v>76</v>
      </c>
      <c r="F881" s="3">
        <v>2020500590</v>
      </c>
      <c r="G881" s="3">
        <v>247</v>
      </c>
      <c r="H881" s="3">
        <v>206</v>
      </c>
      <c r="I881" s="3">
        <v>206</v>
      </c>
    </row>
    <row r="882" spans="2:9" ht="32.25" thickBot="1" x14ac:dyDescent="0.25">
      <c r="B882" s="256" t="s">
        <v>48</v>
      </c>
      <c r="C882" s="28" t="s">
        <v>175</v>
      </c>
      <c r="D882" s="7" t="s">
        <v>172</v>
      </c>
      <c r="E882" s="7" t="s">
        <v>76</v>
      </c>
      <c r="F882" s="3">
        <v>2020500590</v>
      </c>
      <c r="G882" s="3">
        <v>850</v>
      </c>
      <c r="H882" s="3">
        <v>27</v>
      </c>
      <c r="I882" s="3">
        <v>27</v>
      </c>
    </row>
    <row r="883" spans="2:9" ht="95.25" hidden="1" thickBot="1" x14ac:dyDescent="0.25">
      <c r="B883" s="204" t="s">
        <v>548</v>
      </c>
      <c r="C883" s="205" t="s">
        <v>175</v>
      </c>
      <c r="D883" s="206" t="s">
        <v>172</v>
      </c>
      <c r="E883" s="206" t="s">
        <v>76</v>
      </c>
      <c r="F883" s="207" t="s">
        <v>549</v>
      </c>
      <c r="G883" s="182"/>
      <c r="H883" s="207"/>
      <c r="I883" s="207"/>
    </row>
    <row r="884" spans="2:9" ht="32.25" hidden="1" thickBot="1" x14ac:dyDescent="0.25">
      <c r="B884" s="38" t="s">
        <v>13</v>
      </c>
      <c r="C884" s="28" t="s">
        <v>175</v>
      </c>
      <c r="D884" s="7" t="s">
        <v>172</v>
      </c>
      <c r="E884" s="7" t="s">
        <v>76</v>
      </c>
      <c r="F884" s="20" t="s">
        <v>549</v>
      </c>
      <c r="G884" s="20">
        <v>244</v>
      </c>
      <c r="H884" s="20"/>
      <c r="I884" s="20"/>
    </row>
    <row r="885" spans="2:9" ht="48" hidden="1" thickBot="1" x14ac:dyDescent="0.25">
      <c r="B885" s="208" t="s">
        <v>550</v>
      </c>
      <c r="C885" s="205" t="s">
        <v>175</v>
      </c>
      <c r="D885" s="206" t="s">
        <v>172</v>
      </c>
      <c r="E885" s="206" t="s">
        <v>76</v>
      </c>
      <c r="F885" s="207" t="s">
        <v>551</v>
      </c>
      <c r="G885" s="182"/>
      <c r="H885" s="207"/>
      <c r="I885" s="207"/>
    </row>
    <row r="886" spans="2:9" ht="32.25" hidden="1" thickBot="1" x14ac:dyDescent="0.25">
      <c r="B886" s="38" t="s">
        <v>13</v>
      </c>
      <c r="C886" s="28" t="s">
        <v>175</v>
      </c>
      <c r="D886" s="7" t="s">
        <v>172</v>
      </c>
      <c r="E886" s="7" t="s">
        <v>76</v>
      </c>
      <c r="F886" s="20" t="s">
        <v>551</v>
      </c>
      <c r="G886" s="20">
        <v>244</v>
      </c>
      <c r="H886" s="20"/>
      <c r="I886" s="20"/>
    </row>
    <row r="887" spans="2:9" ht="16.5" thickBot="1" x14ac:dyDescent="0.25">
      <c r="B887" s="133" t="s">
        <v>176</v>
      </c>
      <c r="C887" s="127" t="s">
        <v>177</v>
      </c>
      <c r="D887" s="123" t="s">
        <v>172</v>
      </c>
      <c r="E887" s="123" t="s">
        <v>73</v>
      </c>
      <c r="F887" s="124"/>
      <c r="G887" s="124"/>
      <c r="H887" s="125">
        <f>SUM(H888:H892)</f>
        <v>4734</v>
      </c>
      <c r="I887" s="125">
        <f>SUM(I888:I892)</f>
        <v>4734</v>
      </c>
    </row>
    <row r="888" spans="2:9" ht="48" thickBot="1" x14ac:dyDescent="0.25">
      <c r="B888" s="5" t="s">
        <v>30</v>
      </c>
      <c r="C888" s="28" t="s">
        <v>177</v>
      </c>
      <c r="D888" s="7" t="s">
        <v>172</v>
      </c>
      <c r="E888" s="7" t="s">
        <v>73</v>
      </c>
      <c r="F888" s="3">
        <v>2030120000</v>
      </c>
      <c r="G888" s="3">
        <v>111</v>
      </c>
      <c r="H888" s="3">
        <v>3500</v>
      </c>
      <c r="I888" s="3">
        <v>3500</v>
      </c>
    </row>
    <row r="889" spans="2:9" ht="48" thickBot="1" x14ac:dyDescent="0.25">
      <c r="B889" s="5" t="s">
        <v>47</v>
      </c>
      <c r="C889" s="28" t="s">
        <v>177</v>
      </c>
      <c r="D889" s="7" t="s">
        <v>172</v>
      </c>
      <c r="E889" s="7" t="s">
        <v>73</v>
      </c>
      <c r="F889" s="3">
        <v>2030120000</v>
      </c>
      <c r="G889" s="3">
        <v>112</v>
      </c>
      <c r="H889" s="3">
        <v>29</v>
      </c>
      <c r="I889" s="3">
        <v>29</v>
      </c>
    </row>
    <row r="890" spans="2:9" ht="79.5" thickBot="1" x14ac:dyDescent="0.25">
      <c r="B890" s="38" t="s">
        <v>10</v>
      </c>
      <c r="C890" s="28" t="s">
        <v>177</v>
      </c>
      <c r="D890" s="7" t="s">
        <v>172</v>
      </c>
      <c r="E890" s="7" t="s">
        <v>73</v>
      </c>
      <c r="F890" s="3">
        <v>2030120000</v>
      </c>
      <c r="G890" s="3">
        <v>119</v>
      </c>
      <c r="H890" s="3">
        <v>1057</v>
      </c>
      <c r="I890" s="3">
        <v>1057</v>
      </c>
    </row>
    <row r="891" spans="2:9" ht="32.25" thickBot="1" x14ac:dyDescent="0.25">
      <c r="B891" s="38" t="s">
        <v>13</v>
      </c>
      <c r="C891" s="28" t="s">
        <v>177</v>
      </c>
      <c r="D891" s="7" t="s">
        <v>172</v>
      </c>
      <c r="E891" s="7" t="s">
        <v>73</v>
      </c>
      <c r="F891" s="3">
        <v>2030120000</v>
      </c>
      <c r="G891" s="3">
        <v>244</v>
      </c>
      <c r="H891" s="3">
        <v>143</v>
      </c>
      <c r="I891" s="3">
        <v>143</v>
      </c>
    </row>
    <row r="892" spans="2:9" ht="32.25" thickBot="1" x14ac:dyDescent="0.25">
      <c r="B892" s="256" t="s">
        <v>48</v>
      </c>
      <c r="C892" s="28" t="s">
        <v>177</v>
      </c>
      <c r="D892" s="7" t="s">
        <v>172</v>
      </c>
      <c r="E892" s="7" t="s">
        <v>73</v>
      </c>
      <c r="F892" s="3">
        <v>2030120000</v>
      </c>
      <c r="G892" s="3">
        <v>850</v>
      </c>
      <c r="H892" s="3">
        <v>5</v>
      </c>
      <c r="I892" s="3">
        <v>5</v>
      </c>
    </row>
    <row r="893" spans="2:9" ht="38.25" thickBot="1" x14ac:dyDescent="0.25">
      <c r="B893" s="337" t="s">
        <v>657</v>
      </c>
      <c r="C893" s="338" t="s">
        <v>177</v>
      </c>
      <c r="D893" s="338" t="s">
        <v>461</v>
      </c>
      <c r="E893" s="338"/>
      <c r="F893" s="201"/>
      <c r="G893" s="201"/>
      <c r="H893" s="202">
        <v>11005</v>
      </c>
      <c r="I893" s="202">
        <v>11005</v>
      </c>
    </row>
    <row r="894" spans="2:9" ht="19.5" thickBot="1" x14ac:dyDescent="0.25">
      <c r="B894" s="199" t="s">
        <v>39</v>
      </c>
      <c r="C894" s="338"/>
      <c r="D894" s="339" t="s">
        <v>461</v>
      </c>
      <c r="E894" s="339" t="s">
        <v>76</v>
      </c>
      <c r="F894" s="201"/>
      <c r="G894" s="201"/>
      <c r="H894" s="201">
        <v>11005</v>
      </c>
      <c r="I894" s="201">
        <v>11005</v>
      </c>
    </row>
    <row r="895" spans="2:9" ht="32.25" thickBot="1" x14ac:dyDescent="0.25">
      <c r="B895" s="199" t="s">
        <v>163</v>
      </c>
      <c r="C895" s="200" t="s">
        <v>165</v>
      </c>
      <c r="D895" s="200" t="s">
        <v>461</v>
      </c>
      <c r="E895" s="200" t="s">
        <v>76</v>
      </c>
      <c r="F895" s="201"/>
      <c r="G895" s="201"/>
      <c r="H895" s="202">
        <f>SUM(H896:H901)</f>
        <v>11005</v>
      </c>
      <c r="I895" s="202">
        <f>SUM(I896:I901)</f>
        <v>11005</v>
      </c>
    </row>
    <row r="896" spans="2:9" ht="48" thickBot="1" x14ac:dyDescent="0.25">
      <c r="B896" s="5" t="s">
        <v>56</v>
      </c>
      <c r="C896" s="28" t="s">
        <v>165</v>
      </c>
      <c r="D896" s="7" t="s">
        <v>461</v>
      </c>
      <c r="E896" s="7" t="s">
        <v>76</v>
      </c>
      <c r="F896" s="3">
        <v>1930606590</v>
      </c>
      <c r="G896" s="3">
        <v>111</v>
      </c>
      <c r="H896" s="3">
        <v>8000</v>
      </c>
      <c r="I896" s="3">
        <v>8000</v>
      </c>
    </row>
    <row r="897" spans="2:9" ht="48" thickBot="1" x14ac:dyDescent="0.25">
      <c r="B897" s="5" t="s">
        <v>47</v>
      </c>
      <c r="C897" s="28" t="s">
        <v>165</v>
      </c>
      <c r="D897" s="7" t="s">
        <v>461</v>
      </c>
      <c r="E897" s="7" t="s">
        <v>76</v>
      </c>
      <c r="F897" s="3">
        <v>1930606590</v>
      </c>
      <c r="G897" s="3">
        <v>112</v>
      </c>
      <c r="H897" s="3"/>
      <c r="I897" s="3"/>
    </row>
    <row r="898" spans="2:9" ht="79.5" thickBot="1" x14ac:dyDescent="0.25">
      <c r="B898" s="38" t="s">
        <v>10</v>
      </c>
      <c r="C898" s="28" t="s">
        <v>165</v>
      </c>
      <c r="D898" s="7" t="s">
        <v>461</v>
      </c>
      <c r="E898" s="7" t="s">
        <v>76</v>
      </c>
      <c r="F898" s="3">
        <v>1930606590</v>
      </c>
      <c r="G898" s="3">
        <v>119</v>
      </c>
      <c r="H898" s="3">
        <v>2416</v>
      </c>
      <c r="I898" s="3">
        <v>2416</v>
      </c>
    </row>
    <row r="899" spans="2:9" ht="32.25" thickBot="1" x14ac:dyDescent="0.25">
      <c r="B899" s="38" t="s">
        <v>13</v>
      </c>
      <c r="C899" s="28" t="s">
        <v>165</v>
      </c>
      <c r="D899" s="7" t="s">
        <v>461</v>
      </c>
      <c r="E899" s="7" t="s">
        <v>76</v>
      </c>
      <c r="F899" s="3">
        <v>1930606590</v>
      </c>
      <c r="G899" s="3">
        <v>244</v>
      </c>
      <c r="H899" s="3">
        <v>171</v>
      </c>
      <c r="I899" s="3">
        <v>171</v>
      </c>
    </row>
    <row r="900" spans="2:9" ht="16.5" thickBot="1" x14ac:dyDescent="0.25">
      <c r="B900" s="38" t="s">
        <v>635</v>
      </c>
      <c r="C900" s="28" t="s">
        <v>165</v>
      </c>
      <c r="D900" s="7" t="s">
        <v>461</v>
      </c>
      <c r="E900" s="7" t="s">
        <v>76</v>
      </c>
      <c r="F900" s="3">
        <v>1930606590</v>
      </c>
      <c r="G900" s="3">
        <v>247</v>
      </c>
      <c r="H900" s="3">
        <v>323</v>
      </c>
      <c r="I900" s="3">
        <v>323</v>
      </c>
    </row>
    <row r="901" spans="2:9" ht="32.25" thickBot="1" x14ac:dyDescent="0.25">
      <c r="B901" s="335" t="s">
        <v>48</v>
      </c>
      <c r="C901" s="28" t="s">
        <v>165</v>
      </c>
      <c r="D901" s="7" t="s">
        <v>461</v>
      </c>
      <c r="E901" s="7" t="s">
        <v>76</v>
      </c>
      <c r="F901" s="3">
        <v>1930606590</v>
      </c>
      <c r="G901" s="3">
        <v>850</v>
      </c>
      <c r="H901" s="3">
        <v>95</v>
      </c>
      <c r="I901" s="3">
        <v>95</v>
      </c>
    </row>
    <row r="902" spans="2:9" ht="16.5" thickBot="1" x14ac:dyDescent="0.25">
      <c r="B902" s="154" t="s">
        <v>67</v>
      </c>
      <c r="C902" s="156"/>
      <c r="D902" s="156"/>
      <c r="E902" s="156"/>
      <c r="F902" s="160"/>
      <c r="G902" s="156"/>
      <c r="H902" s="157">
        <f>SUM(H12+H116+H123+H130+H137+H870+H893)</f>
        <v>733162.48600000003</v>
      </c>
      <c r="I902" s="157">
        <f>SUM(I12+I116+I123+I130+I137+I870+I893)</f>
        <v>737738.77899999998</v>
      </c>
    </row>
  </sheetData>
  <mergeCells count="14">
    <mergeCell ref="H9:H10"/>
    <mergeCell ref="I9:I10"/>
    <mergeCell ref="B9:B10"/>
    <mergeCell ref="C9:C10"/>
    <mergeCell ref="D9:D10"/>
    <mergeCell ref="E9:E10"/>
    <mergeCell ref="F9:F10"/>
    <mergeCell ref="G9:G10"/>
    <mergeCell ref="C1:I1"/>
    <mergeCell ref="C2:I2"/>
    <mergeCell ref="C3:I3"/>
    <mergeCell ref="C4:I4"/>
    <mergeCell ref="B6:I6"/>
    <mergeCell ref="B7:I7"/>
  </mergeCells>
  <printOptions horizontalCentered="1"/>
  <pageMargins left="0.39370078740157483" right="0" top="0.35433070866141736" bottom="0.15748031496062992" header="0.31496062992125984" footer="0.31496062992125984"/>
  <pageSetup paperSize="9" scale="9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19"/>
  <sheetViews>
    <sheetView workbookViewId="0">
      <selection activeCell="B13" sqref="B13"/>
    </sheetView>
  </sheetViews>
  <sheetFormatPr defaultRowHeight="12.75" x14ac:dyDescent="0.2"/>
  <cols>
    <col min="2" max="2" width="38" customWidth="1"/>
    <col min="4" max="4" width="7.85546875" customWidth="1"/>
    <col min="5" max="5" width="15.42578125" customWidth="1"/>
    <col min="7" max="7" width="17.140625" customWidth="1"/>
    <col min="9" max="9" width="10.42578125" bestFit="1" customWidth="1"/>
    <col min="10" max="10" width="22" customWidth="1"/>
  </cols>
  <sheetData>
    <row r="2" spans="2:7" ht="18.75" x14ac:dyDescent="0.2">
      <c r="B2" s="349" t="s">
        <v>678</v>
      </c>
      <c r="C2" s="349"/>
      <c r="D2" s="349"/>
      <c r="E2" s="349"/>
      <c r="F2" s="349"/>
      <c r="G2" s="349"/>
    </row>
    <row r="3" spans="2:7" ht="15.75" x14ac:dyDescent="0.2">
      <c r="B3" s="350" t="s">
        <v>179</v>
      </c>
      <c r="C3" s="350"/>
      <c r="D3" s="350"/>
      <c r="E3" s="350"/>
      <c r="F3" s="350"/>
      <c r="G3" s="350"/>
    </row>
    <row r="4" spans="2:7" ht="15.75" x14ac:dyDescent="0.2">
      <c r="B4" s="350" t="s">
        <v>180</v>
      </c>
      <c r="C4" s="350"/>
      <c r="D4" s="350"/>
      <c r="E4" s="350"/>
      <c r="F4" s="350"/>
      <c r="G4" s="350"/>
    </row>
    <row r="5" spans="2:7" ht="15.75" x14ac:dyDescent="0.2">
      <c r="B5" s="350" t="s">
        <v>692</v>
      </c>
      <c r="C5" s="350"/>
      <c r="D5" s="350"/>
      <c r="E5" s="350"/>
      <c r="F5" s="350"/>
      <c r="G5" s="350"/>
    </row>
    <row r="6" spans="2:7" ht="18" x14ac:dyDescent="0.2">
      <c r="B6" s="351" t="s">
        <v>181</v>
      </c>
      <c r="C6" s="351"/>
      <c r="D6" s="351"/>
      <c r="E6" s="351"/>
      <c r="F6" s="351"/>
      <c r="G6" s="351"/>
    </row>
    <row r="7" spans="2:7" ht="55.5" customHeight="1" x14ac:dyDescent="0.2">
      <c r="B7" s="357" t="s">
        <v>599</v>
      </c>
      <c r="C7" s="357"/>
      <c r="D7" s="357"/>
      <c r="E7" s="357"/>
      <c r="F7" s="357"/>
      <c r="G7" s="357"/>
    </row>
    <row r="9" spans="2:7" ht="16.5" thickBot="1" x14ac:dyDescent="0.25">
      <c r="B9" s="369" t="s">
        <v>182</v>
      </c>
      <c r="C9" s="369"/>
      <c r="D9" s="369"/>
      <c r="E9" s="369"/>
      <c r="F9" s="369"/>
      <c r="G9" s="369"/>
    </row>
    <row r="10" spans="2:7" ht="15.75" x14ac:dyDescent="0.2">
      <c r="B10" s="145" t="s">
        <v>183</v>
      </c>
      <c r="C10" s="358" t="s">
        <v>1</v>
      </c>
      <c r="D10" s="358" t="s">
        <v>2</v>
      </c>
      <c r="E10" s="358" t="s">
        <v>3</v>
      </c>
      <c r="F10" s="358" t="s">
        <v>4</v>
      </c>
      <c r="G10" s="358" t="s">
        <v>261</v>
      </c>
    </row>
    <row r="11" spans="2:7" ht="16.5" thickBot="1" x14ac:dyDescent="0.25">
      <c r="B11" s="146" t="s">
        <v>184</v>
      </c>
      <c r="C11" s="359"/>
      <c r="D11" s="359"/>
      <c r="E11" s="359"/>
      <c r="F11" s="359"/>
      <c r="G11" s="359"/>
    </row>
    <row r="12" spans="2:7" ht="16.5" thickBot="1" x14ac:dyDescent="0.25">
      <c r="B12" s="146">
        <v>1</v>
      </c>
      <c r="C12" s="1">
        <v>2</v>
      </c>
      <c r="D12" s="1">
        <v>3</v>
      </c>
      <c r="E12" s="1">
        <v>4</v>
      </c>
      <c r="F12" s="1">
        <v>5</v>
      </c>
      <c r="G12" s="1">
        <v>8</v>
      </c>
    </row>
    <row r="13" spans="2:7" ht="30.75" thickBot="1" x14ac:dyDescent="0.25">
      <c r="B13" s="211" t="s">
        <v>6</v>
      </c>
      <c r="C13" s="212" t="s">
        <v>76</v>
      </c>
      <c r="D13" s="213"/>
      <c r="E13" s="214"/>
      <c r="F13" s="214"/>
      <c r="G13" s="215">
        <f>SUM(G14+G20+G41+G57+G59+G37)</f>
        <v>29470.399999999998</v>
      </c>
    </row>
    <row r="14" spans="2:7" ht="26.25" thickBot="1" x14ac:dyDescent="0.25">
      <c r="B14" s="216" t="s">
        <v>185</v>
      </c>
      <c r="C14" s="212" t="s">
        <v>76</v>
      </c>
      <c r="D14" s="217" t="s">
        <v>117</v>
      </c>
      <c r="E14" s="214"/>
      <c r="F14" s="214"/>
      <c r="G14" s="160">
        <v>1534</v>
      </c>
    </row>
    <row r="15" spans="2:7" ht="48" thickBot="1" x14ac:dyDescent="0.25">
      <c r="B15" s="38" t="s">
        <v>186</v>
      </c>
      <c r="C15" s="44" t="s">
        <v>76</v>
      </c>
      <c r="D15" s="44" t="s">
        <v>117</v>
      </c>
      <c r="E15" s="144">
        <v>88</v>
      </c>
      <c r="F15" s="46"/>
      <c r="G15" s="3">
        <v>1534</v>
      </c>
    </row>
    <row r="16" spans="2:7" ht="16.5" thickBot="1" x14ac:dyDescent="0.25">
      <c r="B16" s="218" t="s">
        <v>8</v>
      </c>
      <c r="C16" s="212" t="s">
        <v>76</v>
      </c>
      <c r="D16" s="217" t="s">
        <v>117</v>
      </c>
      <c r="E16" s="181" t="s">
        <v>187</v>
      </c>
      <c r="F16" s="214"/>
      <c r="G16" s="169">
        <v>1534</v>
      </c>
    </row>
    <row r="17" spans="2:7" ht="30.75" thickBot="1" x14ac:dyDescent="0.25">
      <c r="B17" s="167" t="s">
        <v>188</v>
      </c>
      <c r="C17" s="44" t="s">
        <v>76</v>
      </c>
      <c r="D17" s="44" t="s">
        <v>117</v>
      </c>
      <c r="E17" s="144" t="s">
        <v>189</v>
      </c>
      <c r="F17" s="46"/>
      <c r="G17" s="3">
        <v>1534</v>
      </c>
    </row>
    <row r="18" spans="2:7" ht="30.75" thickBot="1" x14ac:dyDescent="0.25">
      <c r="B18" s="219" t="s">
        <v>554</v>
      </c>
      <c r="C18" s="44" t="s">
        <v>76</v>
      </c>
      <c r="D18" s="44" t="s">
        <v>117</v>
      </c>
      <c r="E18" s="144" t="s">
        <v>189</v>
      </c>
      <c r="F18" s="144">
        <v>121</v>
      </c>
      <c r="G18" s="3">
        <v>1178</v>
      </c>
    </row>
    <row r="19" spans="2:7" ht="45.75" thickBot="1" x14ac:dyDescent="0.25">
      <c r="B19" s="167" t="s">
        <v>555</v>
      </c>
      <c r="C19" s="44" t="s">
        <v>76</v>
      </c>
      <c r="D19" s="44" t="s">
        <v>117</v>
      </c>
      <c r="E19" s="144" t="s">
        <v>189</v>
      </c>
      <c r="F19" s="144">
        <v>129</v>
      </c>
      <c r="G19" s="3">
        <v>356</v>
      </c>
    </row>
    <row r="20" spans="2:7" ht="16.5" thickBot="1" x14ac:dyDescent="0.25">
      <c r="B20" s="216" t="s">
        <v>11</v>
      </c>
      <c r="C20" s="212" t="s">
        <v>76</v>
      </c>
      <c r="D20" s="212" t="s">
        <v>73</v>
      </c>
      <c r="E20" s="214"/>
      <c r="F20" s="214"/>
      <c r="G20" s="233">
        <f>SUM(G21+G29)</f>
        <v>17636</v>
      </c>
    </row>
    <row r="21" spans="2:7" ht="32.25" thickBot="1" x14ac:dyDescent="0.25">
      <c r="B21" s="220" t="s">
        <v>190</v>
      </c>
      <c r="C21" s="212" t="s">
        <v>76</v>
      </c>
      <c r="D21" s="212" t="s">
        <v>73</v>
      </c>
      <c r="E21" s="221" t="s">
        <v>191</v>
      </c>
      <c r="F21" s="222"/>
      <c r="G21" s="233">
        <f>SUM(G23:G28)</f>
        <v>16892</v>
      </c>
    </row>
    <row r="22" spans="2:7" ht="30.75" thickBot="1" x14ac:dyDescent="0.25">
      <c r="B22" s="167" t="s">
        <v>188</v>
      </c>
      <c r="C22" s="44" t="s">
        <v>76</v>
      </c>
      <c r="D22" s="44" t="s">
        <v>73</v>
      </c>
      <c r="E22" s="144" t="s">
        <v>192</v>
      </c>
      <c r="F22" s="46"/>
      <c r="G22" s="61">
        <f>SUM(G23:G28)</f>
        <v>16892</v>
      </c>
    </row>
    <row r="23" spans="2:7" ht="45.75" thickBot="1" x14ac:dyDescent="0.25">
      <c r="B23" s="167" t="s">
        <v>193</v>
      </c>
      <c r="C23" s="44" t="s">
        <v>76</v>
      </c>
      <c r="D23" s="44" t="s">
        <v>73</v>
      </c>
      <c r="E23" s="144" t="s">
        <v>192</v>
      </c>
      <c r="F23" s="144">
        <v>121</v>
      </c>
      <c r="G23" s="61">
        <v>9400</v>
      </c>
    </row>
    <row r="24" spans="2:7" ht="30.75" thickBot="1" x14ac:dyDescent="0.25">
      <c r="B24" s="165" t="s">
        <v>206</v>
      </c>
      <c r="C24" s="44" t="s">
        <v>76</v>
      </c>
      <c r="D24" s="44" t="s">
        <v>73</v>
      </c>
      <c r="E24" s="144" t="s">
        <v>192</v>
      </c>
      <c r="F24" s="144">
        <v>122</v>
      </c>
      <c r="G24" s="61">
        <v>360</v>
      </c>
    </row>
    <row r="25" spans="2:7" ht="45.75" thickBot="1" x14ac:dyDescent="0.25">
      <c r="B25" s="167" t="s">
        <v>556</v>
      </c>
      <c r="C25" s="44" t="s">
        <v>76</v>
      </c>
      <c r="D25" s="44" t="s">
        <v>73</v>
      </c>
      <c r="E25" s="144" t="s">
        <v>192</v>
      </c>
      <c r="F25" s="144">
        <v>129</v>
      </c>
      <c r="G25" s="61">
        <v>2839</v>
      </c>
    </row>
    <row r="26" spans="2:7" ht="30.75" thickBot="1" x14ac:dyDescent="0.25">
      <c r="B26" s="167" t="s">
        <v>13</v>
      </c>
      <c r="C26" s="44" t="s">
        <v>76</v>
      </c>
      <c r="D26" s="44" t="s">
        <v>73</v>
      </c>
      <c r="E26" s="144" t="s">
        <v>192</v>
      </c>
      <c r="F26" s="144">
        <v>244</v>
      </c>
      <c r="G26" s="61">
        <v>3335</v>
      </c>
    </row>
    <row r="27" spans="2:7" ht="16.5" thickBot="1" x14ac:dyDescent="0.25">
      <c r="B27" s="38" t="s">
        <v>635</v>
      </c>
      <c r="C27" s="44" t="s">
        <v>76</v>
      </c>
      <c r="D27" s="44" t="s">
        <v>73</v>
      </c>
      <c r="E27" s="298" t="s">
        <v>192</v>
      </c>
      <c r="F27" s="298">
        <v>247</v>
      </c>
      <c r="G27" s="61">
        <v>227</v>
      </c>
    </row>
    <row r="28" spans="2:7" ht="32.25" thickBot="1" x14ac:dyDescent="0.25">
      <c r="B28" s="151" t="s">
        <v>48</v>
      </c>
      <c r="C28" s="44" t="s">
        <v>76</v>
      </c>
      <c r="D28" s="44" t="s">
        <v>73</v>
      </c>
      <c r="E28" s="144" t="s">
        <v>192</v>
      </c>
      <c r="F28" s="144">
        <v>850</v>
      </c>
      <c r="G28" s="61">
        <v>731</v>
      </c>
    </row>
    <row r="29" spans="2:7" ht="48" thickBot="1" x14ac:dyDescent="0.25">
      <c r="B29" s="158" t="s">
        <v>194</v>
      </c>
      <c r="C29" s="212" t="s">
        <v>76</v>
      </c>
      <c r="D29" s="212" t="s">
        <v>73</v>
      </c>
      <c r="E29" s="181">
        <v>99</v>
      </c>
      <c r="F29" s="214"/>
      <c r="G29" s="246">
        <f>SUM(G30+G33)</f>
        <v>744</v>
      </c>
    </row>
    <row r="30" spans="2:7" ht="95.25" thickBot="1" x14ac:dyDescent="0.25">
      <c r="B30" s="158" t="s">
        <v>195</v>
      </c>
      <c r="C30" s="212" t="s">
        <v>76</v>
      </c>
      <c r="D30" s="212" t="s">
        <v>73</v>
      </c>
      <c r="E30" s="221" t="s">
        <v>196</v>
      </c>
      <c r="F30" s="214"/>
      <c r="G30" s="233">
        <f>SUM(G31:G32)</f>
        <v>372</v>
      </c>
    </row>
    <row r="31" spans="2:7" ht="48" thickBot="1" x14ac:dyDescent="0.25">
      <c r="B31" s="38" t="s">
        <v>15</v>
      </c>
      <c r="C31" s="44" t="s">
        <v>76</v>
      </c>
      <c r="D31" s="44" t="s">
        <v>73</v>
      </c>
      <c r="E31" s="144" t="s">
        <v>196</v>
      </c>
      <c r="F31" s="144">
        <v>121</v>
      </c>
      <c r="G31" s="61">
        <v>286</v>
      </c>
    </row>
    <row r="32" spans="2:7" ht="79.5" thickBot="1" x14ac:dyDescent="0.25">
      <c r="B32" s="38" t="s">
        <v>10</v>
      </c>
      <c r="C32" s="44" t="s">
        <v>76</v>
      </c>
      <c r="D32" s="44" t="s">
        <v>73</v>
      </c>
      <c r="E32" s="144" t="s">
        <v>196</v>
      </c>
      <c r="F32" s="144">
        <v>129</v>
      </c>
      <c r="G32" s="61">
        <v>86</v>
      </c>
    </row>
    <row r="33" spans="2:7" ht="78.75" x14ac:dyDescent="0.2">
      <c r="B33" s="224" t="s">
        <v>262</v>
      </c>
      <c r="C33" s="361" t="s">
        <v>76</v>
      </c>
      <c r="D33" s="361" t="s">
        <v>73</v>
      </c>
      <c r="E33" s="363" t="s">
        <v>197</v>
      </c>
      <c r="F33" s="365"/>
      <c r="G33" s="367">
        <f>SUM(G35:G36)</f>
        <v>372</v>
      </c>
    </row>
    <row r="34" spans="2:7" ht="32.25" thickBot="1" x14ac:dyDescent="0.25">
      <c r="B34" s="158" t="s">
        <v>263</v>
      </c>
      <c r="C34" s="362"/>
      <c r="D34" s="362"/>
      <c r="E34" s="364"/>
      <c r="F34" s="366"/>
      <c r="G34" s="368"/>
    </row>
    <row r="35" spans="2:7" ht="48" thickBot="1" x14ac:dyDescent="0.25">
      <c r="B35" s="38" t="s">
        <v>15</v>
      </c>
      <c r="C35" s="44" t="s">
        <v>76</v>
      </c>
      <c r="D35" s="44" t="s">
        <v>73</v>
      </c>
      <c r="E35" s="144" t="s">
        <v>197</v>
      </c>
      <c r="F35" s="144">
        <v>121</v>
      </c>
      <c r="G35" s="247">
        <v>286</v>
      </c>
    </row>
    <row r="36" spans="2:7" ht="79.5" thickBot="1" x14ac:dyDescent="0.25">
      <c r="B36" s="38" t="s">
        <v>10</v>
      </c>
      <c r="C36" s="44" t="s">
        <v>76</v>
      </c>
      <c r="D36" s="44" t="s">
        <v>73</v>
      </c>
      <c r="E36" s="144" t="s">
        <v>197</v>
      </c>
      <c r="F36" s="144">
        <v>129</v>
      </c>
      <c r="G36" s="247">
        <v>86</v>
      </c>
    </row>
    <row r="37" spans="2:7" ht="16.5" thickBot="1" x14ac:dyDescent="0.3">
      <c r="B37" s="168" t="s">
        <v>388</v>
      </c>
      <c r="C37" s="212" t="s">
        <v>76</v>
      </c>
      <c r="D37" s="212" t="s">
        <v>74</v>
      </c>
      <c r="E37" s="181"/>
      <c r="F37" s="181"/>
      <c r="G37" s="248">
        <v>38.1</v>
      </c>
    </row>
    <row r="38" spans="2:7" ht="48" thickBot="1" x14ac:dyDescent="0.3">
      <c r="B38" s="49" t="s">
        <v>194</v>
      </c>
      <c r="C38" s="44" t="s">
        <v>76</v>
      </c>
      <c r="D38" s="44" t="s">
        <v>74</v>
      </c>
      <c r="E38" s="144">
        <v>99</v>
      </c>
      <c r="F38" s="144"/>
      <c r="G38" s="247">
        <v>38.1</v>
      </c>
    </row>
    <row r="39" spans="2:7" ht="111" thickBot="1" x14ac:dyDescent="0.3">
      <c r="B39" s="82" t="s">
        <v>389</v>
      </c>
      <c r="C39" s="44" t="s">
        <v>76</v>
      </c>
      <c r="D39" s="44" t="s">
        <v>74</v>
      </c>
      <c r="E39" s="144" t="s">
        <v>390</v>
      </c>
      <c r="F39" s="144"/>
      <c r="G39" s="247">
        <v>38.1</v>
      </c>
    </row>
    <row r="40" spans="2:7" ht="32.25" thickBot="1" x14ac:dyDescent="0.3">
      <c r="B40" s="49" t="s">
        <v>13</v>
      </c>
      <c r="C40" s="44" t="s">
        <v>76</v>
      </c>
      <c r="D40" s="44" t="s">
        <v>74</v>
      </c>
      <c r="E40" s="144" t="s">
        <v>390</v>
      </c>
      <c r="F40" s="144">
        <v>244</v>
      </c>
      <c r="G40" s="247">
        <v>38.1</v>
      </c>
    </row>
    <row r="41" spans="2:7" ht="48" thickBot="1" x14ac:dyDescent="0.25">
      <c r="B41" s="158" t="s">
        <v>198</v>
      </c>
      <c r="C41" s="212" t="s">
        <v>76</v>
      </c>
      <c r="D41" s="212" t="s">
        <v>114</v>
      </c>
      <c r="E41" s="214"/>
      <c r="F41" s="214"/>
      <c r="G41" s="171">
        <f>SUM(G42+G49)</f>
        <v>5554</v>
      </c>
    </row>
    <row r="42" spans="2:7" ht="32.25" thickBot="1" x14ac:dyDescent="0.25">
      <c r="B42" s="158" t="s">
        <v>18</v>
      </c>
      <c r="C42" s="212" t="s">
        <v>76</v>
      </c>
      <c r="D42" s="212" t="s">
        <v>114</v>
      </c>
      <c r="E42" s="221">
        <v>93</v>
      </c>
      <c r="F42" s="222"/>
      <c r="G42" s="160">
        <f>SUM(G45:G48)</f>
        <v>707</v>
      </c>
    </row>
    <row r="43" spans="2:7" ht="32.25" thickBot="1" x14ac:dyDescent="0.25">
      <c r="B43" s="151" t="s">
        <v>199</v>
      </c>
      <c r="C43" s="44" t="s">
        <v>76</v>
      </c>
      <c r="D43" s="44" t="s">
        <v>114</v>
      </c>
      <c r="E43" s="144" t="s">
        <v>200</v>
      </c>
      <c r="F43" s="46"/>
      <c r="G43" s="3">
        <f>SUM(G45:G48)</f>
        <v>707</v>
      </c>
    </row>
    <row r="44" spans="2:7" ht="48" thickBot="1" x14ac:dyDescent="0.25">
      <c r="B44" s="38" t="s">
        <v>188</v>
      </c>
      <c r="C44" s="44" t="s">
        <v>76</v>
      </c>
      <c r="D44" s="44" t="s">
        <v>114</v>
      </c>
      <c r="E44" s="144" t="s">
        <v>201</v>
      </c>
      <c r="F44" s="46"/>
      <c r="G44" s="3">
        <f>SUM(G45:G48)</f>
        <v>707</v>
      </c>
    </row>
    <row r="45" spans="2:7" ht="63.75" thickBot="1" x14ac:dyDescent="0.25">
      <c r="B45" s="38" t="s">
        <v>9</v>
      </c>
      <c r="C45" s="44" t="s">
        <v>76</v>
      </c>
      <c r="D45" s="44" t="s">
        <v>114</v>
      </c>
      <c r="E45" s="144" t="s">
        <v>201</v>
      </c>
      <c r="F45" s="144">
        <v>121</v>
      </c>
      <c r="G45" s="3">
        <v>482</v>
      </c>
    </row>
    <row r="46" spans="2:7" ht="30.75" thickBot="1" x14ac:dyDescent="0.25">
      <c r="B46" s="165" t="s">
        <v>206</v>
      </c>
      <c r="C46" s="44" t="s">
        <v>76</v>
      </c>
      <c r="D46" s="44" t="s">
        <v>114</v>
      </c>
      <c r="E46" s="283" t="s">
        <v>201</v>
      </c>
      <c r="F46" s="283">
        <v>122</v>
      </c>
      <c r="G46" s="3">
        <v>29</v>
      </c>
    </row>
    <row r="47" spans="2:7" ht="79.5" thickBot="1" x14ac:dyDescent="0.25">
      <c r="B47" s="38" t="s">
        <v>10</v>
      </c>
      <c r="C47" s="44" t="s">
        <v>76</v>
      </c>
      <c r="D47" s="44" t="s">
        <v>114</v>
      </c>
      <c r="E47" s="144" t="s">
        <v>201</v>
      </c>
      <c r="F47" s="144">
        <v>129</v>
      </c>
      <c r="G47" s="3">
        <v>146</v>
      </c>
    </row>
    <row r="48" spans="2:7" ht="32.25" thickBot="1" x14ac:dyDescent="0.3">
      <c r="B48" s="49" t="s">
        <v>13</v>
      </c>
      <c r="C48" s="44" t="s">
        <v>76</v>
      </c>
      <c r="D48" s="44" t="s">
        <v>114</v>
      </c>
      <c r="E48" s="144" t="s">
        <v>201</v>
      </c>
      <c r="F48" s="144">
        <v>244</v>
      </c>
      <c r="G48" s="3">
        <v>50</v>
      </c>
    </row>
    <row r="49" spans="2:7" ht="32.25" thickBot="1" x14ac:dyDescent="0.25">
      <c r="B49" s="158" t="s">
        <v>202</v>
      </c>
      <c r="C49" s="212" t="s">
        <v>76</v>
      </c>
      <c r="D49" s="212" t="s">
        <v>114</v>
      </c>
      <c r="E49" s="221">
        <v>99</v>
      </c>
      <c r="F49" s="214"/>
      <c r="G49" s="160">
        <f>SUM(G51:G56)</f>
        <v>4847</v>
      </c>
    </row>
    <row r="50" spans="2:7" ht="32.25" thickBot="1" x14ac:dyDescent="0.25">
      <c r="B50" s="38" t="s">
        <v>203</v>
      </c>
      <c r="C50" s="44" t="s">
        <v>76</v>
      </c>
      <c r="D50" s="44" t="s">
        <v>114</v>
      </c>
      <c r="E50" s="144" t="s">
        <v>204</v>
      </c>
      <c r="F50" s="46"/>
      <c r="G50" s="3">
        <f>SUM(G51:G56)</f>
        <v>4847</v>
      </c>
    </row>
    <row r="51" spans="2:7" ht="63.75" thickBot="1" x14ac:dyDescent="0.25">
      <c r="B51" s="38" t="s">
        <v>9</v>
      </c>
      <c r="C51" s="44" t="s">
        <v>76</v>
      </c>
      <c r="D51" s="44" t="s">
        <v>114</v>
      </c>
      <c r="E51" s="144" t="s">
        <v>205</v>
      </c>
      <c r="F51" s="144">
        <v>121</v>
      </c>
      <c r="G51" s="3">
        <v>3200</v>
      </c>
    </row>
    <row r="52" spans="2:7" ht="32.25" thickBot="1" x14ac:dyDescent="0.25">
      <c r="B52" s="5" t="s">
        <v>206</v>
      </c>
      <c r="C52" s="44" t="s">
        <v>76</v>
      </c>
      <c r="D52" s="44" t="s">
        <v>114</v>
      </c>
      <c r="E52" s="144" t="s">
        <v>205</v>
      </c>
      <c r="F52" s="144">
        <v>122</v>
      </c>
      <c r="G52" s="3">
        <v>30</v>
      </c>
    </row>
    <row r="53" spans="2:7" ht="79.5" thickBot="1" x14ac:dyDescent="0.25">
      <c r="B53" s="38" t="s">
        <v>10</v>
      </c>
      <c r="C53" s="44" t="s">
        <v>76</v>
      </c>
      <c r="D53" s="44" t="s">
        <v>114</v>
      </c>
      <c r="E53" s="144" t="s">
        <v>205</v>
      </c>
      <c r="F53" s="144">
        <v>129</v>
      </c>
      <c r="G53" s="3">
        <v>966</v>
      </c>
    </row>
    <row r="54" spans="2:7" ht="32.25" thickBot="1" x14ac:dyDescent="0.25">
      <c r="B54" s="38" t="s">
        <v>207</v>
      </c>
      <c r="C54" s="44" t="s">
        <v>76</v>
      </c>
      <c r="D54" s="44" t="s">
        <v>114</v>
      </c>
      <c r="E54" s="144" t="s">
        <v>205</v>
      </c>
      <c r="F54" s="144">
        <v>244</v>
      </c>
      <c r="G54" s="3">
        <v>513</v>
      </c>
    </row>
    <row r="55" spans="2:7" ht="16.5" thickBot="1" x14ac:dyDescent="0.25">
      <c r="B55" s="38" t="s">
        <v>635</v>
      </c>
      <c r="C55" s="44" t="s">
        <v>76</v>
      </c>
      <c r="D55" s="44" t="s">
        <v>114</v>
      </c>
      <c r="E55" s="298" t="s">
        <v>205</v>
      </c>
      <c r="F55" s="298">
        <v>247</v>
      </c>
      <c r="G55" s="3">
        <v>128</v>
      </c>
    </row>
    <row r="56" spans="2:7" ht="32.25" thickBot="1" x14ac:dyDescent="0.25">
      <c r="B56" s="151" t="s">
        <v>48</v>
      </c>
      <c r="C56" s="44" t="s">
        <v>76</v>
      </c>
      <c r="D56" s="44" t="s">
        <v>114</v>
      </c>
      <c r="E56" s="144" t="s">
        <v>205</v>
      </c>
      <c r="F56" s="144">
        <v>850</v>
      </c>
      <c r="G56" s="3">
        <v>10</v>
      </c>
    </row>
    <row r="57" spans="2:7" ht="16.5" thickBot="1" x14ac:dyDescent="0.25">
      <c r="B57" s="151" t="s">
        <v>365</v>
      </c>
      <c r="C57" s="48" t="s">
        <v>76</v>
      </c>
      <c r="D57" s="48" t="s">
        <v>461</v>
      </c>
      <c r="E57" s="144"/>
      <c r="F57" s="144"/>
      <c r="G57" s="3">
        <v>3000</v>
      </c>
    </row>
    <row r="58" spans="2:7" ht="16.5" thickBot="1" x14ac:dyDescent="0.25">
      <c r="B58" s="151" t="s">
        <v>463</v>
      </c>
      <c r="C58" s="48" t="s">
        <v>76</v>
      </c>
      <c r="D58" s="48" t="s">
        <v>461</v>
      </c>
      <c r="E58" s="144" t="s">
        <v>462</v>
      </c>
      <c r="F58" s="144">
        <v>870</v>
      </c>
      <c r="G58" s="3">
        <v>3000</v>
      </c>
    </row>
    <row r="59" spans="2:7" ht="32.25" thickBot="1" x14ac:dyDescent="0.25">
      <c r="B59" s="158" t="s">
        <v>19</v>
      </c>
      <c r="C59" s="212" t="s">
        <v>76</v>
      </c>
      <c r="D59" s="212">
        <v>13</v>
      </c>
      <c r="E59" s="214"/>
      <c r="F59" s="214"/>
      <c r="G59" s="171">
        <f>SUM(G62+G68+G66+G60)</f>
        <v>1708.3</v>
      </c>
    </row>
    <row r="60" spans="2:7" ht="16.5" thickBot="1" x14ac:dyDescent="0.25">
      <c r="B60" s="14" t="s">
        <v>571</v>
      </c>
      <c r="C60" s="279" t="s">
        <v>76</v>
      </c>
      <c r="D60" s="279" t="s">
        <v>467</v>
      </c>
      <c r="E60" s="278" t="s">
        <v>570</v>
      </c>
      <c r="F60" s="280"/>
      <c r="G60" s="32">
        <v>1000</v>
      </c>
    </row>
    <row r="61" spans="2:7" ht="32.25" thickBot="1" x14ac:dyDescent="0.25">
      <c r="B61" s="18" t="s">
        <v>43</v>
      </c>
      <c r="C61" s="279" t="s">
        <v>76</v>
      </c>
      <c r="D61" s="279" t="s">
        <v>467</v>
      </c>
      <c r="E61" s="278" t="s">
        <v>570</v>
      </c>
      <c r="F61" s="280">
        <v>611</v>
      </c>
      <c r="G61" s="32">
        <v>1000</v>
      </c>
    </row>
    <row r="62" spans="2:7" ht="79.5" thickBot="1" x14ac:dyDescent="0.25">
      <c r="B62" s="158" t="s">
        <v>552</v>
      </c>
      <c r="C62" s="212" t="s">
        <v>76</v>
      </c>
      <c r="D62" s="212">
        <v>13</v>
      </c>
      <c r="E62" s="169">
        <v>42</v>
      </c>
      <c r="F62" s="214"/>
      <c r="G62" s="171">
        <v>200</v>
      </c>
    </row>
    <row r="63" spans="2:7" ht="48" thickBot="1" x14ac:dyDescent="0.25">
      <c r="B63" s="51" t="s">
        <v>465</v>
      </c>
      <c r="C63" s="44" t="s">
        <v>76</v>
      </c>
      <c r="D63" s="44">
        <v>13</v>
      </c>
      <c r="E63" s="3" t="s">
        <v>469</v>
      </c>
      <c r="F63" s="46"/>
      <c r="G63" s="3">
        <v>200</v>
      </c>
    </row>
    <row r="64" spans="2:7" ht="63.75" thickBot="1" x14ac:dyDescent="0.25">
      <c r="B64" s="51" t="s">
        <v>466</v>
      </c>
      <c r="C64" s="44" t="s">
        <v>76</v>
      </c>
      <c r="D64" s="44">
        <v>13</v>
      </c>
      <c r="E64" s="3" t="s">
        <v>468</v>
      </c>
      <c r="F64" s="46"/>
      <c r="G64" s="3">
        <v>200</v>
      </c>
    </row>
    <row r="65" spans="2:7" ht="32.25" thickBot="1" x14ac:dyDescent="0.25">
      <c r="B65" s="51" t="s">
        <v>13</v>
      </c>
      <c r="C65" s="44" t="s">
        <v>76</v>
      </c>
      <c r="D65" s="44">
        <v>13</v>
      </c>
      <c r="E65" s="3" t="s">
        <v>468</v>
      </c>
      <c r="F65" s="3">
        <v>244</v>
      </c>
      <c r="G65" s="3">
        <v>200</v>
      </c>
    </row>
    <row r="66" spans="2:7" ht="32.25" thickBot="1" x14ac:dyDescent="0.25">
      <c r="B66" s="22" t="s">
        <v>536</v>
      </c>
      <c r="C66" s="11" t="s">
        <v>76</v>
      </c>
      <c r="D66" s="11" t="s">
        <v>467</v>
      </c>
      <c r="E66" s="1" t="s">
        <v>192</v>
      </c>
      <c r="F66" s="1"/>
      <c r="G66" s="1">
        <v>274</v>
      </c>
    </row>
    <row r="67" spans="2:7" ht="32.25" thickBot="1" x14ac:dyDescent="0.25">
      <c r="B67" s="38" t="s">
        <v>207</v>
      </c>
      <c r="C67" s="44" t="s">
        <v>76</v>
      </c>
      <c r="D67" s="44" t="s">
        <v>467</v>
      </c>
      <c r="E67" s="3" t="s">
        <v>192</v>
      </c>
      <c r="F67" s="3">
        <v>244</v>
      </c>
      <c r="G67" s="3">
        <v>274</v>
      </c>
    </row>
    <row r="68" spans="2:7" ht="16.5" thickBot="1" x14ac:dyDescent="0.25">
      <c r="B68" s="173" t="s">
        <v>20</v>
      </c>
      <c r="C68" s="212" t="s">
        <v>76</v>
      </c>
      <c r="D68" s="225">
        <v>13</v>
      </c>
      <c r="E68" s="181">
        <v>99</v>
      </c>
      <c r="F68" s="214"/>
      <c r="G68" s="171">
        <v>234.3</v>
      </c>
    </row>
    <row r="69" spans="2:7" ht="158.25" thickBot="1" x14ac:dyDescent="0.25">
      <c r="B69" s="152" t="s">
        <v>21</v>
      </c>
      <c r="C69" s="44" t="s">
        <v>76</v>
      </c>
      <c r="D69" s="44">
        <v>13</v>
      </c>
      <c r="E69" s="144" t="s">
        <v>208</v>
      </c>
      <c r="F69" s="46"/>
      <c r="G69" s="3">
        <v>234.3</v>
      </c>
    </row>
    <row r="70" spans="2:7" ht="32.25" thickBot="1" x14ac:dyDescent="0.25">
      <c r="B70" s="38" t="s">
        <v>207</v>
      </c>
      <c r="C70" s="44" t="s">
        <v>76</v>
      </c>
      <c r="D70" s="44">
        <v>13</v>
      </c>
      <c r="E70" s="144" t="s">
        <v>208</v>
      </c>
      <c r="F70" s="144">
        <v>244</v>
      </c>
      <c r="G70" s="3">
        <v>234.3</v>
      </c>
    </row>
    <row r="71" spans="2:7" ht="16.5" thickBot="1" x14ac:dyDescent="0.25">
      <c r="B71" s="158" t="s">
        <v>382</v>
      </c>
      <c r="C71" s="212" t="s">
        <v>117</v>
      </c>
      <c r="D71" s="225"/>
      <c r="E71" s="181"/>
      <c r="F71" s="181"/>
      <c r="G71" s="171">
        <v>1675</v>
      </c>
    </row>
    <row r="72" spans="2:7" ht="32.25" thickBot="1" x14ac:dyDescent="0.25">
      <c r="B72" s="38" t="s">
        <v>383</v>
      </c>
      <c r="C72" s="44" t="s">
        <v>117</v>
      </c>
      <c r="D72" s="44" t="s">
        <v>111</v>
      </c>
      <c r="E72" s="144"/>
      <c r="F72" s="144"/>
      <c r="G72" s="3">
        <v>1675</v>
      </c>
    </row>
    <row r="73" spans="2:7" ht="63.75" thickBot="1" x14ac:dyDescent="0.25">
      <c r="B73" s="38" t="s">
        <v>69</v>
      </c>
      <c r="C73" s="44" t="s">
        <v>117</v>
      </c>
      <c r="D73" s="44" t="s">
        <v>111</v>
      </c>
      <c r="E73" s="144" t="s">
        <v>258</v>
      </c>
      <c r="F73" s="144"/>
      <c r="G73" s="3">
        <v>1675</v>
      </c>
    </row>
    <row r="74" spans="2:7" ht="16.5" thickBot="1" x14ac:dyDescent="0.25">
      <c r="B74" s="38" t="s">
        <v>380</v>
      </c>
      <c r="C74" s="44" t="s">
        <v>117</v>
      </c>
      <c r="D74" s="44" t="s">
        <v>111</v>
      </c>
      <c r="E74" s="144" t="s">
        <v>258</v>
      </c>
      <c r="F74" s="144">
        <v>530</v>
      </c>
      <c r="G74" s="3">
        <v>1675</v>
      </c>
    </row>
    <row r="75" spans="2:7" ht="63.75" thickBot="1" x14ac:dyDescent="0.25">
      <c r="B75" s="158" t="s">
        <v>22</v>
      </c>
      <c r="C75" s="172" t="s">
        <v>111</v>
      </c>
      <c r="D75" s="213"/>
      <c r="E75" s="214"/>
      <c r="F75" s="214"/>
      <c r="G75" s="171">
        <f>SUM(G76)</f>
        <v>7427</v>
      </c>
    </row>
    <row r="76" spans="2:7" ht="63.75" thickBot="1" x14ac:dyDescent="0.25">
      <c r="B76" s="158" t="s">
        <v>49</v>
      </c>
      <c r="C76" s="212" t="s">
        <v>111</v>
      </c>
      <c r="D76" s="212" t="s">
        <v>259</v>
      </c>
      <c r="E76" s="214"/>
      <c r="F76" s="214"/>
      <c r="G76" s="171">
        <f>SUM(G77:G81)</f>
        <v>7427</v>
      </c>
    </row>
    <row r="77" spans="2:7" ht="48" thickBot="1" x14ac:dyDescent="0.25">
      <c r="B77" s="38" t="s">
        <v>30</v>
      </c>
      <c r="C77" s="121" t="s">
        <v>111</v>
      </c>
      <c r="D77" s="121" t="s">
        <v>259</v>
      </c>
      <c r="E77" s="144" t="s">
        <v>209</v>
      </c>
      <c r="F77" s="144">
        <v>111</v>
      </c>
      <c r="G77" s="3">
        <v>3500</v>
      </c>
    </row>
    <row r="78" spans="2:7" ht="16.5" thickBot="1" x14ac:dyDescent="0.25">
      <c r="B78" s="38" t="s">
        <v>387</v>
      </c>
      <c r="C78" s="121" t="s">
        <v>111</v>
      </c>
      <c r="D78" s="121" t="s">
        <v>259</v>
      </c>
      <c r="E78" s="144" t="s">
        <v>209</v>
      </c>
      <c r="F78" s="144">
        <v>112</v>
      </c>
      <c r="G78" s="3">
        <v>30</v>
      </c>
    </row>
    <row r="79" spans="2:7" ht="79.5" thickBot="1" x14ac:dyDescent="0.25">
      <c r="B79" s="38" t="s">
        <v>10</v>
      </c>
      <c r="C79" s="121" t="s">
        <v>111</v>
      </c>
      <c r="D79" s="121" t="s">
        <v>259</v>
      </c>
      <c r="E79" s="144" t="s">
        <v>209</v>
      </c>
      <c r="F79" s="144">
        <v>119</v>
      </c>
      <c r="G79" s="3">
        <v>1057</v>
      </c>
    </row>
    <row r="80" spans="2:7" ht="32.25" thickBot="1" x14ac:dyDescent="0.25">
      <c r="B80" s="38" t="s">
        <v>207</v>
      </c>
      <c r="C80" s="121" t="s">
        <v>111</v>
      </c>
      <c r="D80" s="121" t="s">
        <v>259</v>
      </c>
      <c r="E80" s="144" t="s">
        <v>209</v>
      </c>
      <c r="F80" s="144">
        <v>244</v>
      </c>
      <c r="G80" s="3">
        <v>2830</v>
      </c>
    </row>
    <row r="81" spans="2:7" ht="32.25" thickBot="1" x14ac:dyDescent="0.25">
      <c r="B81" s="151" t="s">
        <v>48</v>
      </c>
      <c r="C81" s="121" t="s">
        <v>111</v>
      </c>
      <c r="D81" s="121" t="s">
        <v>259</v>
      </c>
      <c r="E81" s="144" t="s">
        <v>209</v>
      </c>
      <c r="F81" s="144">
        <v>850</v>
      </c>
      <c r="G81" s="3">
        <v>10</v>
      </c>
    </row>
    <row r="82" spans="2:7" ht="16.5" thickBot="1" x14ac:dyDescent="0.25">
      <c r="B82" s="158" t="s">
        <v>23</v>
      </c>
      <c r="C82" s="212" t="s">
        <v>73</v>
      </c>
      <c r="D82" s="213"/>
      <c r="E82" s="214"/>
      <c r="F82" s="214"/>
      <c r="G82" s="171">
        <f>SUM(G83+G89+G92)</f>
        <v>8443.7900000000009</v>
      </c>
    </row>
    <row r="83" spans="2:7" ht="32.25" thickBot="1" x14ac:dyDescent="0.25">
      <c r="B83" s="154" t="s">
        <v>50</v>
      </c>
      <c r="C83" s="217" t="s">
        <v>73</v>
      </c>
      <c r="D83" s="217" t="s">
        <v>74</v>
      </c>
      <c r="E83" s="214"/>
      <c r="F83" s="214"/>
      <c r="G83" s="160">
        <f>SUM(G85:G88)</f>
        <v>2013</v>
      </c>
    </row>
    <row r="84" spans="2:7" ht="63.75" thickBot="1" x14ac:dyDescent="0.25">
      <c r="B84" s="38" t="s">
        <v>210</v>
      </c>
      <c r="C84" s="44" t="s">
        <v>73</v>
      </c>
      <c r="D84" s="44" t="s">
        <v>74</v>
      </c>
      <c r="E84" s="144" t="s">
        <v>211</v>
      </c>
      <c r="F84" s="46"/>
      <c r="G84" s="3">
        <f>SUM(G85:G88)</f>
        <v>2013</v>
      </c>
    </row>
    <row r="85" spans="2:7" ht="63.75" thickBot="1" x14ac:dyDescent="0.25">
      <c r="B85" s="38" t="s">
        <v>193</v>
      </c>
      <c r="C85" s="44" t="s">
        <v>73</v>
      </c>
      <c r="D85" s="44" t="s">
        <v>74</v>
      </c>
      <c r="E85" s="144" t="s">
        <v>211</v>
      </c>
      <c r="F85" s="144">
        <v>121</v>
      </c>
      <c r="G85" s="3">
        <v>1200</v>
      </c>
    </row>
    <row r="86" spans="2:7" ht="79.5" thickBot="1" x14ac:dyDescent="0.25">
      <c r="B86" s="38" t="s">
        <v>10</v>
      </c>
      <c r="C86" s="44" t="s">
        <v>73</v>
      </c>
      <c r="D86" s="44" t="s">
        <v>74</v>
      </c>
      <c r="E86" s="144" t="s">
        <v>211</v>
      </c>
      <c r="F86" s="144">
        <v>129</v>
      </c>
      <c r="G86" s="3">
        <v>363</v>
      </c>
    </row>
    <row r="87" spans="2:7" ht="32.25" thickBot="1" x14ac:dyDescent="0.25">
      <c r="B87" s="37" t="s">
        <v>207</v>
      </c>
      <c r="C87" s="149" t="s">
        <v>73</v>
      </c>
      <c r="D87" s="149" t="s">
        <v>74</v>
      </c>
      <c r="E87" s="147" t="s">
        <v>211</v>
      </c>
      <c r="F87" s="147">
        <v>244</v>
      </c>
      <c r="G87" s="150">
        <v>447</v>
      </c>
    </row>
    <row r="88" spans="2:7" ht="32.25" thickBot="1" x14ac:dyDescent="0.25">
      <c r="B88" s="41" t="s">
        <v>48</v>
      </c>
      <c r="C88" s="42" t="s">
        <v>73</v>
      </c>
      <c r="D88" s="42" t="s">
        <v>74</v>
      </c>
      <c r="E88" s="39" t="s">
        <v>211</v>
      </c>
      <c r="F88" s="39">
        <v>850</v>
      </c>
      <c r="G88" s="41">
        <v>3</v>
      </c>
    </row>
    <row r="89" spans="2:7" ht="16.5" thickBot="1" x14ac:dyDescent="0.25">
      <c r="B89" s="158" t="s">
        <v>379</v>
      </c>
      <c r="C89" s="212" t="s">
        <v>73</v>
      </c>
      <c r="D89" s="212" t="s">
        <v>112</v>
      </c>
      <c r="E89" s="226"/>
      <c r="F89" s="226"/>
      <c r="G89" s="171">
        <f>SUM(G90:G90)</f>
        <v>6230.79</v>
      </c>
    </row>
    <row r="90" spans="2:7" ht="16.5" thickBot="1" x14ac:dyDescent="0.25">
      <c r="B90" s="154" t="s">
        <v>380</v>
      </c>
      <c r="C90" s="217" t="s">
        <v>73</v>
      </c>
      <c r="D90" s="217" t="s">
        <v>112</v>
      </c>
      <c r="E90" s="221" t="s">
        <v>385</v>
      </c>
      <c r="F90" s="221"/>
      <c r="G90" s="160">
        <v>6230.79</v>
      </c>
    </row>
    <row r="91" spans="2:7" ht="16.5" thickBot="1" x14ac:dyDescent="0.25">
      <c r="B91" s="151" t="s">
        <v>381</v>
      </c>
      <c r="C91" s="44" t="s">
        <v>73</v>
      </c>
      <c r="D91" s="44" t="s">
        <v>112</v>
      </c>
      <c r="E91" s="144" t="s">
        <v>385</v>
      </c>
      <c r="F91" s="144">
        <v>540</v>
      </c>
      <c r="G91" s="3">
        <v>6230.79</v>
      </c>
    </row>
    <row r="92" spans="2:7" ht="32.25" thickBot="1" x14ac:dyDescent="0.25">
      <c r="B92" s="154" t="s">
        <v>538</v>
      </c>
      <c r="C92" s="225" t="s">
        <v>73</v>
      </c>
      <c r="D92" s="225" t="s">
        <v>539</v>
      </c>
      <c r="E92" s="181"/>
      <c r="F92" s="181"/>
      <c r="G92" s="160">
        <v>200</v>
      </c>
    </row>
    <row r="93" spans="2:7" ht="79.5" thickBot="1" x14ac:dyDescent="0.25">
      <c r="B93" s="151" t="s">
        <v>540</v>
      </c>
      <c r="C93" s="44" t="s">
        <v>73</v>
      </c>
      <c r="D93" s="44" t="s">
        <v>539</v>
      </c>
      <c r="E93" s="144" t="s">
        <v>559</v>
      </c>
      <c r="F93" s="144">
        <v>245</v>
      </c>
      <c r="G93" s="3">
        <v>200</v>
      </c>
    </row>
    <row r="94" spans="2:7" ht="32.25" thickBot="1" x14ac:dyDescent="0.25">
      <c r="B94" s="158" t="s">
        <v>24</v>
      </c>
      <c r="C94" s="212" t="s">
        <v>74</v>
      </c>
      <c r="D94" s="213"/>
      <c r="E94" s="214"/>
      <c r="F94" s="214"/>
      <c r="G94" s="171">
        <f>SUM(G95+G97)</f>
        <v>6614.2860000000001</v>
      </c>
    </row>
    <row r="95" spans="2:7" ht="32.25" thickBot="1" x14ac:dyDescent="0.25">
      <c r="B95" s="178" t="s">
        <v>541</v>
      </c>
      <c r="C95" s="228" t="s">
        <v>74</v>
      </c>
      <c r="D95" s="174" t="s">
        <v>111</v>
      </c>
      <c r="E95" s="176" t="s">
        <v>560</v>
      </c>
      <c r="F95" s="229"/>
      <c r="G95" s="176">
        <v>1604.2860000000001</v>
      </c>
    </row>
    <row r="96" spans="2:7" ht="63.75" thickBot="1" x14ac:dyDescent="0.25">
      <c r="B96" s="151" t="s">
        <v>490</v>
      </c>
      <c r="C96" s="230" t="s">
        <v>74</v>
      </c>
      <c r="D96" s="231" t="s">
        <v>111</v>
      </c>
      <c r="E96" s="20" t="s">
        <v>560</v>
      </c>
      <c r="F96" s="20">
        <v>244</v>
      </c>
      <c r="G96" s="20">
        <v>1604.2860000000001</v>
      </c>
    </row>
    <row r="97" spans="2:7" ht="16.5" thickBot="1" x14ac:dyDescent="0.25">
      <c r="B97" s="173" t="s">
        <v>384</v>
      </c>
      <c r="C97" s="217" t="s">
        <v>74</v>
      </c>
      <c r="D97" s="217" t="s">
        <v>111</v>
      </c>
      <c r="E97" s="160"/>
      <c r="F97" s="160"/>
      <c r="G97" s="169">
        <v>5010</v>
      </c>
    </row>
    <row r="98" spans="2:7" ht="16.5" thickBot="1" x14ac:dyDescent="0.25">
      <c r="B98" s="151" t="s">
        <v>380</v>
      </c>
      <c r="C98" s="44" t="s">
        <v>74</v>
      </c>
      <c r="D98" s="44" t="s">
        <v>111</v>
      </c>
      <c r="E98" s="3" t="s">
        <v>212</v>
      </c>
      <c r="F98" s="3"/>
      <c r="G98" s="3">
        <v>5010</v>
      </c>
    </row>
    <row r="99" spans="2:7" ht="16.5" thickBot="1" x14ac:dyDescent="0.25">
      <c r="B99" s="151" t="s">
        <v>489</v>
      </c>
      <c r="C99" s="44" t="s">
        <v>74</v>
      </c>
      <c r="D99" s="44" t="s">
        <v>111</v>
      </c>
      <c r="E99" s="3" t="s">
        <v>212</v>
      </c>
      <c r="F99" s="3">
        <v>540</v>
      </c>
      <c r="G99" s="3">
        <v>5010</v>
      </c>
    </row>
    <row r="100" spans="2:7" ht="16.5" thickBot="1" x14ac:dyDescent="0.25">
      <c r="B100" s="158" t="s">
        <v>25</v>
      </c>
      <c r="C100" s="212" t="s">
        <v>75</v>
      </c>
      <c r="D100" s="213"/>
      <c r="E100" s="214"/>
      <c r="F100" s="214"/>
      <c r="G100" s="215">
        <f>SUM(G101+G114+G134+G147+G150)</f>
        <v>606972.06000000006</v>
      </c>
    </row>
    <row r="101" spans="2:7" ht="16.5" thickBot="1" x14ac:dyDescent="0.25">
      <c r="B101" s="173" t="s">
        <v>52</v>
      </c>
      <c r="C101" s="212" t="s">
        <v>75</v>
      </c>
      <c r="D101" s="212" t="s">
        <v>76</v>
      </c>
      <c r="E101" s="214"/>
      <c r="F101" s="214"/>
      <c r="G101" s="157">
        <f>SUM(G104+G108)</f>
        <v>139967.29999999999</v>
      </c>
    </row>
    <row r="102" spans="2:7" ht="63.75" thickBot="1" x14ac:dyDescent="0.25">
      <c r="B102" s="232" t="s">
        <v>213</v>
      </c>
      <c r="C102" s="217" t="s">
        <v>75</v>
      </c>
      <c r="D102" s="217" t="s">
        <v>76</v>
      </c>
      <c r="E102" s="221">
        <v>19</v>
      </c>
      <c r="F102" s="214"/>
      <c r="G102" s="160">
        <f>SUM(G105:G107)</f>
        <v>78505</v>
      </c>
    </row>
    <row r="103" spans="2:7" ht="32.25" thickBot="1" x14ac:dyDescent="0.25">
      <c r="B103" s="148" t="s">
        <v>214</v>
      </c>
      <c r="C103" s="44" t="s">
        <v>75</v>
      </c>
      <c r="D103" s="44" t="s">
        <v>76</v>
      </c>
      <c r="E103" s="144" t="s">
        <v>215</v>
      </c>
      <c r="F103" s="46"/>
      <c r="G103" s="3">
        <f>SUM(G105:G107)</f>
        <v>78505</v>
      </c>
    </row>
    <row r="104" spans="2:7" ht="205.5" thickBot="1" x14ac:dyDescent="0.25">
      <c r="B104" s="148" t="s">
        <v>216</v>
      </c>
      <c r="C104" s="44" t="s">
        <v>75</v>
      </c>
      <c r="D104" s="44" t="s">
        <v>76</v>
      </c>
      <c r="E104" s="144" t="s">
        <v>217</v>
      </c>
      <c r="F104" s="46"/>
      <c r="G104" s="3">
        <f>SUM(G105:G107)</f>
        <v>78505</v>
      </c>
    </row>
    <row r="105" spans="2:7" ht="48" thickBot="1" x14ac:dyDescent="0.25">
      <c r="B105" s="38" t="s">
        <v>30</v>
      </c>
      <c r="C105" s="44" t="s">
        <v>75</v>
      </c>
      <c r="D105" s="44" t="s">
        <v>76</v>
      </c>
      <c r="E105" s="144" t="s">
        <v>217</v>
      </c>
      <c r="F105" s="144">
        <v>111</v>
      </c>
      <c r="G105" s="3">
        <v>58610.3</v>
      </c>
    </row>
    <row r="106" spans="2:7" ht="79.5" thickBot="1" x14ac:dyDescent="0.25">
      <c r="B106" s="38" t="s">
        <v>10</v>
      </c>
      <c r="C106" s="44" t="s">
        <v>75</v>
      </c>
      <c r="D106" s="44" t="s">
        <v>76</v>
      </c>
      <c r="E106" s="144" t="s">
        <v>217</v>
      </c>
      <c r="F106" s="144">
        <v>119</v>
      </c>
      <c r="G106" s="3">
        <v>17700</v>
      </c>
    </row>
    <row r="107" spans="2:7" ht="32.25" thickBot="1" x14ac:dyDescent="0.25">
      <c r="B107" s="38" t="s">
        <v>13</v>
      </c>
      <c r="C107" s="44" t="s">
        <v>75</v>
      </c>
      <c r="D107" s="44" t="s">
        <v>76</v>
      </c>
      <c r="E107" s="144" t="s">
        <v>217</v>
      </c>
      <c r="F107" s="144">
        <v>244</v>
      </c>
      <c r="G107" s="3">
        <v>2194.6999999999998</v>
      </c>
    </row>
    <row r="108" spans="2:7" ht="63.75" thickBot="1" x14ac:dyDescent="0.25">
      <c r="B108" s="158" t="s">
        <v>218</v>
      </c>
      <c r="C108" s="217" t="s">
        <v>75</v>
      </c>
      <c r="D108" s="217" t="s">
        <v>76</v>
      </c>
      <c r="E108" s="221" t="s">
        <v>219</v>
      </c>
      <c r="F108" s="214"/>
      <c r="G108" s="160">
        <f>SUM(G109:G113)</f>
        <v>61462.299999999996</v>
      </c>
    </row>
    <row r="109" spans="2:7" ht="48" thickBot="1" x14ac:dyDescent="0.25">
      <c r="B109" s="38" t="s">
        <v>30</v>
      </c>
      <c r="C109" s="44" t="s">
        <v>75</v>
      </c>
      <c r="D109" s="44" t="s">
        <v>76</v>
      </c>
      <c r="E109" s="144" t="s">
        <v>219</v>
      </c>
      <c r="F109" s="144">
        <v>111</v>
      </c>
      <c r="G109" s="3">
        <v>21099</v>
      </c>
    </row>
    <row r="110" spans="2:7" ht="79.5" thickBot="1" x14ac:dyDescent="0.25">
      <c r="B110" s="38" t="s">
        <v>10</v>
      </c>
      <c r="C110" s="44" t="s">
        <v>75</v>
      </c>
      <c r="D110" s="44" t="s">
        <v>76</v>
      </c>
      <c r="E110" s="144" t="s">
        <v>219</v>
      </c>
      <c r="F110" s="144">
        <v>119</v>
      </c>
      <c r="G110" s="3">
        <v>6372.1</v>
      </c>
    </row>
    <row r="111" spans="2:7" ht="32.25" thickBot="1" x14ac:dyDescent="0.25">
      <c r="B111" s="38" t="s">
        <v>13</v>
      </c>
      <c r="C111" s="44" t="s">
        <v>75</v>
      </c>
      <c r="D111" s="44" t="s">
        <v>76</v>
      </c>
      <c r="E111" s="144" t="s">
        <v>219</v>
      </c>
      <c r="F111" s="144">
        <v>244</v>
      </c>
      <c r="G111" s="3">
        <v>27639</v>
      </c>
    </row>
    <row r="112" spans="2:7" ht="16.5" thickBot="1" x14ac:dyDescent="0.25">
      <c r="B112" s="38" t="s">
        <v>635</v>
      </c>
      <c r="C112" s="44" t="s">
        <v>75</v>
      </c>
      <c r="D112" s="44" t="s">
        <v>76</v>
      </c>
      <c r="E112" s="298" t="s">
        <v>219</v>
      </c>
      <c r="F112" s="298">
        <v>247</v>
      </c>
      <c r="G112" s="3">
        <v>4579</v>
      </c>
    </row>
    <row r="113" spans="2:7" ht="32.25" thickBot="1" x14ac:dyDescent="0.25">
      <c r="B113" s="55" t="s">
        <v>48</v>
      </c>
      <c r="C113" s="44" t="s">
        <v>75</v>
      </c>
      <c r="D113" s="44" t="s">
        <v>76</v>
      </c>
      <c r="E113" s="144" t="s">
        <v>219</v>
      </c>
      <c r="F113" s="144">
        <v>850</v>
      </c>
      <c r="G113" s="3">
        <v>1773.2</v>
      </c>
    </row>
    <row r="114" spans="2:7" ht="16.5" thickBot="1" x14ac:dyDescent="0.25">
      <c r="B114" s="154" t="s">
        <v>63</v>
      </c>
      <c r="C114" s="217" t="s">
        <v>75</v>
      </c>
      <c r="D114" s="217" t="s">
        <v>117</v>
      </c>
      <c r="E114" s="214"/>
      <c r="F114" s="214"/>
      <c r="G114" s="157">
        <f>SUM(G115+G122+G128+G129+G132)</f>
        <v>437494.80799999996</v>
      </c>
    </row>
    <row r="115" spans="2:7" ht="63.75" thickBot="1" x14ac:dyDescent="0.25">
      <c r="B115" s="173" t="s">
        <v>213</v>
      </c>
      <c r="C115" s="217" t="s">
        <v>75</v>
      </c>
      <c r="D115" s="217" t="s">
        <v>117</v>
      </c>
      <c r="E115" s="160">
        <v>19</v>
      </c>
      <c r="F115" s="222"/>
      <c r="G115" s="160">
        <f>SUM(G119:G121)</f>
        <v>358388</v>
      </c>
    </row>
    <row r="116" spans="2:7" ht="32.25" thickBot="1" x14ac:dyDescent="0.25">
      <c r="B116" s="148" t="s">
        <v>220</v>
      </c>
      <c r="C116" s="44" t="s">
        <v>75</v>
      </c>
      <c r="D116" s="44" t="s">
        <v>117</v>
      </c>
      <c r="E116" s="3" t="s">
        <v>221</v>
      </c>
      <c r="F116" s="46"/>
      <c r="G116" s="3">
        <f>SUM(G119:G121)</f>
        <v>358388</v>
      </c>
    </row>
    <row r="117" spans="2:7" ht="48" thickBot="1" x14ac:dyDescent="0.25">
      <c r="B117" s="148" t="s">
        <v>222</v>
      </c>
      <c r="C117" s="44" t="s">
        <v>75</v>
      </c>
      <c r="D117" s="44" t="s">
        <v>117</v>
      </c>
      <c r="E117" s="3" t="s">
        <v>223</v>
      </c>
      <c r="F117" s="46"/>
      <c r="G117" s="3">
        <f>SUM(G119:G121)</f>
        <v>358388</v>
      </c>
    </row>
    <row r="118" spans="2:7" ht="331.5" thickBot="1" x14ac:dyDescent="0.25">
      <c r="B118" s="148" t="s">
        <v>224</v>
      </c>
      <c r="C118" s="44" t="s">
        <v>75</v>
      </c>
      <c r="D118" s="44" t="s">
        <v>117</v>
      </c>
      <c r="E118" s="144" t="s">
        <v>225</v>
      </c>
      <c r="F118" s="46"/>
      <c r="G118" s="144">
        <f>SUM(G119:G121)</f>
        <v>358388</v>
      </c>
    </row>
    <row r="119" spans="2:7" ht="48" thickBot="1" x14ac:dyDescent="0.25">
      <c r="B119" s="54" t="s">
        <v>30</v>
      </c>
      <c r="C119" s="44" t="s">
        <v>75</v>
      </c>
      <c r="D119" s="44" t="s">
        <v>117</v>
      </c>
      <c r="E119" s="144" t="s">
        <v>225</v>
      </c>
      <c r="F119" s="144">
        <v>111</v>
      </c>
      <c r="G119" s="144">
        <v>271164</v>
      </c>
    </row>
    <row r="120" spans="2:7" ht="79.5" thickBot="1" x14ac:dyDescent="0.25">
      <c r="B120" s="38" t="s">
        <v>10</v>
      </c>
      <c r="C120" s="44" t="s">
        <v>75</v>
      </c>
      <c r="D120" s="44" t="s">
        <v>117</v>
      </c>
      <c r="E120" s="144" t="s">
        <v>225</v>
      </c>
      <c r="F120" s="144">
        <v>119</v>
      </c>
      <c r="G120" s="144">
        <v>81897.2</v>
      </c>
    </row>
    <row r="121" spans="2:7" ht="32.25" thickBot="1" x14ac:dyDescent="0.25">
      <c r="B121" s="38" t="s">
        <v>13</v>
      </c>
      <c r="C121" s="44" t="s">
        <v>75</v>
      </c>
      <c r="D121" s="44" t="s">
        <v>117</v>
      </c>
      <c r="E121" s="144" t="s">
        <v>225</v>
      </c>
      <c r="F121" s="144">
        <v>244</v>
      </c>
      <c r="G121" s="144">
        <v>5326.8</v>
      </c>
    </row>
    <row r="122" spans="2:7" ht="48" thickBot="1" x14ac:dyDescent="0.25">
      <c r="B122" s="158" t="s">
        <v>65</v>
      </c>
      <c r="C122" s="217" t="s">
        <v>75</v>
      </c>
      <c r="D122" s="217" t="s">
        <v>117</v>
      </c>
      <c r="E122" s="221" t="s">
        <v>226</v>
      </c>
      <c r="F122" s="214"/>
      <c r="G122" s="233">
        <f>SUM(G123:G127)</f>
        <v>36080</v>
      </c>
    </row>
    <row r="123" spans="2:7" ht="48" thickBot="1" x14ac:dyDescent="0.25">
      <c r="B123" s="54" t="s">
        <v>30</v>
      </c>
      <c r="C123" s="44" t="s">
        <v>75</v>
      </c>
      <c r="D123" s="44" t="s">
        <v>117</v>
      </c>
      <c r="E123" s="274" t="s">
        <v>226</v>
      </c>
      <c r="F123" s="20">
        <v>111</v>
      </c>
      <c r="G123" s="276">
        <v>12728</v>
      </c>
    </row>
    <row r="124" spans="2:7" ht="79.5" thickBot="1" x14ac:dyDescent="0.25">
      <c r="B124" s="38" t="s">
        <v>10</v>
      </c>
      <c r="C124" s="44" t="s">
        <v>75</v>
      </c>
      <c r="D124" s="44" t="s">
        <v>117</v>
      </c>
      <c r="E124" s="144" t="s">
        <v>226</v>
      </c>
      <c r="F124" s="3">
        <v>119</v>
      </c>
      <c r="G124" s="3">
        <v>3864</v>
      </c>
    </row>
    <row r="125" spans="2:7" ht="48" thickBot="1" x14ac:dyDescent="0.25">
      <c r="B125" s="38" t="s">
        <v>227</v>
      </c>
      <c r="C125" s="44" t="s">
        <v>75</v>
      </c>
      <c r="D125" s="44" t="s">
        <v>117</v>
      </c>
      <c r="E125" s="144" t="s">
        <v>226</v>
      </c>
      <c r="F125" s="144">
        <v>244</v>
      </c>
      <c r="G125" s="3">
        <v>7429</v>
      </c>
    </row>
    <row r="126" spans="2:7" ht="16.5" thickBot="1" x14ac:dyDescent="0.25">
      <c r="B126" s="38" t="s">
        <v>635</v>
      </c>
      <c r="C126" s="44" t="s">
        <v>75</v>
      </c>
      <c r="D126" s="44" t="s">
        <v>117</v>
      </c>
      <c r="E126" s="298" t="s">
        <v>226</v>
      </c>
      <c r="F126" s="298">
        <v>247</v>
      </c>
      <c r="G126" s="3">
        <v>7800.5</v>
      </c>
    </row>
    <row r="127" spans="2:7" ht="32.25" thickBot="1" x14ac:dyDescent="0.25">
      <c r="B127" s="55" t="s">
        <v>48</v>
      </c>
      <c r="C127" s="44" t="s">
        <v>75</v>
      </c>
      <c r="D127" s="44" t="s">
        <v>117</v>
      </c>
      <c r="E127" s="144" t="s">
        <v>226</v>
      </c>
      <c r="F127" s="144">
        <v>850</v>
      </c>
      <c r="G127" s="3">
        <v>4258.5</v>
      </c>
    </row>
    <row r="128" spans="2:7" ht="48" thickBot="1" x14ac:dyDescent="0.25">
      <c r="B128" s="154" t="s">
        <v>592</v>
      </c>
      <c r="C128" s="217" t="s">
        <v>75</v>
      </c>
      <c r="D128" s="217" t="s">
        <v>117</v>
      </c>
      <c r="E128" s="221" t="s">
        <v>226</v>
      </c>
      <c r="F128" s="221">
        <v>321</v>
      </c>
      <c r="G128" s="160">
        <v>1931.9739999999999</v>
      </c>
    </row>
    <row r="129" spans="2:7" ht="95.25" thickBot="1" x14ac:dyDescent="0.25">
      <c r="B129" s="341" t="s">
        <v>659</v>
      </c>
      <c r="C129" s="225" t="s">
        <v>75</v>
      </c>
      <c r="D129" s="225" t="s">
        <v>117</v>
      </c>
      <c r="E129" s="181" t="s">
        <v>660</v>
      </c>
      <c r="F129" s="181"/>
      <c r="G129" s="169">
        <f>SUM(G130:G131)</f>
        <v>22554.524000000001</v>
      </c>
    </row>
    <row r="130" spans="2:7" ht="48" thickBot="1" x14ac:dyDescent="0.25">
      <c r="B130" s="38" t="s">
        <v>230</v>
      </c>
      <c r="C130" s="44" t="s">
        <v>75</v>
      </c>
      <c r="D130" s="44" t="s">
        <v>117</v>
      </c>
      <c r="E130" s="340" t="s">
        <v>660</v>
      </c>
      <c r="F130" s="340">
        <v>111</v>
      </c>
      <c r="G130" s="3">
        <v>17323</v>
      </c>
    </row>
    <row r="131" spans="2:7" ht="79.5" thickBot="1" x14ac:dyDescent="0.25">
      <c r="B131" s="38" t="s">
        <v>10</v>
      </c>
      <c r="C131" s="44" t="s">
        <v>75</v>
      </c>
      <c r="D131" s="44" t="s">
        <v>117</v>
      </c>
      <c r="E131" s="340" t="s">
        <v>660</v>
      </c>
      <c r="F131" s="340">
        <v>119</v>
      </c>
      <c r="G131" s="3">
        <v>5231.5240000000003</v>
      </c>
    </row>
    <row r="132" spans="2:7" ht="79.5" thickBot="1" x14ac:dyDescent="0.25">
      <c r="B132" s="158" t="s">
        <v>661</v>
      </c>
      <c r="C132" s="225" t="s">
        <v>75</v>
      </c>
      <c r="D132" s="225" t="s">
        <v>117</v>
      </c>
      <c r="E132" s="181" t="s">
        <v>662</v>
      </c>
      <c r="F132" s="181"/>
      <c r="G132" s="169">
        <v>18540.310000000001</v>
      </c>
    </row>
    <row r="133" spans="2:7" ht="32.25" thickBot="1" x14ac:dyDescent="0.25">
      <c r="B133" s="38" t="s">
        <v>13</v>
      </c>
      <c r="C133" s="44" t="s">
        <v>75</v>
      </c>
      <c r="D133" s="44" t="s">
        <v>117</v>
      </c>
      <c r="E133" s="340" t="s">
        <v>662</v>
      </c>
      <c r="F133" s="340">
        <v>244</v>
      </c>
      <c r="G133" s="3">
        <v>18540.310000000001</v>
      </c>
    </row>
    <row r="134" spans="2:7" ht="32.25" thickBot="1" x14ac:dyDescent="0.25">
      <c r="B134" s="158" t="s">
        <v>66</v>
      </c>
      <c r="C134" s="217" t="s">
        <v>75</v>
      </c>
      <c r="D134" s="217" t="s">
        <v>111</v>
      </c>
      <c r="E134" s="221" t="s">
        <v>228</v>
      </c>
      <c r="F134" s="214"/>
      <c r="G134" s="157">
        <f>SUM(G136:G146)</f>
        <v>22129.952000000001</v>
      </c>
    </row>
    <row r="135" spans="2:7" ht="32.25" thickBot="1" x14ac:dyDescent="0.25">
      <c r="B135" s="148" t="s">
        <v>229</v>
      </c>
      <c r="C135" s="44" t="s">
        <v>75</v>
      </c>
      <c r="D135" s="44" t="s">
        <v>111</v>
      </c>
      <c r="E135" s="144" t="s">
        <v>228</v>
      </c>
      <c r="F135" s="46"/>
      <c r="G135" s="3">
        <f>SUM(G136:G146)</f>
        <v>22129.952000000001</v>
      </c>
    </row>
    <row r="136" spans="2:7" ht="48" thickBot="1" x14ac:dyDescent="0.25">
      <c r="B136" s="38" t="s">
        <v>230</v>
      </c>
      <c r="C136" s="44" t="s">
        <v>75</v>
      </c>
      <c r="D136" s="44" t="s">
        <v>111</v>
      </c>
      <c r="E136" s="144" t="s">
        <v>228</v>
      </c>
      <c r="F136" s="144">
        <v>111</v>
      </c>
      <c r="G136" s="3">
        <v>10922</v>
      </c>
    </row>
    <row r="137" spans="2:7" ht="79.5" thickBot="1" x14ac:dyDescent="0.25">
      <c r="B137" s="38" t="s">
        <v>10</v>
      </c>
      <c r="C137" s="44" t="s">
        <v>75</v>
      </c>
      <c r="D137" s="44" t="s">
        <v>111</v>
      </c>
      <c r="E137" s="144" t="s">
        <v>228</v>
      </c>
      <c r="F137" s="144">
        <v>119</v>
      </c>
      <c r="G137" s="3">
        <v>3298</v>
      </c>
    </row>
    <row r="138" spans="2:7" ht="32.25" thickBot="1" x14ac:dyDescent="0.25">
      <c r="B138" s="38" t="s">
        <v>13</v>
      </c>
      <c r="C138" s="44" t="s">
        <v>75</v>
      </c>
      <c r="D138" s="44" t="s">
        <v>111</v>
      </c>
      <c r="E138" s="144" t="s">
        <v>228</v>
      </c>
      <c r="F138" s="144">
        <v>244</v>
      </c>
      <c r="G138" s="3">
        <v>316</v>
      </c>
    </row>
    <row r="139" spans="2:7" ht="16.5" thickBot="1" x14ac:dyDescent="0.25">
      <c r="B139" s="38"/>
      <c r="C139" s="44" t="s">
        <v>75</v>
      </c>
      <c r="D139" s="44" t="s">
        <v>111</v>
      </c>
      <c r="E139" s="298" t="s">
        <v>228</v>
      </c>
      <c r="F139" s="298">
        <v>247</v>
      </c>
      <c r="G139" s="3">
        <v>366</v>
      </c>
    </row>
    <row r="140" spans="2:7" ht="16.5" thickBot="1" x14ac:dyDescent="0.25">
      <c r="B140" s="51" t="s">
        <v>588</v>
      </c>
      <c r="C140" s="44" t="s">
        <v>75</v>
      </c>
      <c r="D140" s="44" t="s">
        <v>111</v>
      </c>
      <c r="E140" s="283" t="s">
        <v>228</v>
      </c>
      <c r="F140" s="283">
        <v>611</v>
      </c>
      <c r="G140" s="3">
        <v>2908.9520000000002</v>
      </c>
    </row>
    <row r="141" spans="2:7" ht="32.25" thickBot="1" x14ac:dyDescent="0.25">
      <c r="B141" s="51" t="s">
        <v>589</v>
      </c>
      <c r="C141" s="44" t="s">
        <v>75</v>
      </c>
      <c r="D141" s="44" t="s">
        <v>111</v>
      </c>
      <c r="E141" s="285" t="s">
        <v>587</v>
      </c>
      <c r="F141" s="285">
        <v>611</v>
      </c>
      <c r="G141" s="3">
        <v>3474.0479999999998</v>
      </c>
    </row>
    <row r="142" spans="2:7" ht="32.25" thickBot="1" x14ac:dyDescent="0.25">
      <c r="B142" s="51" t="s">
        <v>589</v>
      </c>
      <c r="C142" s="44" t="s">
        <v>75</v>
      </c>
      <c r="D142" s="44" t="s">
        <v>111</v>
      </c>
      <c r="E142" s="285" t="s">
        <v>587</v>
      </c>
      <c r="F142" s="283">
        <v>613</v>
      </c>
      <c r="G142" s="3">
        <v>21</v>
      </c>
    </row>
    <row r="143" spans="2:7" ht="32.25" thickBot="1" x14ac:dyDescent="0.25">
      <c r="B143" s="51" t="s">
        <v>589</v>
      </c>
      <c r="C143" s="44" t="s">
        <v>75</v>
      </c>
      <c r="D143" s="44" t="s">
        <v>111</v>
      </c>
      <c r="E143" s="285" t="s">
        <v>587</v>
      </c>
      <c r="F143" s="283">
        <v>623</v>
      </c>
      <c r="G143" s="3">
        <v>21</v>
      </c>
    </row>
    <row r="144" spans="2:7" ht="32.25" thickBot="1" x14ac:dyDescent="0.25">
      <c r="B144" s="51" t="s">
        <v>589</v>
      </c>
      <c r="C144" s="44" t="s">
        <v>75</v>
      </c>
      <c r="D144" s="44" t="s">
        <v>111</v>
      </c>
      <c r="E144" s="285" t="s">
        <v>587</v>
      </c>
      <c r="F144" s="283">
        <v>633</v>
      </c>
      <c r="G144" s="3">
        <v>21</v>
      </c>
    </row>
    <row r="145" spans="2:15" ht="32.25" thickBot="1" x14ac:dyDescent="0.25">
      <c r="B145" s="51" t="s">
        <v>589</v>
      </c>
      <c r="C145" s="44" t="s">
        <v>75</v>
      </c>
      <c r="D145" s="44" t="s">
        <v>111</v>
      </c>
      <c r="E145" s="285" t="s">
        <v>587</v>
      </c>
      <c r="F145" s="283">
        <v>813</v>
      </c>
      <c r="G145" s="3">
        <v>11.952</v>
      </c>
    </row>
    <row r="146" spans="2:15" ht="32.25" thickBot="1" x14ac:dyDescent="0.25">
      <c r="B146" s="41" t="s">
        <v>48</v>
      </c>
      <c r="C146" s="44" t="s">
        <v>75</v>
      </c>
      <c r="D146" s="44" t="s">
        <v>111</v>
      </c>
      <c r="E146" s="144" t="s">
        <v>228</v>
      </c>
      <c r="F146" s="144">
        <v>850</v>
      </c>
      <c r="G146" s="3">
        <v>770</v>
      </c>
    </row>
    <row r="147" spans="2:15" ht="32.25" thickBot="1" x14ac:dyDescent="0.25">
      <c r="B147" s="158" t="s">
        <v>26</v>
      </c>
      <c r="C147" s="212" t="s">
        <v>75</v>
      </c>
      <c r="D147" s="212" t="s">
        <v>75</v>
      </c>
      <c r="E147" s="214"/>
      <c r="F147" s="214"/>
      <c r="G147" s="171">
        <v>50</v>
      </c>
    </row>
    <row r="148" spans="2:15" ht="32.25" thickBot="1" x14ac:dyDescent="0.25">
      <c r="B148" s="38" t="s">
        <v>231</v>
      </c>
      <c r="C148" s="44" t="s">
        <v>75</v>
      </c>
      <c r="D148" s="44" t="s">
        <v>75</v>
      </c>
      <c r="E148" s="144" t="s">
        <v>232</v>
      </c>
      <c r="F148" s="46"/>
      <c r="G148" s="3">
        <v>50</v>
      </c>
    </row>
    <row r="149" spans="2:15" ht="32.25" thickBot="1" x14ac:dyDescent="0.25">
      <c r="B149" s="38" t="s">
        <v>13</v>
      </c>
      <c r="C149" s="44" t="s">
        <v>75</v>
      </c>
      <c r="D149" s="44" t="s">
        <v>75</v>
      </c>
      <c r="E149" s="144" t="s">
        <v>232</v>
      </c>
      <c r="F149" s="144">
        <v>244</v>
      </c>
      <c r="G149" s="3">
        <v>50</v>
      </c>
    </row>
    <row r="150" spans="2:15" ht="32.25" thickBot="1" x14ac:dyDescent="0.25">
      <c r="B150" s="158" t="s">
        <v>28</v>
      </c>
      <c r="C150" s="212" t="s">
        <v>75</v>
      </c>
      <c r="D150" s="212" t="s">
        <v>112</v>
      </c>
      <c r="E150" s="214"/>
      <c r="F150" s="214"/>
      <c r="G150" s="171">
        <f>SUM(G151+G154)</f>
        <v>7330</v>
      </c>
    </row>
    <row r="151" spans="2:15" ht="95.25" thickBot="1" x14ac:dyDescent="0.25">
      <c r="B151" s="158" t="s">
        <v>233</v>
      </c>
      <c r="C151" s="217" t="s">
        <v>75</v>
      </c>
      <c r="D151" s="217" t="s">
        <v>112</v>
      </c>
      <c r="E151" s="221" t="s">
        <v>234</v>
      </c>
      <c r="F151" s="214"/>
      <c r="G151" s="171">
        <f>SUM(G152:G153)</f>
        <v>372</v>
      </c>
    </row>
    <row r="152" spans="2:15" ht="63.75" thickBot="1" x14ac:dyDescent="0.25">
      <c r="B152" s="38" t="s">
        <v>193</v>
      </c>
      <c r="C152" s="44" t="s">
        <v>75</v>
      </c>
      <c r="D152" s="44" t="s">
        <v>112</v>
      </c>
      <c r="E152" s="144" t="s">
        <v>234</v>
      </c>
      <c r="F152" s="144">
        <v>121</v>
      </c>
      <c r="G152" s="3">
        <v>286</v>
      </c>
    </row>
    <row r="153" spans="2:15" ht="79.5" thickBot="1" x14ac:dyDescent="0.25">
      <c r="B153" s="38" t="s">
        <v>10</v>
      </c>
      <c r="C153" s="44" t="s">
        <v>75</v>
      </c>
      <c r="D153" s="44" t="s">
        <v>112</v>
      </c>
      <c r="E153" s="144" t="s">
        <v>234</v>
      </c>
      <c r="F153" s="144">
        <v>129</v>
      </c>
      <c r="G153" s="3">
        <v>86</v>
      </c>
    </row>
    <row r="154" spans="2:15" ht="16.5" thickBot="1" x14ac:dyDescent="0.25">
      <c r="B154" s="158" t="s">
        <v>235</v>
      </c>
      <c r="C154" s="225" t="s">
        <v>75</v>
      </c>
      <c r="D154" s="225" t="s">
        <v>112</v>
      </c>
      <c r="E154" s="160" t="s">
        <v>236</v>
      </c>
      <c r="F154" s="214"/>
      <c r="G154" s="171">
        <f>SUM(G156:G160)</f>
        <v>6958</v>
      </c>
      <c r="K154" s="293"/>
      <c r="L154" s="294"/>
      <c r="M154" s="294"/>
      <c r="N154" s="295"/>
      <c r="O154" s="295"/>
    </row>
    <row r="155" spans="2:15" ht="32.25" thickBot="1" x14ac:dyDescent="0.25">
      <c r="B155" s="148" t="s">
        <v>237</v>
      </c>
      <c r="C155" s="44" t="s">
        <v>75</v>
      </c>
      <c r="D155" s="44" t="s">
        <v>112</v>
      </c>
      <c r="E155" s="144" t="s">
        <v>236</v>
      </c>
      <c r="F155" s="46"/>
      <c r="G155" s="3">
        <f>SUM(G156:G160)</f>
        <v>6958</v>
      </c>
    </row>
    <row r="156" spans="2:15" ht="48" thickBot="1" x14ac:dyDescent="0.25">
      <c r="B156" s="38" t="s">
        <v>230</v>
      </c>
      <c r="C156" s="44" t="s">
        <v>75</v>
      </c>
      <c r="D156" s="44" t="s">
        <v>112</v>
      </c>
      <c r="E156" s="144" t="s">
        <v>236</v>
      </c>
      <c r="F156" s="144">
        <v>111</v>
      </c>
      <c r="G156" s="3">
        <v>4626</v>
      </c>
    </row>
    <row r="157" spans="2:15" ht="79.5" thickBot="1" x14ac:dyDescent="0.25">
      <c r="B157" s="38" t="s">
        <v>10</v>
      </c>
      <c r="C157" s="44" t="s">
        <v>75</v>
      </c>
      <c r="D157" s="44" t="s">
        <v>112</v>
      </c>
      <c r="E157" s="144" t="s">
        <v>236</v>
      </c>
      <c r="F157" s="144">
        <v>119</v>
      </c>
      <c r="G157" s="3">
        <v>1397</v>
      </c>
    </row>
    <row r="158" spans="2:15" ht="32.25" thickBot="1" x14ac:dyDescent="0.25">
      <c r="B158" s="38" t="s">
        <v>13</v>
      </c>
      <c r="C158" s="44" t="s">
        <v>75</v>
      </c>
      <c r="D158" s="44" t="s">
        <v>112</v>
      </c>
      <c r="E158" s="144" t="s">
        <v>236</v>
      </c>
      <c r="F158" s="144">
        <v>244</v>
      </c>
      <c r="G158" s="3">
        <v>405</v>
      </c>
    </row>
    <row r="159" spans="2:15" ht="16.5" thickBot="1" x14ac:dyDescent="0.25">
      <c r="B159" s="38" t="s">
        <v>635</v>
      </c>
      <c r="C159" s="44" t="s">
        <v>75</v>
      </c>
      <c r="D159" s="44" t="s">
        <v>112</v>
      </c>
      <c r="E159" s="298" t="s">
        <v>236</v>
      </c>
      <c r="F159" s="298">
        <v>247</v>
      </c>
      <c r="G159" s="3">
        <v>520</v>
      </c>
    </row>
    <row r="160" spans="2:15" ht="32.25" thickBot="1" x14ac:dyDescent="0.25">
      <c r="B160" s="151" t="s">
        <v>48</v>
      </c>
      <c r="C160" s="44" t="s">
        <v>75</v>
      </c>
      <c r="D160" s="44" t="s">
        <v>112</v>
      </c>
      <c r="E160" s="144" t="s">
        <v>236</v>
      </c>
      <c r="F160" s="144">
        <v>850</v>
      </c>
      <c r="G160" s="3">
        <v>10</v>
      </c>
    </row>
    <row r="161" spans="2:10" ht="32.25" thickBot="1" x14ac:dyDescent="0.25">
      <c r="B161" s="158" t="s">
        <v>238</v>
      </c>
      <c r="C161" s="212" t="s">
        <v>172</v>
      </c>
      <c r="D161" s="213"/>
      <c r="E161" s="214"/>
      <c r="F161" s="214"/>
      <c r="G161" s="171">
        <f>SUM(G162+G177)</f>
        <v>36691</v>
      </c>
      <c r="J161" s="295"/>
    </row>
    <row r="162" spans="2:10" ht="16.5" thickBot="1" x14ac:dyDescent="0.25">
      <c r="B162" s="158" t="s">
        <v>61</v>
      </c>
      <c r="C162" s="172" t="s">
        <v>172</v>
      </c>
      <c r="D162" s="172" t="s">
        <v>76</v>
      </c>
      <c r="E162" s="214"/>
      <c r="F162" s="214"/>
      <c r="G162" s="171">
        <f>SUM(G163+G170+G169)</f>
        <v>31737</v>
      </c>
    </row>
    <row r="163" spans="2:10" ht="32.25" thickBot="1" x14ac:dyDescent="0.25">
      <c r="B163" s="158" t="s">
        <v>62</v>
      </c>
      <c r="C163" s="172" t="s">
        <v>172</v>
      </c>
      <c r="D163" s="172" t="s">
        <v>76</v>
      </c>
      <c r="E163" s="171" t="s">
        <v>239</v>
      </c>
      <c r="F163" s="214"/>
      <c r="G163" s="171">
        <f>SUM(G164:G168)</f>
        <v>19409</v>
      </c>
    </row>
    <row r="164" spans="2:10" ht="48" thickBot="1" x14ac:dyDescent="0.25">
      <c r="B164" s="38" t="s">
        <v>230</v>
      </c>
      <c r="C164" s="44" t="s">
        <v>172</v>
      </c>
      <c r="D164" s="44" t="s">
        <v>76</v>
      </c>
      <c r="E164" s="144" t="s">
        <v>239</v>
      </c>
      <c r="F164" s="144">
        <v>111</v>
      </c>
      <c r="G164" s="3">
        <v>13582</v>
      </c>
    </row>
    <row r="165" spans="2:10" ht="79.5" thickBot="1" x14ac:dyDescent="0.25">
      <c r="B165" s="38" t="s">
        <v>10</v>
      </c>
      <c r="C165" s="44" t="s">
        <v>172</v>
      </c>
      <c r="D165" s="44" t="s">
        <v>76</v>
      </c>
      <c r="E165" s="144" t="s">
        <v>239</v>
      </c>
      <c r="F165" s="144">
        <v>119</v>
      </c>
      <c r="G165" s="3">
        <v>4102</v>
      </c>
    </row>
    <row r="166" spans="2:10" ht="32.25" thickBot="1" x14ac:dyDescent="0.25">
      <c r="B166" s="38" t="s">
        <v>13</v>
      </c>
      <c r="C166" s="44" t="s">
        <v>172</v>
      </c>
      <c r="D166" s="44" t="s">
        <v>76</v>
      </c>
      <c r="E166" s="144" t="s">
        <v>239</v>
      </c>
      <c r="F166" s="144">
        <v>244</v>
      </c>
      <c r="G166" s="3">
        <v>1265</v>
      </c>
    </row>
    <row r="167" spans="2:10" ht="16.5" thickBot="1" x14ac:dyDescent="0.25">
      <c r="B167" s="38" t="s">
        <v>635</v>
      </c>
      <c r="C167" s="44" t="s">
        <v>172</v>
      </c>
      <c r="D167" s="44" t="s">
        <v>76</v>
      </c>
      <c r="E167" s="340" t="s">
        <v>239</v>
      </c>
      <c r="F167" s="340">
        <v>247</v>
      </c>
      <c r="G167" s="3">
        <v>217</v>
      </c>
    </row>
    <row r="168" spans="2:10" ht="32.25" thickBot="1" x14ac:dyDescent="0.25">
      <c r="B168" s="151" t="s">
        <v>48</v>
      </c>
      <c r="C168" s="44" t="s">
        <v>172</v>
      </c>
      <c r="D168" s="44" t="s">
        <v>76</v>
      </c>
      <c r="E168" s="340" t="s">
        <v>239</v>
      </c>
      <c r="F168" s="144">
        <v>850</v>
      </c>
      <c r="G168" s="3">
        <v>243</v>
      </c>
    </row>
    <row r="169" spans="2:10" ht="50.25" customHeight="1" thickBot="1" x14ac:dyDescent="0.25">
      <c r="B169" s="154" t="s">
        <v>684</v>
      </c>
      <c r="C169" s="217" t="s">
        <v>172</v>
      </c>
      <c r="D169" s="217" t="s">
        <v>76</v>
      </c>
      <c r="E169" s="297" t="s">
        <v>687</v>
      </c>
      <c r="F169" s="221">
        <v>244</v>
      </c>
      <c r="G169" s="160">
        <v>150</v>
      </c>
    </row>
    <row r="170" spans="2:10" ht="16.5" thickBot="1" x14ac:dyDescent="0.25">
      <c r="B170" s="158" t="s">
        <v>240</v>
      </c>
      <c r="C170" s="225" t="s">
        <v>172</v>
      </c>
      <c r="D170" s="225" t="s">
        <v>76</v>
      </c>
      <c r="E170" s="171" t="s">
        <v>241</v>
      </c>
      <c r="F170" s="214"/>
      <c r="G170" s="171">
        <f>SUM(G172:G176)</f>
        <v>12178</v>
      </c>
    </row>
    <row r="171" spans="2:10" ht="32.25" thickBot="1" x14ac:dyDescent="0.25">
      <c r="B171" s="148" t="s">
        <v>237</v>
      </c>
      <c r="C171" s="44" t="s">
        <v>172</v>
      </c>
      <c r="D171" s="44" t="s">
        <v>76</v>
      </c>
      <c r="E171" s="144" t="s">
        <v>241</v>
      </c>
      <c r="F171" s="46"/>
      <c r="G171" s="3">
        <f>SUM(G172:G176)</f>
        <v>12178</v>
      </c>
    </row>
    <row r="172" spans="2:10" ht="48" thickBot="1" x14ac:dyDescent="0.25">
      <c r="B172" s="38" t="s">
        <v>230</v>
      </c>
      <c r="C172" s="44" t="s">
        <v>172</v>
      </c>
      <c r="D172" s="44" t="s">
        <v>76</v>
      </c>
      <c r="E172" s="144" t="s">
        <v>241</v>
      </c>
      <c r="F172" s="144">
        <v>111</v>
      </c>
      <c r="G172" s="3">
        <v>8876</v>
      </c>
    </row>
    <row r="173" spans="2:10" ht="79.5" thickBot="1" x14ac:dyDescent="0.25">
      <c r="B173" s="38" t="s">
        <v>10</v>
      </c>
      <c r="C173" s="44" t="s">
        <v>172</v>
      </c>
      <c r="D173" s="44" t="s">
        <v>76</v>
      </c>
      <c r="E173" s="144" t="s">
        <v>241</v>
      </c>
      <c r="F173" s="144">
        <v>119</v>
      </c>
      <c r="G173" s="3">
        <v>2681</v>
      </c>
    </row>
    <row r="174" spans="2:10" ht="32.25" thickBot="1" x14ac:dyDescent="0.25">
      <c r="B174" s="38" t="s">
        <v>13</v>
      </c>
      <c r="C174" s="44" t="s">
        <v>172</v>
      </c>
      <c r="D174" s="44" t="s">
        <v>76</v>
      </c>
      <c r="E174" s="144" t="s">
        <v>241</v>
      </c>
      <c r="F174" s="144">
        <v>244</v>
      </c>
      <c r="G174" s="3">
        <v>379</v>
      </c>
    </row>
    <row r="175" spans="2:10" ht="16.5" thickBot="1" x14ac:dyDescent="0.25">
      <c r="B175" s="38" t="s">
        <v>635</v>
      </c>
      <c r="C175" s="44" t="s">
        <v>172</v>
      </c>
      <c r="D175" s="44" t="s">
        <v>76</v>
      </c>
      <c r="E175" s="298" t="s">
        <v>241</v>
      </c>
      <c r="F175" s="298">
        <v>247</v>
      </c>
      <c r="G175" s="3">
        <v>225</v>
      </c>
    </row>
    <row r="176" spans="2:10" ht="32.25" thickBot="1" x14ac:dyDescent="0.25">
      <c r="B176" s="151" t="s">
        <v>48</v>
      </c>
      <c r="C176" s="44" t="s">
        <v>172</v>
      </c>
      <c r="D176" s="44" t="s">
        <v>76</v>
      </c>
      <c r="E176" s="144" t="s">
        <v>241</v>
      </c>
      <c r="F176" s="144">
        <v>850</v>
      </c>
      <c r="G176" s="3">
        <v>17</v>
      </c>
    </row>
    <row r="177" spans="2:7" ht="32.25" thickBot="1" x14ac:dyDescent="0.25">
      <c r="B177" s="158" t="s">
        <v>242</v>
      </c>
      <c r="C177" s="172" t="s">
        <v>172</v>
      </c>
      <c r="D177" s="172" t="s">
        <v>73</v>
      </c>
      <c r="E177" s="214"/>
      <c r="F177" s="214"/>
      <c r="G177" s="171">
        <f>SUM(G180:G184)</f>
        <v>4954</v>
      </c>
    </row>
    <row r="178" spans="2:7" ht="16.5" thickBot="1" x14ac:dyDescent="0.25">
      <c r="B178" s="152" t="s">
        <v>243</v>
      </c>
      <c r="C178" s="53" t="s">
        <v>172</v>
      </c>
      <c r="D178" s="53" t="s">
        <v>73</v>
      </c>
      <c r="E178" s="4" t="s">
        <v>244</v>
      </c>
      <c r="F178" s="46"/>
      <c r="G178" s="4">
        <f>SUM(G180:G184)</f>
        <v>4954</v>
      </c>
    </row>
    <row r="179" spans="2:7" ht="16.5" thickBot="1" x14ac:dyDescent="0.25">
      <c r="B179" s="152" t="s">
        <v>245</v>
      </c>
      <c r="C179" s="44" t="s">
        <v>172</v>
      </c>
      <c r="D179" s="44" t="s">
        <v>73</v>
      </c>
      <c r="E179" s="144" t="s">
        <v>244</v>
      </c>
      <c r="F179" s="46"/>
      <c r="G179" s="3">
        <f>SUM(G180:G184)</f>
        <v>4954</v>
      </c>
    </row>
    <row r="180" spans="2:7" ht="48" thickBot="1" x14ac:dyDescent="0.25">
      <c r="B180" s="38" t="s">
        <v>230</v>
      </c>
      <c r="C180" s="44" t="s">
        <v>172</v>
      </c>
      <c r="D180" s="44" t="s">
        <v>73</v>
      </c>
      <c r="E180" s="144" t="s">
        <v>244</v>
      </c>
      <c r="F180" s="144">
        <v>111</v>
      </c>
      <c r="G180" s="3">
        <v>3550</v>
      </c>
    </row>
    <row r="181" spans="2:7" ht="16.5" thickBot="1" x14ac:dyDescent="0.25">
      <c r="B181" s="38" t="s">
        <v>387</v>
      </c>
      <c r="C181" s="44" t="s">
        <v>172</v>
      </c>
      <c r="D181" s="44" t="s">
        <v>73</v>
      </c>
      <c r="E181" s="144" t="s">
        <v>244</v>
      </c>
      <c r="F181" s="144">
        <v>112</v>
      </c>
      <c r="G181" s="3">
        <v>29</v>
      </c>
    </row>
    <row r="182" spans="2:7" ht="79.5" thickBot="1" x14ac:dyDescent="0.25">
      <c r="B182" s="38" t="s">
        <v>10</v>
      </c>
      <c r="C182" s="44" t="s">
        <v>172</v>
      </c>
      <c r="D182" s="44" t="s">
        <v>73</v>
      </c>
      <c r="E182" s="144" t="s">
        <v>244</v>
      </c>
      <c r="F182" s="144">
        <v>119</v>
      </c>
      <c r="G182" s="3">
        <v>1072</v>
      </c>
    </row>
    <row r="183" spans="2:7" ht="32.25" thickBot="1" x14ac:dyDescent="0.25">
      <c r="B183" s="38" t="s">
        <v>13</v>
      </c>
      <c r="C183" s="44" t="s">
        <v>172</v>
      </c>
      <c r="D183" s="44" t="s">
        <v>73</v>
      </c>
      <c r="E183" s="144" t="s">
        <v>244</v>
      </c>
      <c r="F183" s="144">
        <v>244</v>
      </c>
      <c r="G183" s="3">
        <v>298</v>
      </c>
    </row>
    <row r="184" spans="2:7" ht="32.25" thickBot="1" x14ac:dyDescent="0.25">
      <c r="B184" s="151" t="s">
        <v>48</v>
      </c>
      <c r="C184" s="44" t="s">
        <v>172</v>
      </c>
      <c r="D184" s="44" t="s">
        <v>73</v>
      </c>
      <c r="E184" s="144" t="s">
        <v>244</v>
      </c>
      <c r="F184" s="144">
        <v>850</v>
      </c>
      <c r="G184" s="3">
        <v>5</v>
      </c>
    </row>
    <row r="185" spans="2:7" ht="16.5" thickBot="1" x14ac:dyDescent="0.25">
      <c r="B185" s="158" t="s">
        <v>31</v>
      </c>
      <c r="C185" s="212">
        <v>10</v>
      </c>
      <c r="D185" s="213"/>
      <c r="E185" s="214"/>
      <c r="F185" s="214"/>
      <c r="G185" s="171">
        <f>SUM(G186+G189)</f>
        <v>11796.980000000001</v>
      </c>
    </row>
    <row r="186" spans="2:7" ht="16.5" thickBot="1" x14ac:dyDescent="0.25">
      <c r="B186" s="158" t="s">
        <v>32</v>
      </c>
      <c r="C186" s="217">
        <v>10</v>
      </c>
      <c r="D186" s="217" t="s">
        <v>76</v>
      </c>
      <c r="E186" s="214"/>
      <c r="F186" s="214"/>
      <c r="G186" s="160">
        <v>700</v>
      </c>
    </row>
    <row r="187" spans="2:7" ht="48" thickBot="1" x14ac:dyDescent="0.25">
      <c r="B187" s="148" t="s">
        <v>246</v>
      </c>
      <c r="C187" s="44">
        <v>10</v>
      </c>
      <c r="D187" s="44" t="s">
        <v>76</v>
      </c>
      <c r="E187" s="144" t="s">
        <v>247</v>
      </c>
      <c r="F187" s="46"/>
      <c r="G187" s="3">
        <v>700</v>
      </c>
    </row>
    <row r="188" spans="2:7" ht="32.25" thickBot="1" x14ac:dyDescent="0.25">
      <c r="B188" s="148" t="s">
        <v>34</v>
      </c>
      <c r="C188" s="44">
        <v>10</v>
      </c>
      <c r="D188" s="44" t="s">
        <v>76</v>
      </c>
      <c r="E188" s="144" t="s">
        <v>247</v>
      </c>
      <c r="F188" s="144">
        <v>312</v>
      </c>
      <c r="G188" s="3">
        <v>700</v>
      </c>
    </row>
    <row r="189" spans="2:7" ht="16.5" thickBot="1" x14ac:dyDescent="0.25">
      <c r="B189" s="158" t="s">
        <v>35</v>
      </c>
      <c r="C189" s="212">
        <v>10</v>
      </c>
      <c r="D189" s="212" t="s">
        <v>73</v>
      </c>
      <c r="E189" s="214"/>
      <c r="F189" s="214"/>
      <c r="G189" s="157">
        <f>SUM(G191+G193+G195)</f>
        <v>11096.980000000001</v>
      </c>
    </row>
    <row r="190" spans="2:7" ht="63.75" thickBot="1" x14ac:dyDescent="0.25">
      <c r="B190" s="240" t="s">
        <v>264</v>
      </c>
      <c r="C190" s="217">
        <v>10</v>
      </c>
      <c r="D190" s="217" t="s">
        <v>73</v>
      </c>
      <c r="E190" s="214"/>
      <c r="F190" s="214"/>
      <c r="G190" s="160">
        <v>6051</v>
      </c>
    </row>
    <row r="191" spans="2:7" ht="32.25" thickBot="1" x14ac:dyDescent="0.25">
      <c r="B191" s="148" t="s">
        <v>34</v>
      </c>
      <c r="C191" s="44">
        <v>10</v>
      </c>
      <c r="D191" s="44" t="s">
        <v>73</v>
      </c>
      <c r="E191" s="3" t="s">
        <v>500</v>
      </c>
      <c r="F191" s="144">
        <v>313</v>
      </c>
      <c r="G191" s="3">
        <v>6051</v>
      </c>
    </row>
    <row r="192" spans="2:7" ht="111" thickBot="1" x14ac:dyDescent="0.25">
      <c r="B192" s="158" t="s">
        <v>37</v>
      </c>
      <c r="C192" s="217">
        <v>10</v>
      </c>
      <c r="D192" s="217" t="s">
        <v>73</v>
      </c>
      <c r="E192" s="221" t="s">
        <v>378</v>
      </c>
      <c r="F192" s="214"/>
      <c r="G192" s="157">
        <v>2660.88</v>
      </c>
    </row>
    <row r="193" spans="2:7" ht="32.25" thickBot="1" x14ac:dyDescent="0.25">
      <c r="B193" s="148" t="s">
        <v>34</v>
      </c>
      <c r="C193" s="44">
        <v>10</v>
      </c>
      <c r="D193" s="44" t="s">
        <v>73</v>
      </c>
      <c r="E193" s="144" t="s">
        <v>378</v>
      </c>
      <c r="F193" s="144">
        <v>412</v>
      </c>
      <c r="G193" s="78">
        <v>2660.88</v>
      </c>
    </row>
    <row r="194" spans="2:7" ht="142.5" thickBot="1" x14ac:dyDescent="0.25">
      <c r="B194" s="158" t="s">
        <v>248</v>
      </c>
      <c r="C194" s="217">
        <v>10</v>
      </c>
      <c r="D194" s="217" t="s">
        <v>73</v>
      </c>
      <c r="E194" s="221" t="s">
        <v>249</v>
      </c>
      <c r="F194" s="214"/>
      <c r="G194" s="160">
        <v>2385.1</v>
      </c>
    </row>
    <row r="195" spans="2:7" ht="32.25" thickBot="1" x14ac:dyDescent="0.25">
      <c r="B195" s="38" t="s">
        <v>34</v>
      </c>
      <c r="C195" s="44">
        <v>10</v>
      </c>
      <c r="D195" s="44" t="s">
        <v>73</v>
      </c>
      <c r="E195" s="144" t="s">
        <v>249</v>
      </c>
      <c r="F195" s="144">
        <v>313</v>
      </c>
      <c r="G195" s="3">
        <v>2385.1</v>
      </c>
    </row>
    <row r="196" spans="2:7" ht="32.25" thickBot="1" x14ac:dyDescent="0.25">
      <c r="B196" s="158" t="s">
        <v>38</v>
      </c>
      <c r="C196" s="212">
        <v>11</v>
      </c>
      <c r="D196" s="170"/>
      <c r="E196" s="169"/>
      <c r="F196" s="169"/>
      <c r="G196" s="171">
        <f>SUM(G197+G203)</f>
        <v>12122</v>
      </c>
    </row>
    <row r="197" spans="2:7" ht="16.5" thickBot="1" x14ac:dyDescent="0.25">
      <c r="B197" s="158" t="s">
        <v>656</v>
      </c>
      <c r="C197" s="212" t="s">
        <v>461</v>
      </c>
      <c r="D197" s="155" t="s">
        <v>76</v>
      </c>
      <c r="E197" s="160"/>
      <c r="F197" s="160"/>
      <c r="G197" s="171">
        <f>SUM(G198:G202)</f>
        <v>11622</v>
      </c>
    </row>
    <row r="198" spans="2:7" ht="48" thickBot="1" x14ac:dyDescent="0.25">
      <c r="B198" s="38" t="s">
        <v>230</v>
      </c>
      <c r="C198" s="279" t="s">
        <v>461</v>
      </c>
      <c r="D198" s="19" t="s">
        <v>76</v>
      </c>
      <c r="E198" s="185" t="s">
        <v>228</v>
      </c>
      <c r="F198" s="20">
        <v>111</v>
      </c>
      <c r="G198" s="32">
        <v>8480</v>
      </c>
    </row>
    <row r="199" spans="2:7" ht="79.5" thickBot="1" x14ac:dyDescent="0.25">
      <c r="B199" s="38" t="s">
        <v>10</v>
      </c>
      <c r="C199" s="279" t="s">
        <v>461</v>
      </c>
      <c r="D199" s="19" t="s">
        <v>76</v>
      </c>
      <c r="E199" s="185" t="s">
        <v>228</v>
      </c>
      <c r="F199" s="20">
        <v>119</v>
      </c>
      <c r="G199" s="32">
        <v>2561</v>
      </c>
    </row>
    <row r="200" spans="2:7" ht="32.25" thickBot="1" x14ac:dyDescent="0.25">
      <c r="B200" s="38" t="s">
        <v>13</v>
      </c>
      <c r="C200" s="279" t="s">
        <v>461</v>
      </c>
      <c r="D200" s="19" t="s">
        <v>76</v>
      </c>
      <c r="E200" s="185" t="s">
        <v>228</v>
      </c>
      <c r="F200" s="20">
        <v>244</v>
      </c>
      <c r="G200" s="32">
        <v>171</v>
      </c>
    </row>
    <row r="201" spans="2:7" ht="16.5" thickBot="1" x14ac:dyDescent="0.25">
      <c r="B201" s="38" t="s">
        <v>635</v>
      </c>
      <c r="C201" s="279" t="s">
        <v>461</v>
      </c>
      <c r="D201" s="19" t="s">
        <v>76</v>
      </c>
      <c r="E201" s="185" t="s">
        <v>228</v>
      </c>
      <c r="F201" s="20">
        <v>247</v>
      </c>
      <c r="G201" s="32">
        <v>315</v>
      </c>
    </row>
    <row r="202" spans="2:7" ht="32.25" thickBot="1" x14ac:dyDescent="0.25">
      <c r="B202" s="323" t="s">
        <v>48</v>
      </c>
      <c r="C202" s="279" t="s">
        <v>461</v>
      </c>
      <c r="D202" s="19" t="s">
        <v>76</v>
      </c>
      <c r="E202" s="185" t="s">
        <v>228</v>
      </c>
      <c r="F202" s="20">
        <v>850</v>
      </c>
      <c r="G202" s="32">
        <v>95</v>
      </c>
    </row>
    <row r="203" spans="2:7" ht="16.5" thickBot="1" x14ac:dyDescent="0.25">
      <c r="B203" s="152" t="s">
        <v>39</v>
      </c>
      <c r="C203" s="44">
        <v>11</v>
      </c>
      <c r="D203" s="44" t="s">
        <v>74</v>
      </c>
      <c r="E203" s="46"/>
      <c r="F203" s="46"/>
      <c r="G203" s="36">
        <v>500</v>
      </c>
    </row>
    <row r="204" spans="2:7" ht="32.25" thickBot="1" x14ac:dyDescent="0.25">
      <c r="B204" s="151" t="s">
        <v>40</v>
      </c>
      <c r="C204" s="44">
        <v>11</v>
      </c>
      <c r="D204" s="44" t="s">
        <v>74</v>
      </c>
      <c r="E204" s="144" t="s">
        <v>250</v>
      </c>
      <c r="F204" s="46"/>
      <c r="G204" s="36">
        <v>500</v>
      </c>
    </row>
    <row r="205" spans="2:7" ht="63.75" thickBot="1" x14ac:dyDescent="0.25">
      <c r="B205" s="5" t="s">
        <v>534</v>
      </c>
      <c r="C205" s="44">
        <v>11</v>
      </c>
      <c r="D205" s="44" t="s">
        <v>74</v>
      </c>
      <c r="E205" s="144" t="s">
        <v>250</v>
      </c>
      <c r="F205" s="144">
        <v>123</v>
      </c>
      <c r="G205" s="36"/>
    </row>
    <row r="206" spans="2:7" ht="32.25" thickBot="1" x14ac:dyDescent="0.25">
      <c r="B206" s="38" t="s">
        <v>13</v>
      </c>
      <c r="C206" s="44">
        <v>11</v>
      </c>
      <c r="D206" s="44" t="s">
        <v>74</v>
      </c>
      <c r="E206" s="144" t="s">
        <v>250</v>
      </c>
      <c r="F206" s="144">
        <v>244</v>
      </c>
      <c r="G206" s="36">
        <v>500</v>
      </c>
    </row>
    <row r="207" spans="2:7" ht="16.5" thickBot="1" x14ac:dyDescent="0.25">
      <c r="B207" s="38" t="s">
        <v>535</v>
      </c>
      <c r="C207" s="44">
        <v>11</v>
      </c>
      <c r="D207" s="44" t="s">
        <v>74</v>
      </c>
      <c r="E207" s="144" t="s">
        <v>250</v>
      </c>
      <c r="F207" s="144">
        <v>350</v>
      </c>
      <c r="G207" s="36"/>
    </row>
    <row r="208" spans="2:7" ht="32.25" thickBot="1" x14ac:dyDescent="0.25">
      <c r="B208" s="158" t="s">
        <v>41</v>
      </c>
      <c r="C208" s="212">
        <v>12</v>
      </c>
      <c r="D208" s="213"/>
      <c r="E208" s="214"/>
      <c r="F208" s="214"/>
      <c r="G208" s="171">
        <v>3548</v>
      </c>
    </row>
    <row r="209" spans="2:10" ht="32.25" thickBot="1" x14ac:dyDescent="0.25">
      <c r="B209" s="152" t="s">
        <v>42</v>
      </c>
      <c r="C209" s="44">
        <v>12</v>
      </c>
      <c r="D209" s="44" t="s">
        <v>117</v>
      </c>
      <c r="E209" s="144" t="s">
        <v>251</v>
      </c>
      <c r="F209" s="46"/>
      <c r="G209" s="3">
        <v>3548</v>
      </c>
    </row>
    <row r="210" spans="2:10" x14ac:dyDescent="0.2">
      <c r="B210" s="372" t="s">
        <v>252</v>
      </c>
      <c r="C210" s="374">
        <v>12</v>
      </c>
      <c r="D210" s="374" t="s">
        <v>117</v>
      </c>
      <c r="E210" s="372" t="s">
        <v>251</v>
      </c>
      <c r="F210" s="372">
        <v>611</v>
      </c>
      <c r="G210" s="370">
        <v>3548</v>
      </c>
    </row>
    <row r="211" spans="2:10" ht="22.5" customHeight="1" thickBot="1" x14ac:dyDescent="0.25">
      <c r="B211" s="373"/>
      <c r="C211" s="375"/>
      <c r="D211" s="375"/>
      <c r="E211" s="373"/>
      <c r="F211" s="373"/>
      <c r="G211" s="371"/>
    </row>
    <row r="212" spans="2:10" ht="48" thickBot="1" x14ac:dyDescent="0.25">
      <c r="B212" s="158" t="s">
        <v>44</v>
      </c>
      <c r="C212" s="212">
        <v>13</v>
      </c>
      <c r="D212" s="172" t="s">
        <v>76</v>
      </c>
      <c r="E212" s="214"/>
      <c r="F212" s="214"/>
      <c r="G212" s="171">
        <v>53</v>
      </c>
    </row>
    <row r="213" spans="2:10" ht="48" thickBot="1" x14ac:dyDescent="0.25">
      <c r="B213" s="38" t="s">
        <v>253</v>
      </c>
      <c r="C213" s="44">
        <v>13</v>
      </c>
      <c r="D213" s="44" t="s">
        <v>76</v>
      </c>
      <c r="E213" s="46"/>
      <c r="F213" s="46"/>
      <c r="G213" s="36">
        <v>53</v>
      </c>
    </row>
    <row r="214" spans="2:10" ht="48" thickBot="1" x14ac:dyDescent="0.25">
      <c r="B214" s="38" t="s">
        <v>254</v>
      </c>
      <c r="C214" s="44">
        <v>13</v>
      </c>
      <c r="D214" s="44" t="s">
        <v>76</v>
      </c>
      <c r="E214" s="144" t="s">
        <v>255</v>
      </c>
      <c r="F214" s="46"/>
      <c r="G214" s="36">
        <v>53</v>
      </c>
    </row>
    <row r="215" spans="2:10" ht="32.25" thickBot="1" x14ac:dyDescent="0.25">
      <c r="B215" s="38" t="s">
        <v>46</v>
      </c>
      <c r="C215" s="44">
        <v>13</v>
      </c>
      <c r="D215" s="44" t="s">
        <v>76</v>
      </c>
      <c r="E215" s="144" t="s">
        <v>256</v>
      </c>
      <c r="F215" s="46"/>
      <c r="G215" s="36">
        <v>53</v>
      </c>
    </row>
    <row r="216" spans="2:10" ht="32.25" thickBot="1" x14ac:dyDescent="0.25">
      <c r="B216" s="38" t="s">
        <v>257</v>
      </c>
      <c r="C216" s="44">
        <v>13</v>
      </c>
      <c r="D216" s="44" t="s">
        <v>76</v>
      </c>
      <c r="E216" s="144" t="s">
        <v>256</v>
      </c>
      <c r="F216" s="144">
        <v>730</v>
      </c>
      <c r="G216" s="36">
        <v>53</v>
      </c>
    </row>
    <row r="217" spans="2:10" ht="16.5" thickBot="1" x14ac:dyDescent="0.25">
      <c r="B217" s="241" t="s">
        <v>67</v>
      </c>
      <c r="C217" s="242"/>
      <c r="D217" s="242"/>
      <c r="E217" s="243"/>
      <c r="F217" s="243"/>
      <c r="G217" s="277">
        <f>SUM(G13+G71+G75+G82+G94+G100+G161+G185+G196+G208+G212)</f>
        <v>724813.51600000006</v>
      </c>
    </row>
    <row r="218" spans="2:10" ht="16.5" thickBot="1" x14ac:dyDescent="0.25">
      <c r="B218" s="158" t="s">
        <v>68</v>
      </c>
      <c r="C218" s="217">
        <v>14</v>
      </c>
      <c r="D218" s="217" t="s">
        <v>76</v>
      </c>
      <c r="E218" s="221" t="s">
        <v>496</v>
      </c>
      <c r="F218" s="160">
        <v>511</v>
      </c>
      <c r="G218" s="160">
        <v>47313</v>
      </c>
    </row>
    <row r="219" spans="2:10" ht="16.5" thickBot="1" x14ac:dyDescent="0.25">
      <c r="B219" s="241" t="s">
        <v>70</v>
      </c>
      <c r="C219" s="242"/>
      <c r="D219" s="242"/>
      <c r="E219" s="243"/>
      <c r="F219" s="243"/>
      <c r="G219" s="277">
        <f>SUM(G217:G218)</f>
        <v>772126.51600000006</v>
      </c>
      <c r="I219" s="120"/>
      <c r="J219" s="249"/>
    </row>
  </sheetData>
  <mergeCells count="23">
    <mergeCell ref="G210:G211"/>
    <mergeCell ref="B210:B211"/>
    <mergeCell ref="C210:C211"/>
    <mergeCell ref="D210:D211"/>
    <mergeCell ref="E210:E211"/>
    <mergeCell ref="F210:F211"/>
    <mergeCell ref="B9:G9"/>
    <mergeCell ref="C10:C11"/>
    <mergeCell ref="D10:D11"/>
    <mergeCell ref="E10:E11"/>
    <mergeCell ref="F10:F11"/>
    <mergeCell ref="G10:G11"/>
    <mergeCell ref="C33:C34"/>
    <mergeCell ref="D33:D34"/>
    <mergeCell ref="E33:E34"/>
    <mergeCell ref="F33:F34"/>
    <mergeCell ref="G33:G34"/>
    <mergeCell ref="B2:G2"/>
    <mergeCell ref="B6:G6"/>
    <mergeCell ref="B7:G7"/>
    <mergeCell ref="B3:G3"/>
    <mergeCell ref="B4:G4"/>
    <mergeCell ref="B5:G5"/>
  </mergeCells>
  <printOptions horizontalCentered="1"/>
  <pageMargins left="0.51181102362204722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пр№1</vt:lpstr>
      <vt:lpstr>пр№2</vt:lpstr>
      <vt:lpstr>пр№3</vt:lpstr>
      <vt:lpstr>пр№4</vt:lpstr>
      <vt:lpstr>пр№5</vt:lpstr>
      <vt:lpstr>пр№6</vt:lpstr>
      <vt:lpstr>пр№7</vt:lpstr>
      <vt:lpstr>Пр№8</vt:lpstr>
      <vt:lpstr>пр№9</vt:lpstr>
      <vt:lpstr>пр№10</vt:lpstr>
      <vt:lpstr>пр№11</vt:lpstr>
      <vt:lpstr>ПР№12</vt:lpstr>
      <vt:lpstr>ПР№13</vt:lpstr>
      <vt:lpstr>ПР№14</vt:lpstr>
      <vt:lpstr>ПР№15</vt:lpstr>
      <vt:lpstr>ПР№16</vt:lpstr>
      <vt:lpstr>ПР№17</vt:lpstr>
      <vt:lpstr>ПР№18</vt:lpstr>
      <vt:lpstr>ПР№19</vt:lpstr>
      <vt:lpstr>ПР№20</vt:lpstr>
      <vt:lpstr>ПР№21</vt:lpstr>
      <vt:lpstr>ПР№22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2021-12-28T11:47:55Z</cp:lastPrinted>
  <dcterms:created xsi:type="dcterms:W3CDTF">2016-12-16T07:53:17Z</dcterms:created>
  <dcterms:modified xsi:type="dcterms:W3CDTF">2021-12-28T11:47:58Z</dcterms:modified>
</cp:coreProperties>
</file>