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activeTab="4"/>
  </bookViews>
  <sheets>
    <sheet name="пр№1" sheetId="5" r:id="rId1"/>
    <sheet name="пр№7" sheetId="1" r:id="rId2"/>
    <sheet name="пр№9" sheetId="4" r:id="rId3"/>
    <sheet name="ПР№17" sheetId="25" r:id="rId4"/>
    <sheet name="ПР№19" sheetId="26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01" i="1" l="1"/>
  <c r="H29" i="1"/>
  <c r="F177" i="4" l="1"/>
  <c r="F92" i="4"/>
  <c r="F35" i="4"/>
  <c r="H670" i="1" l="1"/>
  <c r="H671" i="1"/>
  <c r="H672" i="1"/>
  <c r="F159" i="4" l="1"/>
  <c r="F158" i="4"/>
  <c r="F157" i="4"/>
  <c r="E17" i="26" l="1"/>
  <c r="D17" i="26"/>
  <c r="C22" i="26"/>
  <c r="D13" i="25"/>
  <c r="C19" i="26"/>
  <c r="C17" i="26" s="1"/>
  <c r="C16" i="26"/>
  <c r="C15" i="26"/>
  <c r="E11" i="26"/>
  <c r="D11" i="26"/>
  <c r="C11" i="26" l="1"/>
  <c r="H70" i="1"/>
  <c r="H100" i="1" l="1"/>
  <c r="H91" i="1"/>
  <c r="H71" i="1"/>
  <c r="H62" i="1"/>
  <c r="F209" i="4" l="1"/>
  <c r="F156" i="4"/>
  <c r="F101" i="4"/>
  <c r="F100" i="4"/>
  <c r="H862" i="1" l="1"/>
  <c r="F138" i="4" l="1"/>
  <c r="H385" i="1" l="1"/>
  <c r="H369" i="1"/>
  <c r="H353" i="1"/>
  <c r="H337" i="1"/>
  <c r="H321" i="1"/>
  <c r="H305" i="1"/>
  <c r="H289" i="1"/>
  <c r="H273" i="1"/>
  <c r="H257" i="1"/>
  <c r="H241" i="1"/>
  <c r="H225" i="1"/>
  <c r="H209" i="1"/>
  <c r="H199" i="1"/>
  <c r="H183" i="1"/>
  <c r="H143" i="1"/>
  <c r="H160" i="1"/>
  <c r="H177" i="1"/>
  <c r="H45" i="1"/>
  <c r="F190" i="4" l="1"/>
  <c r="F169" i="4"/>
  <c r="F144" i="4"/>
  <c r="F125" i="4"/>
  <c r="F124" i="4"/>
  <c r="F123" i="4"/>
  <c r="F109" i="4"/>
  <c r="F110" i="4"/>
  <c r="F86" i="4"/>
  <c r="F62" i="4"/>
  <c r="F53" i="4"/>
  <c r="F46" i="4"/>
  <c r="F47" i="4"/>
  <c r="F24" i="4"/>
  <c r="H823" i="1"/>
  <c r="H806" i="1"/>
  <c r="H790" i="1"/>
  <c r="H773" i="1"/>
  <c r="H756" i="1"/>
  <c r="H739" i="1"/>
  <c r="H723" i="1"/>
  <c r="H705" i="1"/>
  <c r="H688" i="1"/>
  <c r="H665" i="1"/>
  <c r="H648" i="1"/>
  <c r="H632" i="1"/>
  <c r="H615" i="1"/>
  <c r="H597" i="1"/>
  <c r="H580" i="1"/>
  <c r="H563" i="1"/>
  <c r="H546" i="1"/>
  <c r="H530" i="1"/>
  <c r="H513" i="1"/>
  <c r="H496" i="1"/>
  <c r="H479" i="1"/>
  <c r="H462" i="1"/>
  <c r="F219" i="4" l="1"/>
  <c r="F218" i="4" s="1"/>
  <c r="D28" i="5" l="1"/>
  <c r="H77" i="1" l="1"/>
  <c r="H61" i="1" l="1"/>
  <c r="F130" i="4" l="1"/>
  <c r="F122" i="4" s="1"/>
  <c r="H848" i="1"/>
  <c r="H812" i="1" l="1"/>
  <c r="H796" i="1"/>
  <c r="H779" i="1"/>
  <c r="H762" i="1"/>
  <c r="H745" i="1"/>
  <c r="H729" i="1"/>
  <c r="H711" i="1"/>
  <c r="H694" i="1"/>
  <c r="H677" i="1"/>
  <c r="H654" i="1"/>
  <c r="H638" i="1"/>
  <c r="H621" i="1"/>
  <c r="H603" i="1"/>
  <c r="H586" i="1" l="1"/>
  <c r="H569" i="1"/>
  <c r="H552" i="1"/>
  <c r="H536" i="1"/>
  <c r="H519" i="1"/>
  <c r="H485" i="1"/>
  <c r="F205" i="4" l="1"/>
  <c r="F199" i="4"/>
  <c r="F198" i="4"/>
  <c r="F197" i="4"/>
  <c r="F191" i="4"/>
  <c r="F180" i="4"/>
  <c r="F170" i="4"/>
  <c r="F166" i="4"/>
  <c r="F165" i="4" s="1"/>
  <c r="F143" i="4"/>
  <c r="F126" i="4"/>
  <c r="F115" i="4"/>
  <c r="F111" i="4"/>
  <c r="F85" i="4"/>
  <c r="F87" i="4"/>
  <c r="F79" i="4"/>
  <c r="F78" i="4" s="1"/>
  <c r="F52" i="4"/>
  <c r="F45" i="4"/>
  <c r="F32" i="4"/>
  <c r="F23" i="4"/>
  <c r="F176" i="4" l="1"/>
  <c r="F108" i="4"/>
  <c r="F107" i="4" s="1"/>
  <c r="F31" i="4"/>
  <c r="F22" i="4" s="1"/>
  <c r="F44" i="4"/>
  <c r="F15" i="4" l="1"/>
  <c r="F239" i="4" s="1"/>
  <c r="F241" i="4" s="1"/>
  <c r="H440" i="1" l="1"/>
  <c r="H434" i="1"/>
  <c r="H433" i="1" l="1"/>
  <c r="H432" i="1" s="1"/>
  <c r="H870" i="1" l="1"/>
  <c r="H856" i="1"/>
  <c r="H849" i="1"/>
  <c r="H842" i="1"/>
  <c r="H836" i="1"/>
  <c r="H828" i="1"/>
  <c r="H819" i="1"/>
  <c r="H811" i="1" s="1"/>
  <c r="H802" i="1"/>
  <c r="H795" i="1" s="1"/>
  <c r="H786" i="1"/>
  <c r="H778" i="1" s="1"/>
  <c r="H769" i="1"/>
  <c r="H761" i="1" s="1"/>
  <c r="H752" i="1"/>
  <c r="H744" i="1" s="1"/>
  <c r="H735" i="1"/>
  <c r="H728" i="1" s="1"/>
  <c r="H719" i="1"/>
  <c r="H710" i="1" s="1"/>
  <c r="H701" i="1"/>
  <c r="H693" i="1" s="1"/>
  <c r="H684" i="1"/>
  <c r="H676" i="1" s="1"/>
  <c r="H661" i="1"/>
  <c r="H653" i="1" s="1"/>
  <c r="H644" i="1"/>
  <c r="H637" i="1" s="1"/>
  <c r="H628" i="1"/>
  <c r="H620" i="1" s="1"/>
  <c r="H611" i="1"/>
  <c r="H602" i="1" s="1"/>
  <c r="H593" i="1"/>
  <c r="H585" i="1" s="1"/>
  <c r="H576" i="1"/>
  <c r="H568" i="1" s="1"/>
  <c r="H559" i="1"/>
  <c r="H551" i="1" s="1"/>
  <c r="H542" i="1"/>
  <c r="H535" i="1" s="1"/>
  <c r="H526" i="1"/>
  <c r="H518" i="1" s="1"/>
  <c r="H509" i="1"/>
  <c r="H502" i="1"/>
  <c r="H492" i="1"/>
  <c r="H484" i="1" s="1"/>
  <c r="H475" i="1"/>
  <c r="H468" i="1"/>
  <c r="H458" i="1"/>
  <c r="H450" i="1"/>
  <c r="H424" i="1"/>
  <c r="H418" i="1"/>
  <c r="H408" i="1"/>
  <c r="H391" i="1"/>
  <c r="H384" i="1" s="1"/>
  <c r="H383" i="1" s="1"/>
  <c r="H375" i="1"/>
  <c r="H359" i="1"/>
  <c r="H352" i="1" s="1"/>
  <c r="H351" i="1" s="1"/>
  <c r="H343" i="1"/>
  <c r="H327" i="1"/>
  <c r="H311" i="1"/>
  <c r="H295" i="1"/>
  <c r="H279" i="1"/>
  <c r="H263" i="1"/>
  <c r="H247" i="1"/>
  <c r="H231" i="1"/>
  <c r="H215" i="1"/>
  <c r="H193" i="1"/>
  <c r="H166" i="1"/>
  <c r="H149" i="1"/>
  <c r="H134" i="1"/>
  <c r="H133" i="1" s="1"/>
  <c r="H126" i="1"/>
  <c r="H125" i="1" s="1"/>
  <c r="H119" i="1"/>
  <c r="H96" i="1"/>
  <c r="H88" i="1"/>
  <c r="H38" i="1"/>
  <c r="H37" i="1" s="1"/>
  <c r="H26" i="1"/>
  <c r="H19" i="1"/>
  <c r="H15" i="1"/>
  <c r="H14" i="1" s="1"/>
  <c r="H501" i="1" l="1"/>
  <c r="H835" i="1"/>
  <c r="H449" i="1"/>
  <c r="H467" i="1"/>
  <c r="H87" i="1"/>
  <c r="H76" i="1" s="1"/>
  <c r="H176" i="1"/>
  <c r="H175" i="1" s="1"/>
  <c r="H159" i="1"/>
  <c r="H158" i="1" s="1"/>
  <c r="H192" i="1"/>
  <c r="H191" i="1" s="1"/>
  <c r="H208" i="1"/>
  <c r="H207" i="1" s="1"/>
  <c r="H142" i="1"/>
  <c r="H141" i="1" s="1"/>
  <c r="H855" i="1"/>
  <c r="H224" i="1"/>
  <c r="H223" i="1" s="1"/>
  <c r="H240" i="1"/>
  <c r="H239" i="1" s="1"/>
  <c r="H256" i="1"/>
  <c r="H255" i="1" s="1"/>
  <c r="H272" i="1"/>
  <c r="H271" i="1" s="1"/>
  <c r="H288" i="1"/>
  <c r="H287" i="1" s="1"/>
  <c r="H304" i="1"/>
  <c r="H303" i="1" s="1"/>
  <c r="H320" i="1"/>
  <c r="H319" i="1" s="1"/>
  <c r="H336" i="1"/>
  <c r="H335" i="1" s="1"/>
  <c r="H368" i="1"/>
  <c r="H367" i="1" s="1"/>
  <c r="H18" i="1"/>
  <c r="H13" i="1" s="1"/>
  <c r="H12" i="1" s="1"/>
  <c r="H400" i="1"/>
  <c r="H399" i="1" s="1"/>
  <c r="H417" i="1"/>
  <c r="H416" i="1" s="1"/>
  <c r="H132" i="1"/>
  <c r="H140" i="1" l="1"/>
  <c r="H448" i="1"/>
  <c r="H139" i="1" l="1"/>
  <c r="H876" i="1" s="1"/>
  <c r="D20" i="5"/>
  <c r="D30" i="5" s="1"/>
</calcChain>
</file>

<file path=xl/sharedStrings.xml><?xml version="1.0" encoding="utf-8"?>
<sst xmlns="http://schemas.openxmlformats.org/spreadsheetml/2006/main" count="4511" uniqueCount="449">
  <si>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</si>
  <si>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</si>
  <si>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</si>
  <si>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</si>
  <si>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</si>
  <si>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</si>
  <si>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</si>
  <si>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</si>
  <si>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</si>
  <si>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</si>
  <si>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</si>
  <si>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</si>
  <si>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</si>
  <si>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</si>
  <si>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</si>
  <si>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</si>
  <si>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</si>
  <si>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</si>
  <si>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</si>
  <si>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</si>
  <si>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</si>
  <si>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</si>
  <si>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</si>
  <si>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</si>
  <si>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</si>
  <si>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</si>
  <si>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</si>
  <si>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</si>
  <si>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</si>
  <si>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</si>
  <si>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</si>
  <si>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</si>
  <si>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</si>
  <si>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</si>
  <si>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</si>
  <si>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</si>
  <si>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</si>
  <si>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</si>
  <si>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</si>
  <si>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</si>
  <si>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</si>
  <si>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</si>
  <si>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</si>
  <si>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</si>
  <si>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</si>
  <si>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</si>
  <si>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</si>
  <si>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</si>
  <si>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</si>
  <si>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</si>
  <si>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</si>
  <si>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</si>
  <si>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</si>
  <si>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</si>
  <si>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</si>
  <si>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</si>
  <si>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</si>
  <si>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</si>
  <si>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</si>
  <si>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</si>
  <si>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</si>
  <si>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</si>
  <si>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</si>
  <si>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</si>
  <si>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</si>
  <si>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</si>
  <si>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</si>
  <si>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</si>
  <si>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</si>
  <si>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</si>
  <si>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</si>
  <si>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</si>
  <si>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</si>
  <si>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</si>
  <si>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</si>
  <si>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</si>
  <si>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</si>
  <si>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</si>
  <si>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</si>
  <si>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</si>
  <si>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</si>
  <si>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</si>
  <si>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</si>
  <si>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</si>
  <si>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</si>
  <si>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</si>
  <si>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</si>
  <si>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</si>
  <si>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</si>
  <si>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</si>
  <si>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</si>
  <si>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</si>
  <si>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</si>
  <si>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</si>
  <si>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</si>
  <si>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</si>
  <si>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</si>
  <si>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</si>
  <si>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</si>
  <si>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</si>
  <si>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</si>
  <si>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</si>
  <si>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</si>
  <si>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</si>
  <si>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</si>
  <si>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</si>
  <si>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</si>
  <si>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</si>
  <si>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</si>
  <si>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</si>
  <si>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</si>
  <si>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</si>
  <si>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</si>
  <si>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</si>
  <si>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</si>
  <si>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</si>
  <si>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</si>
  <si>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</si>
  <si>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</si>
  <si>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</si>
  <si>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</si>
  <si>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</si>
  <si>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</si>
  <si>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</si>
  <si>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</si>
  <si>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</si>
  <si>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</si>
  <si>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</si>
  <si>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</si>
  <si>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</si>
  <si>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</si>
  <si>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</si>
  <si>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</si>
  <si>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</si>
  <si>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</si>
  <si>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</si>
  <si>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</si>
  <si>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</si>
  <si>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</si>
  <si>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</si>
  <si>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</si>
  <si>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</si>
  <si>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</si>
  <si>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</si>
  <si>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</si>
  <si>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</si>
  <si>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</si>
  <si>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</si>
  <si>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</si>
  <si>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</si>
  <si>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</si>
  <si>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</si>
  <si>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</si>
  <si>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</si>
  <si>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</si>
  <si>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</si>
  <si>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</si>
  <si>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</si>
  <si>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</si>
  <si>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</si>
  <si>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</si>
  <si>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</si>
  <si>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</si>
  <si>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</si>
  <si>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</si>
  <si>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</si>
  <si>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</si>
  <si>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</si>
  <si>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</si>
  <si>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</si>
  <si>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</si>
  <si>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</si>
  <si>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</si>
  <si>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</si>
  <si>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</si>
  <si>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</si>
  <si>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</si>
  <si>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</si>
  <si>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</si>
  <si>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</si>
  <si>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</si>
  <si>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</si>
  <si>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</si>
  <si>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</si>
  <si>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</si>
  <si>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</si>
  <si>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</si>
  <si>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</si>
  <si>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</si>
  <si>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</si>
  <si>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</si>
  <si>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</si>
  <si>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</si>
  <si>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</si>
  <si>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</si>
  <si>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</si>
  <si>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</si>
  <si>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</si>
  <si>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</si>
  <si>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</si>
  <si>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</si>
  <si>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</si>
  <si>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</si>
  <si>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</si>
  <si>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</si>
  <si>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</si>
  <si>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</si>
  <si>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</si>
  <si>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</si>
  <si>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</si>
  <si>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</si>
  <si>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</si>
  <si>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</si>
  <si>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</si>
  <si>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</si>
  <si>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</si>
  <si>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</si>
  <si>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</si>
  <si>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</si>
  <si>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</si>
  <si>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</si>
  <si>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</si>
  <si>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</si>
  <si>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</si>
  <si>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</si>
  <si>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</si>
  <si>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</si>
  <si>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</si>
  <si>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</si>
  <si>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</si>
  <si>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</si>
  <si>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</si>
  <si>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</si>
  <si>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</si>
  <si>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</si>
  <si>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</si>
  <si>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</si>
  <si>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</si>
  <si>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</si>
  <si>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</si>
  <si>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</si>
  <si>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</si>
  <si>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</si>
  <si>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</si>
  <si>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</si>
  <si>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</si>
  <si>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</si>
  <si>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</si>
  <si>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</si>
  <si>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</si>
  <si>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</si>
  <si>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</si>
  <si>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</si>
  <si>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</si>
  <si>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</si>
  <si>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</si>
  <si>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</si>
  <si>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</si>
  <si>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</si>
  <si>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</si>
  <si>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</si>
  <si>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</si>
  <si>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</si>
  <si>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</si>
  <si>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</si>
  <si>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</si>
  <si>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</si>
  <si>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</si>
  <si>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</si>
  <si>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</si>
  <si>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</si>
  <si>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</si>
  <si>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</si>
  <si>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</si>
  <si>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</si>
  <si>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</si>
  <si>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</si>
  <si>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</si>
  <si>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</si>
  <si>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</si>
  <si>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</si>
  <si>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</si>
  <si>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</si>
  <si>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</si>
  <si>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</si>
  <si>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</si>
  <si>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</si>
  <si>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</si>
  <si>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№ п/п</t>
  </si>
  <si>
    <t>Наименование поселений</t>
  </si>
  <si>
    <t>ВСЕГО</t>
  </si>
  <si>
    <t>Резервный фонд</t>
  </si>
  <si>
    <t>22 5 00 R0820</t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</si>
  <si>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</si>
  <si>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</si>
  <si>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</si>
  <si>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</si>
  <si>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</si>
  <si>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</si>
  <si>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</si>
  <si>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</si>
  <si>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</si>
  <si>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</si>
  <si>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</si>
  <si>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</si>
  <si>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Средства передаваемые из бюджетов СП в бюджет муниципального района на выполнение переданных полномочий по культуре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</si>
  <si>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</si>
  <si>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</si>
  <si>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</si>
  <si>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</si>
  <si>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</si>
  <si>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</si>
  <si>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</si>
  <si>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</si>
  <si>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</si>
  <si>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</si>
  <si>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Дотации бюджетам муниципальных районов на выравнивание бюджетной обеспеченности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</si>
  <si>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</si>
  <si>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</si>
  <si>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</si>
  <si>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МКОУ "СОШ №1"</t>
  </si>
  <si>
    <t>МКОУ "СОШ №2"</t>
  </si>
  <si>
    <t>22 3 07 81510</t>
  </si>
  <si>
    <t>2 02 25555 05 0000 150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</si>
  <si>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</si>
  <si>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</si>
  <si>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</si>
  <si>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2 02 29999 05 0000 150</t>
  </si>
  <si>
    <t>2 02 40014 05 0000 150</t>
  </si>
  <si>
    <t>22500R0820</t>
  </si>
  <si>
    <t>2 02 30000 00 0000 150</t>
  </si>
  <si>
    <t>Премии и гранты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</si>
  <si>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</si>
  <si>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</si>
  <si>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</si>
  <si>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</si>
  <si>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</si>
  <si>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</si>
  <si>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</si>
  <si>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</si>
  <si>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</si>
  <si>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</si>
  <si>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</si>
  <si>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46 0 F2 55550</t>
  </si>
  <si>
    <t>2022 год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</si>
  <si>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</si>
  <si>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</si>
  <si>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</si>
  <si>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</si>
  <si>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</si>
  <si>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</si>
  <si>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</si>
  <si>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</si>
  <si>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270</t>
  </si>
  <si>
    <t>99 9 60 06000</t>
  </si>
  <si>
    <t>Субсидии ДДТ</t>
  </si>
  <si>
    <t>Муниципальная программа успех каждого ребенка</t>
  </si>
  <si>
    <t>Субсидии БУ ДДТ</t>
  </si>
  <si>
    <t>Бесплатное двухразовое питание обучающихся с ОВЗ, в том числе детей инвалидов</t>
  </si>
  <si>
    <t>321</t>
  </si>
  <si>
    <t>МО «Сергокалинский район» по доходам на 2022 год</t>
  </si>
  <si>
    <t>Патент</t>
  </si>
  <si>
    <t>расходов местного бюджета по ведомственной  классификации расходов районного бюджета Сергокалинского района на 2022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</si>
  <si>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2022 год</t>
  </si>
  <si>
    <t>247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</si>
  <si>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</si>
  <si>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</si>
  <si>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</si>
  <si>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>280</t>
  </si>
  <si>
    <t>140</t>
  </si>
  <si>
    <t xml:space="preserve">ФИЗИЧЕСКАЯ КУЛЬТУРА 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</si>
  <si>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</si>
  <si>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19 2 02 R3030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</si>
  <si>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</si>
  <si>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19202R3040</t>
  </si>
  <si>
    <t>19202R3030</t>
  </si>
  <si>
    <t>551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</si>
  <si>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№9</t>
    </r>
  </si>
  <si>
    <t>Модернизация библиотек в части комплектования книжного фонда</t>
  </si>
  <si>
    <t>20209R519F</t>
  </si>
  <si>
    <t>26 1 01 60030</t>
  </si>
  <si>
    <t>16 4 01 15300</t>
  </si>
  <si>
    <t xml:space="preserve"> 16 4 01 15300</t>
  </si>
  <si>
    <t>Иные МБТ</t>
  </si>
  <si>
    <t>2 02 25513 05 0000 150</t>
  </si>
  <si>
    <t>Субсидии бюджетам муниципальных районов на развитие сети учреждений культурно-досугового типа</t>
  </si>
  <si>
    <t xml:space="preserve">Прочие субсидии бюджетам муниципальных районов </t>
  </si>
  <si>
    <t>15 3 00 20760</t>
  </si>
  <si>
    <t>Cубсидии на ремонт и содержание автомобильных дорог</t>
  </si>
  <si>
    <t>Закупка товаров, работ, услуг в целях капитального ремонта муниципального имущества</t>
  </si>
  <si>
    <t>Муниципальная программа "Организация отдыха и оздоровления детей</t>
  </si>
  <si>
    <t>Основные мероприятия "Оздоровительные -образовательные лагеря"</t>
  </si>
  <si>
    <t>19 7</t>
  </si>
  <si>
    <t>19 7 10 99980</t>
  </si>
  <si>
    <t>20 2 02 4112R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</si>
  <si>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</si>
  <si>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</si>
  <si>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Единовременные  пособие гражданам, усыновившим взявшим под опеку в приемную семью ребенка из числа детей сирот</t>
  </si>
  <si>
    <t>22 3 07 81530</t>
  </si>
  <si>
    <t>20 2 A1 55130</t>
  </si>
  <si>
    <t>На развитие сети учреждений культурно-досугового типа (СДК с.Урахи)</t>
  </si>
  <si>
    <t>202024112R</t>
  </si>
  <si>
    <t>202A155130</t>
  </si>
  <si>
    <t>Государственная программа МР "Сергокалинский район" о противодействии коррупции в МР "Сергокалинский район"</t>
  </si>
  <si>
    <t>Приложение №17</t>
  </si>
  <si>
    <t>к решению Собрания  депутатов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</si>
  <si>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</si>
  <si>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Адм.  СП "Сельсовет Сергокалинский"</t>
  </si>
  <si>
    <t>Админ СП "Сельсовет Н-Мулебкинский"</t>
  </si>
  <si>
    <t>Админ СП "Сельсовет Миглакасимахи"</t>
  </si>
  <si>
    <t>Приложение №19</t>
  </si>
  <si>
    <t>М Е Р О П Р И Я Т И Я</t>
  </si>
  <si>
    <t>по поддержке дорожного хозяйства МО "Сергокалинский район на 2022 год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</si>
  <si>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</si>
  <si>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</si>
  <si>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</si>
  <si>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</si>
  <si>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</si>
  <si>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</si>
  <si>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Остатки бюджетных средств на 01.01.2022г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</si>
  <si>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</si>
  <si>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</si>
  <si>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Субсидия из Республиканского бюджета на поддержку дорожной деятельности МО "Сергокалинский район" в 2022 году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</si>
  <si>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</si>
  <si>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</si>
  <si>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>Ремонт внутрисельских дорог в с.Н-Мулебки Сергокалинского района Республики Дагестан</t>
  </si>
  <si>
    <t>Админ СП "Село Ванашимахи"</t>
  </si>
  <si>
    <t>Капитальный ремонт внутрисельских дорог в с.Ванашимахи Сергокалинского района Республики Дагестан</t>
  </si>
  <si>
    <t>Ремонт внутрисельских дорог в с.Миглакаси Сергокалинского района Республики Дагестан и на дорожные схемы</t>
  </si>
  <si>
    <t>202А255191</t>
  </si>
  <si>
    <t>20 2 А2 55191</t>
  </si>
  <si>
    <t>На поддержку лучших сельских учреждений культуры</t>
  </si>
  <si>
    <t>6080</t>
  </si>
  <si>
    <t>1836</t>
  </si>
  <si>
    <t>193</t>
  </si>
  <si>
    <t>3863,3</t>
  </si>
  <si>
    <t>1166,7</t>
  </si>
  <si>
    <t>77</t>
  </si>
  <si>
    <t>1938</t>
  </si>
  <si>
    <t>585,3</t>
  </si>
  <si>
    <t>1944,3</t>
  </si>
  <si>
    <t>486,6</t>
  </si>
  <si>
    <t>1275</t>
  </si>
  <si>
    <t>385,1</t>
  </si>
  <si>
    <t>1010,3</t>
  </si>
  <si>
    <t>6,5</t>
  </si>
  <si>
    <t>1350</t>
  </si>
  <si>
    <t xml:space="preserve">№57  от 30.06.2022 года </t>
  </si>
  <si>
    <t xml:space="preserve">№57   от 30.06.2022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</si>
</sst>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  <numFmt numFmtId="170" formatCode="#,##0.00000"/>
  </numFmts>
  <fonts count="4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rgb="FF0A0A0A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10">
      <alignment horizontal="left" wrapText="1" indent="2"/>
    </xf>
  </cellStyleXfs>
  <cellXfs count="28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9" fillId="0" borderId="6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166" fontId="0" fillId="0" borderId="0" xfId="0" applyNumberFormat="1"/>
    <xf numFmtId="49" fontId="31" fillId="0" borderId="4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166" fontId="3" fillId="6" borderId="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16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2" fontId="10" fillId="5" borderId="4" xfId="0" applyNumberFormat="1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2" fontId="8" fillId="6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6" fontId="4" fillId="6" borderId="4" xfId="0" applyNumberFormat="1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8" fontId="4" fillId="8" borderId="4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6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6" xfId="0" applyFont="1" applyBorder="1" applyAlignment="1">
      <alignment horizontal="center" vertical="center" wrapText="1"/>
    </xf>
    <xf numFmtId="170" fontId="3" fillId="3" borderId="4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/>
    </xf>
    <xf numFmtId="0" fontId="13" fillId="0" borderId="6" xfId="0" applyFont="1" applyBorder="1" applyAlignment="1">
      <alignment wrapText="1"/>
    </xf>
    <xf numFmtId="0" fontId="34" fillId="6" borderId="6" xfId="0" applyFont="1" applyFill="1" applyBorder="1" applyAlignment="1">
      <alignment horizontal="center"/>
    </xf>
    <xf numFmtId="168" fontId="3" fillId="6" borderId="4" xfId="0" applyNumberFormat="1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wrapText="1"/>
    </xf>
    <xf numFmtId="0" fontId="3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1" fillId="0" borderId="12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1" fillId="0" borderId="13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0" fillId="0" borderId="12" xfId="0" applyBorder="1"/>
    <xf numFmtId="0" fontId="2" fillId="0" borderId="12" xfId="0" applyFont="1" applyFill="1" applyBorder="1" applyAlignment="1">
      <alignment horizontal="center"/>
    </xf>
    <xf numFmtId="0" fontId="39" fillId="6" borderId="3" xfId="0" applyFont="1" applyFill="1" applyBorder="1" applyAlignment="1">
      <alignment horizontal="center" wrapText="1"/>
    </xf>
    <xf numFmtId="165" fontId="4" fillId="6" borderId="4" xfId="0" applyNumberFormat="1" applyFont="1" applyFill="1" applyBorder="1" applyAlignment="1">
      <alignment horizontal="center" vertical="center" wrapText="1"/>
    </xf>
    <xf numFmtId="168" fontId="4" fillId="6" borderId="4" xfId="0" applyNumberFormat="1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166" fontId="10" fillId="2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/>
    </xf>
  </cellXfs>
  <cellStyles count="2">
    <cellStyle name="xl10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topLeftCell="A19" workbookViewId="0">
      <selection activeCell="B9" sqref="B9:D9"/>
    </sheetView>
  </sheetViews>
  <sheetFormatPr defaultRowHeight="12.75" x14ac:dyDescent="0.2"/>
  <cols>
    <col min="1" max="1" width="3.85546875" customWidth="1"/>
    <col min="2" max="2" width="29.140625" customWidth="1"/>
    <col min="3" max="3" width="40.85546875" customWidth="1"/>
    <col min="4" max="4" width="21.42578125" customWidth="1"/>
    <col min="7" max="7" width="12.140625" customWidth="1"/>
  </cols>
  <sheetData>
    <row r="1" spans="2:4" ht="18.75" x14ac:dyDescent="0.2">
      <c r="B1" s="257" t="s">
        <v>345</v>
      </c>
      <c r="C1" s="257"/>
      <c r="D1" s="257"/>
    </row>
    <row r="2" spans="2:4" ht="15.75" x14ac:dyDescent="0.2">
      <c r="B2" s="258" t="s">
        <v>264</v>
      </c>
      <c r="C2" s="258"/>
      <c r="D2" s="258"/>
    </row>
    <row r="3" spans="2:4" ht="15.75" x14ac:dyDescent="0.2">
      <c r="B3" s="258" t="s">
        <v>180</v>
      </c>
      <c r="C3" s="258"/>
      <c r="D3" s="258"/>
    </row>
    <row r="4" spans="2:4" ht="15.75" x14ac:dyDescent="0.2">
      <c r="B4" s="258" t="s">
        <v>447</v>
      </c>
      <c r="C4" s="258"/>
      <c r="D4" s="258"/>
    </row>
    <row r="5" spans="2:4" x14ac:dyDescent="0.2">
      <c r="B5" s="53"/>
    </row>
    <row r="6" spans="2:4" ht="18" x14ac:dyDescent="0.2">
      <c r="B6" s="259" t="s">
        <v>265</v>
      </c>
      <c r="C6" s="259"/>
      <c r="D6" s="259"/>
    </row>
    <row r="7" spans="2:4" ht="28.5" customHeight="1" x14ac:dyDescent="0.2">
      <c r="B7" s="259" t="s">
        <v>360</v>
      </c>
      <c r="C7" s="259"/>
      <c r="D7" s="259"/>
    </row>
    <row r="8" spans="2:4" ht="18.75" x14ac:dyDescent="0.2">
      <c r="B8" s="54"/>
    </row>
    <row r="9" spans="2:4" ht="16.5" thickBot="1" x14ac:dyDescent="0.25">
      <c r="B9" s="256" t="s">
        <v>266</v>
      </c>
      <c r="C9" s="256"/>
      <c r="D9" s="256"/>
    </row>
    <row r="10" spans="2:4" ht="36.75" customHeight="1" thickBot="1" x14ac:dyDescent="0.25">
      <c r="B10" s="55" t="s">
        <v>267</v>
      </c>
      <c r="C10" s="56" t="s">
        <v>268</v>
      </c>
      <c r="D10" s="56" t="s">
        <v>269</v>
      </c>
    </row>
    <row r="11" spans="2:4" ht="16.5" thickBot="1" x14ac:dyDescent="0.25">
      <c r="B11" s="43">
        <v>1</v>
      </c>
      <c r="C11" s="3">
        <v>2</v>
      </c>
      <c r="D11" s="3">
        <v>3</v>
      </c>
    </row>
    <row r="12" spans="2:4" ht="16.5" thickBot="1" x14ac:dyDescent="0.25">
      <c r="B12" s="43"/>
      <c r="C12" s="1" t="s">
        <v>270</v>
      </c>
      <c r="D12" s="3"/>
    </row>
    <row r="13" spans="2:4" ht="33" customHeight="1" thickBot="1" x14ac:dyDescent="0.25">
      <c r="B13" s="43" t="s">
        <v>271</v>
      </c>
      <c r="C13" s="3" t="s">
        <v>272</v>
      </c>
      <c r="D13" s="180">
        <v>67264</v>
      </c>
    </row>
    <row r="14" spans="2:4" ht="33" customHeight="1" thickBot="1" x14ac:dyDescent="0.25">
      <c r="B14" s="43" t="s">
        <v>273</v>
      </c>
      <c r="C14" s="3" t="s">
        <v>361</v>
      </c>
      <c r="D14" s="180">
        <v>150</v>
      </c>
    </row>
    <row r="15" spans="2:4" ht="33" customHeight="1" thickBot="1" x14ac:dyDescent="0.25">
      <c r="B15" s="43" t="s">
        <v>274</v>
      </c>
      <c r="C15" s="3" t="s">
        <v>275</v>
      </c>
      <c r="D15" s="180">
        <v>980</v>
      </c>
    </row>
    <row r="16" spans="2:4" ht="33" customHeight="1" thickBot="1" x14ac:dyDescent="0.25">
      <c r="B16" s="43" t="s">
        <v>276</v>
      </c>
      <c r="C16" s="3" t="s">
        <v>277</v>
      </c>
      <c r="D16" s="180">
        <v>8600</v>
      </c>
    </row>
    <row r="17" spans="2:5" ht="33" customHeight="1" thickBot="1" x14ac:dyDescent="0.25">
      <c r="B17" s="43" t="s">
        <v>278</v>
      </c>
      <c r="C17" s="3" t="s">
        <v>279</v>
      </c>
      <c r="D17" s="180">
        <v>1100</v>
      </c>
    </row>
    <row r="18" spans="2:5" ht="33" customHeight="1" thickBot="1" x14ac:dyDescent="0.25">
      <c r="B18" s="43" t="s">
        <v>280</v>
      </c>
      <c r="C18" s="3" t="s">
        <v>281</v>
      </c>
      <c r="D18" s="180">
        <v>6910</v>
      </c>
    </row>
    <row r="19" spans="2:5" ht="33" customHeight="1" thickBot="1" x14ac:dyDescent="0.25">
      <c r="B19" s="43" t="s">
        <v>282</v>
      </c>
      <c r="C19" s="3" t="s">
        <v>283</v>
      </c>
      <c r="D19" s="180">
        <v>6230.79</v>
      </c>
    </row>
    <row r="20" spans="2:5" ht="39.950000000000003" customHeight="1" thickBot="1" x14ac:dyDescent="0.25">
      <c r="B20" s="72"/>
      <c r="C20" s="13" t="s">
        <v>284</v>
      </c>
      <c r="D20" s="200">
        <f>SUM(D13:D19)</f>
        <v>91234.79</v>
      </c>
    </row>
    <row r="21" spans="2:5" ht="60.75" customHeight="1" thickBot="1" x14ac:dyDescent="0.25">
      <c r="B21" s="74" t="s">
        <v>326</v>
      </c>
      <c r="C21" s="76" t="s">
        <v>316</v>
      </c>
      <c r="D21" s="181">
        <v>131867</v>
      </c>
    </row>
    <row r="22" spans="2:5" ht="133.5" customHeight="1" thickBot="1" x14ac:dyDescent="0.25">
      <c r="B22" s="74" t="s">
        <v>352</v>
      </c>
      <c r="C22" s="102" t="s">
        <v>351</v>
      </c>
      <c r="D22" s="183">
        <v>18354.900000000001</v>
      </c>
    </row>
    <row r="23" spans="2:5" ht="60.75" customHeight="1" thickBot="1" x14ac:dyDescent="0.25">
      <c r="B23" s="212" t="s">
        <v>384</v>
      </c>
      <c r="C23" s="212" t="s">
        <v>385</v>
      </c>
      <c r="D23" s="214">
        <v>7045.7894699999997</v>
      </c>
      <c r="E23" s="213"/>
    </row>
    <row r="24" spans="2:5" ht="63.75" customHeight="1" thickBot="1" x14ac:dyDescent="0.25">
      <c r="B24" s="212" t="s">
        <v>324</v>
      </c>
      <c r="C24" s="212" t="s">
        <v>325</v>
      </c>
      <c r="D24" s="214">
        <v>255.26316</v>
      </c>
      <c r="E24" s="213"/>
    </row>
    <row r="25" spans="2:5" ht="81.75" customHeight="1" thickBot="1" x14ac:dyDescent="0.25">
      <c r="B25" s="74" t="s">
        <v>323</v>
      </c>
      <c r="C25" s="102" t="s">
        <v>350</v>
      </c>
      <c r="D25" s="183">
        <v>1191.9480000000001</v>
      </c>
    </row>
    <row r="26" spans="2:5" ht="41.25" customHeight="1" thickBot="1" x14ac:dyDescent="0.25">
      <c r="B26" s="74" t="s">
        <v>327</v>
      </c>
      <c r="C26" s="102" t="s">
        <v>386</v>
      </c>
      <c r="D26" s="228">
        <v>128022.0808</v>
      </c>
    </row>
    <row r="27" spans="2:5" ht="33.75" customHeight="1" thickBot="1" x14ac:dyDescent="0.25">
      <c r="B27" s="75" t="s">
        <v>330</v>
      </c>
      <c r="C27" s="3" t="s">
        <v>285</v>
      </c>
      <c r="D27" s="73">
        <v>521445.304</v>
      </c>
    </row>
    <row r="28" spans="2:5" ht="39.950000000000003" customHeight="1" thickBot="1" x14ac:dyDescent="0.25">
      <c r="B28" s="72"/>
      <c r="C28" s="13" t="s">
        <v>286</v>
      </c>
      <c r="D28" s="215">
        <f>SUM(D21:D27)</f>
        <v>808182.28542999993</v>
      </c>
    </row>
    <row r="29" spans="2:5" ht="74.25" customHeight="1" thickBot="1" x14ac:dyDescent="0.25">
      <c r="B29" s="91" t="s">
        <v>328</v>
      </c>
      <c r="C29" s="1" t="s">
        <v>305</v>
      </c>
      <c r="D29" s="182">
        <v>7994</v>
      </c>
    </row>
    <row r="30" spans="2:5" ht="33" customHeight="1" thickBot="1" x14ac:dyDescent="0.25">
      <c r="B30" s="72"/>
      <c r="C30" s="13" t="s">
        <v>287</v>
      </c>
      <c r="D30" s="215">
        <f>SUM(D20+D28+D29)</f>
        <v>907411.07542999997</v>
      </c>
    </row>
  </sheetData>
  <mergeCells count="7">
    <mergeCell ref="B9:D9"/>
    <mergeCell ref="B1:D1"/>
    <mergeCell ref="B2:D2"/>
    <mergeCell ref="B3:D3"/>
    <mergeCell ref="B4:D4"/>
    <mergeCell ref="B7:D7"/>
    <mergeCell ref="B6:D6"/>
  </mergeCells>
  <pageMargins left="0.70866141732283472" right="0.70866141732283472" top="0.35433070866141736" bottom="0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6"/>
  <sheetViews>
    <sheetView topLeftCell="B37" workbookViewId="0">
      <selection activeCell="B13" sqref="B13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 x14ac:dyDescent="0.2">
      <c r="B1" s="257" t="s">
        <v>306</v>
      </c>
      <c r="C1" s="257"/>
      <c r="D1" s="257"/>
      <c r="E1" s="257"/>
      <c r="F1" s="257"/>
      <c r="G1" s="257"/>
      <c r="H1" s="257"/>
    </row>
    <row r="2" spans="2:8" ht="15.75" x14ac:dyDescent="0.2">
      <c r="B2" s="258" t="s">
        <v>179</v>
      </c>
      <c r="C2" s="258"/>
      <c r="D2" s="258"/>
      <c r="E2" s="258"/>
      <c r="F2" s="258"/>
      <c r="G2" s="258"/>
      <c r="H2" s="258"/>
    </row>
    <row r="3" spans="2:8" ht="15.75" x14ac:dyDescent="0.2">
      <c r="B3" s="258" t="s">
        <v>180</v>
      </c>
      <c r="C3" s="258"/>
      <c r="D3" s="258"/>
      <c r="E3" s="258"/>
      <c r="F3" s="258"/>
      <c r="G3" s="258"/>
      <c r="H3" s="258"/>
    </row>
    <row r="4" spans="2:8" ht="15.75" x14ac:dyDescent="0.2">
      <c r="B4" s="258" t="s">
        <v>448</v>
      </c>
      <c r="C4" s="258"/>
      <c r="D4" s="258"/>
      <c r="E4" s="258"/>
      <c r="F4" s="258"/>
      <c r="G4" s="258"/>
      <c r="H4" s="258"/>
    </row>
    <row r="5" spans="2:8" ht="18" x14ac:dyDescent="0.2">
      <c r="B5" s="259" t="s">
        <v>181</v>
      </c>
      <c r="C5" s="259"/>
      <c r="D5" s="259"/>
      <c r="E5" s="259"/>
      <c r="F5" s="259"/>
      <c r="G5" s="259"/>
      <c r="H5" s="57"/>
    </row>
    <row r="6" spans="2:8" ht="54.75" customHeight="1" x14ac:dyDescent="0.2">
      <c r="B6" s="260" t="s">
        <v>362</v>
      </c>
      <c r="C6" s="260"/>
      <c r="D6" s="260"/>
      <c r="E6" s="260"/>
      <c r="F6" s="260"/>
      <c r="G6" s="260"/>
      <c r="H6" s="260"/>
    </row>
    <row r="7" spans="2:8" ht="15.75" x14ac:dyDescent="0.2">
      <c r="B7" s="57"/>
      <c r="C7" s="57"/>
      <c r="D7" s="57"/>
      <c r="E7" s="57"/>
      <c r="F7" s="57"/>
      <c r="G7" s="57"/>
      <c r="H7" s="57"/>
    </row>
    <row r="8" spans="2:8" ht="15.75" thickBot="1" x14ac:dyDescent="0.3">
      <c r="H8" s="64" t="s">
        <v>266</v>
      </c>
    </row>
    <row r="9" spans="2:8" x14ac:dyDescent="0.2">
      <c r="B9" s="261" t="s">
        <v>118</v>
      </c>
      <c r="C9" s="261" t="s">
        <v>0</v>
      </c>
      <c r="D9" s="261" t="s">
        <v>1</v>
      </c>
      <c r="E9" s="261" t="s">
        <v>2</v>
      </c>
      <c r="F9" s="261" t="s">
        <v>3</v>
      </c>
      <c r="G9" s="261" t="s">
        <v>4</v>
      </c>
      <c r="H9" s="261" t="s">
        <v>5</v>
      </c>
    </row>
    <row r="10" spans="2:8" ht="13.5" thickBot="1" x14ac:dyDescent="0.25">
      <c r="B10" s="263"/>
      <c r="C10" s="262"/>
      <c r="D10" s="262"/>
      <c r="E10" s="262"/>
      <c r="F10" s="262"/>
      <c r="G10" s="262"/>
      <c r="H10" s="262"/>
    </row>
    <row r="11" spans="2:8" ht="16.5" thickBot="1" x14ac:dyDescent="0.25">
      <c r="B11" s="208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 x14ac:dyDescent="0.25">
      <c r="B12" s="103" t="s">
        <v>310</v>
      </c>
      <c r="C12" s="104" t="s">
        <v>116</v>
      </c>
      <c r="D12" s="105"/>
      <c r="E12" s="105"/>
      <c r="F12" s="105"/>
      <c r="G12" s="105"/>
      <c r="H12" s="225">
        <f>SUM(H13+H57+H61+H70+H76+H96+H107+H111+H114+H117+H91)</f>
        <v>312360.25803000003</v>
      </c>
    </row>
    <row r="13" spans="2:8" ht="32.25" thickBot="1" x14ac:dyDescent="0.25">
      <c r="B13" s="107" t="s">
        <v>6</v>
      </c>
      <c r="C13" s="104" t="s">
        <v>116</v>
      </c>
      <c r="D13" s="104" t="s">
        <v>76</v>
      </c>
      <c r="E13" s="108"/>
      <c r="F13" s="105"/>
      <c r="G13" s="105"/>
      <c r="H13" s="109">
        <f>SUM(H14+H18+H33+H37+H43+H45)</f>
        <v>27438.699999999997</v>
      </c>
    </row>
    <row r="14" spans="2:8" ht="48" thickBot="1" x14ac:dyDescent="0.25">
      <c r="B14" s="110" t="s">
        <v>7</v>
      </c>
      <c r="C14" s="104" t="s">
        <v>116</v>
      </c>
      <c r="D14" s="104" t="s">
        <v>76</v>
      </c>
      <c r="E14" s="111" t="s">
        <v>117</v>
      </c>
      <c r="F14" s="112"/>
      <c r="G14" s="112"/>
      <c r="H14" s="113">
        <f>SUM(H15)</f>
        <v>1534</v>
      </c>
    </row>
    <row r="15" spans="2:8" ht="16.5" thickBot="1" x14ac:dyDescent="0.25">
      <c r="B15" s="110" t="s">
        <v>8</v>
      </c>
      <c r="C15" s="104" t="s">
        <v>116</v>
      </c>
      <c r="D15" s="104" t="s">
        <v>76</v>
      </c>
      <c r="E15" s="111" t="s">
        <v>117</v>
      </c>
      <c r="F15" s="113">
        <v>8820020000</v>
      </c>
      <c r="G15" s="113"/>
      <c r="H15" s="113">
        <f>SUM(H16:H17)</f>
        <v>1534</v>
      </c>
    </row>
    <row r="16" spans="2:8" ht="48" thickBot="1" x14ac:dyDescent="0.25">
      <c r="B16" s="210" t="s">
        <v>9</v>
      </c>
      <c r="C16" s="19" t="s">
        <v>116</v>
      </c>
      <c r="D16" s="19" t="s">
        <v>76</v>
      </c>
      <c r="E16" s="7" t="s">
        <v>117</v>
      </c>
      <c r="F16" s="3">
        <v>8820020000</v>
      </c>
      <c r="G16" s="3">
        <v>121</v>
      </c>
      <c r="H16" s="3">
        <v>1178</v>
      </c>
    </row>
    <row r="17" spans="2:8" ht="63.75" thickBot="1" x14ac:dyDescent="0.25">
      <c r="B17" s="38" t="s">
        <v>10</v>
      </c>
      <c r="C17" s="19" t="s">
        <v>116</v>
      </c>
      <c r="D17" s="19" t="s">
        <v>76</v>
      </c>
      <c r="E17" s="7" t="s">
        <v>117</v>
      </c>
      <c r="F17" s="3">
        <v>8820020000</v>
      </c>
      <c r="G17" s="3">
        <v>129</v>
      </c>
      <c r="H17" s="3">
        <v>356</v>
      </c>
    </row>
    <row r="18" spans="2:8" ht="32.25" thickBot="1" x14ac:dyDescent="0.25">
      <c r="B18" s="107" t="s">
        <v>11</v>
      </c>
      <c r="C18" s="104" t="s">
        <v>116</v>
      </c>
      <c r="D18" s="104" t="s">
        <v>76</v>
      </c>
      <c r="E18" s="104" t="s">
        <v>73</v>
      </c>
      <c r="F18" s="105"/>
      <c r="G18" s="105"/>
      <c r="H18" s="109">
        <f>SUM(H19+H26+H29)</f>
        <v>16811.3</v>
      </c>
    </row>
    <row r="19" spans="2:8" ht="16.5" thickBot="1" x14ac:dyDescent="0.25">
      <c r="B19" s="107" t="s">
        <v>12</v>
      </c>
      <c r="C19" s="104" t="s">
        <v>116</v>
      </c>
      <c r="D19" s="104" t="s">
        <v>76</v>
      </c>
      <c r="E19" s="104" t="s">
        <v>73</v>
      </c>
      <c r="F19" s="109">
        <v>8830020000</v>
      </c>
      <c r="G19" s="105"/>
      <c r="H19" s="109">
        <f>SUM(H20:H25)</f>
        <v>16067.3</v>
      </c>
    </row>
    <row r="20" spans="2:8" ht="48" thickBot="1" x14ac:dyDescent="0.25">
      <c r="B20" s="69" t="s">
        <v>9</v>
      </c>
      <c r="C20" s="19" t="s">
        <v>116</v>
      </c>
      <c r="D20" s="19" t="s">
        <v>76</v>
      </c>
      <c r="E20" s="7" t="s">
        <v>73</v>
      </c>
      <c r="F20" s="3">
        <v>8830020000</v>
      </c>
      <c r="G20" s="3">
        <v>121</v>
      </c>
      <c r="H20" s="3">
        <v>9400</v>
      </c>
    </row>
    <row r="21" spans="2:8" ht="32.25" thickBot="1" x14ac:dyDescent="0.25">
      <c r="B21" s="69" t="s">
        <v>47</v>
      </c>
      <c r="C21" s="19" t="s">
        <v>116</v>
      </c>
      <c r="D21" s="19" t="s">
        <v>76</v>
      </c>
      <c r="E21" s="7" t="s">
        <v>73</v>
      </c>
      <c r="F21" s="3">
        <v>8830020000</v>
      </c>
      <c r="G21" s="3">
        <v>122</v>
      </c>
      <c r="H21" s="3">
        <v>360</v>
      </c>
    </row>
    <row r="22" spans="2:8" ht="63.75" thickBot="1" x14ac:dyDescent="0.25">
      <c r="B22" s="69" t="s">
        <v>10</v>
      </c>
      <c r="C22" s="19" t="s">
        <v>116</v>
      </c>
      <c r="D22" s="19" t="s">
        <v>76</v>
      </c>
      <c r="E22" s="7" t="s">
        <v>73</v>
      </c>
      <c r="F22" s="3">
        <v>8830020000</v>
      </c>
      <c r="G22" s="3">
        <v>129</v>
      </c>
      <c r="H22" s="3">
        <v>2839</v>
      </c>
    </row>
    <row r="23" spans="2:8" ht="32.25" thickBot="1" x14ac:dyDescent="0.25">
      <c r="B23" s="38" t="s">
        <v>13</v>
      </c>
      <c r="C23" s="19" t="s">
        <v>116</v>
      </c>
      <c r="D23" s="19" t="s">
        <v>76</v>
      </c>
      <c r="E23" s="7" t="s">
        <v>73</v>
      </c>
      <c r="F23" s="3">
        <v>8830020000</v>
      </c>
      <c r="G23" s="3">
        <v>244</v>
      </c>
      <c r="H23" s="3">
        <v>2435</v>
      </c>
    </row>
    <row r="24" spans="2:8" ht="16.5" thickBot="1" x14ac:dyDescent="0.25">
      <c r="B24" s="38" t="s">
        <v>367</v>
      </c>
      <c r="C24" s="19" t="s">
        <v>116</v>
      </c>
      <c r="D24" s="19" t="s">
        <v>76</v>
      </c>
      <c r="E24" s="7" t="s">
        <v>73</v>
      </c>
      <c r="F24" s="3">
        <v>8830020000</v>
      </c>
      <c r="G24" s="3">
        <v>247</v>
      </c>
      <c r="H24" s="3">
        <v>227</v>
      </c>
    </row>
    <row r="25" spans="2:8" ht="16.5" thickBot="1" x14ac:dyDescent="0.25">
      <c r="B25" s="5" t="s">
        <v>48</v>
      </c>
      <c r="C25" s="19" t="s">
        <v>116</v>
      </c>
      <c r="D25" s="19" t="s">
        <v>76</v>
      </c>
      <c r="E25" s="7" t="s">
        <v>73</v>
      </c>
      <c r="F25" s="3">
        <v>8830020000</v>
      </c>
      <c r="G25" s="3">
        <v>850</v>
      </c>
      <c r="H25" s="3">
        <v>806.3</v>
      </c>
    </row>
    <row r="26" spans="2:8" ht="79.5" thickBot="1" x14ac:dyDescent="0.25">
      <c r="B26" s="107" t="s">
        <v>14</v>
      </c>
      <c r="C26" s="104" t="s">
        <v>116</v>
      </c>
      <c r="D26" s="104" t="s">
        <v>76</v>
      </c>
      <c r="E26" s="104" t="s">
        <v>73</v>
      </c>
      <c r="F26" s="109">
        <v>9980077710</v>
      </c>
      <c r="G26" s="105"/>
      <c r="H26" s="109">
        <f>SUM(H27:H28)</f>
        <v>372</v>
      </c>
    </row>
    <row r="27" spans="2:8" ht="48" thickBot="1" x14ac:dyDescent="0.25">
      <c r="B27" s="38" t="s">
        <v>15</v>
      </c>
      <c r="C27" s="19" t="s">
        <v>116</v>
      </c>
      <c r="D27" s="19" t="s">
        <v>76</v>
      </c>
      <c r="E27" s="7" t="s">
        <v>73</v>
      </c>
      <c r="F27" s="3">
        <v>9980077710</v>
      </c>
      <c r="G27" s="3">
        <v>121</v>
      </c>
      <c r="H27" s="3">
        <v>286</v>
      </c>
    </row>
    <row r="28" spans="2:8" ht="63.75" thickBot="1" x14ac:dyDescent="0.25">
      <c r="B28" s="38" t="s">
        <v>10</v>
      </c>
      <c r="C28" s="19" t="s">
        <v>116</v>
      </c>
      <c r="D28" s="19" t="s">
        <v>76</v>
      </c>
      <c r="E28" s="7" t="s">
        <v>73</v>
      </c>
      <c r="F28" s="3">
        <v>9980077710</v>
      </c>
      <c r="G28" s="3">
        <v>129</v>
      </c>
      <c r="H28" s="3">
        <v>86</v>
      </c>
    </row>
    <row r="29" spans="2:8" ht="95.25" thickBot="1" x14ac:dyDescent="0.25">
      <c r="B29" s="107" t="s">
        <v>16</v>
      </c>
      <c r="C29" s="104" t="s">
        <v>116</v>
      </c>
      <c r="D29" s="104" t="s">
        <v>76</v>
      </c>
      <c r="E29" s="104" t="s">
        <v>73</v>
      </c>
      <c r="F29" s="109">
        <v>9980077720</v>
      </c>
      <c r="G29" s="105"/>
      <c r="H29" s="109">
        <f>SUM(H30:H32)</f>
        <v>372</v>
      </c>
    </row>
    <row r="30" spans="2:8" ht="48" thickBot="1" x14ac:dyDescent="0.25">
      <c r="B30" s="38" t="s">
        <v>15</v>
      </c>
      <c r="C30" s="19" t="s">
        <v>116</v>
      </c>
      <c r="D30" s="19" t="s">
        <v>76</v>
      </c>
      <c r="E30" s="7" t="s">
        <v>73</v>
      </c>
      <c r="F30" s="3">
        <v>9980077720</v>
      </c>
      <c r="G30" s="3">
        <v>121</v>
      </c>
      <c r="H30" s="3">
        <v>281.5</v>
      </c>
    </row>
    <row r="31" spans="2:8" ht="63.75" thickBot="1" x14ac:dyDescent="0.25">
      <c r="B31" s="38" t="s">
        <v>10</v>
      </c>
      <c r="C31" s="19" t="s">
        <v>116</v>
      </c>
      <c r="D31" s="19" t="s">
        <v>76</v>
      </c>
      <c r="E31" s="7" t="s">
        <v>73</v>
      </c>
      <c r="F31" s="3">
        <v>9980077720</v>
      </c>
      <c r="G31" s="3">
        <v>129</v>
      </c>
      <c r="H31" s="3">
        <v>84.7</v>
      </c>
    </row>
    <row r="32" spans="2:8" ht="32.25" thickBot="1" x14ac:dyDescent="0.25">
      <c r="B32" s="38" t="s">
        <v>13</v>
      </c>
      <c r="C32" s="19" t="s">
        <v>116</v>
      </c>
      <c r="D32" s="19" t="s">
        <v>76</v>
      </c>
      <c r="E32" s="7" t="s">
        <v>73</v>
      </c>
      <c r="F32" s="3">
        <v>9980077720</v>
      </c>
      <c r="G32" s="3">
        <v>244</v>
      </c>
      <c r="H32" s="3">
        <v>5.8</v>
      </c>
    </row>
    <row r="33" spans="2:8" ht="16.5" thickBot="1" x14ac:dyDescent="0.3">
      <c r="B33" s="222" t="s">
        <v>300</v>
      </c>
      <c r="C33" s="104" t="s">
        <v>116</v>
      </c>
      <c r="D33" s="104" t="s">
        <v>76</v>
      </c>
      <c r="E33" s="104" t="s">
        <v>74</v>
      </c>
      <c r="F33" s="118"/>
      <c r="G33" s="118"/>
      <c r="H33" s="118">
        <v>38.1</v>
      </c>
    </row>
    <row r="34" spans="2:8" ht="48" thickBot="1" x14ac:dyDescent="0.3">
      <c r="B34" s="47" t="s">
        <v>194</v>
      </c>
      <c r="C34" s="19" t="s">
        <v>116</v>
      </c>
      <c r="D34" s="19" t="s">
        <v>76</v>
      </c>
      <c r="E34" s="7" t="s">
        <v>74</v>
      </c>
      <c r="F34" s="3">
        <v>99</v>
      </c>
      <c r="G34" s="3"/>
      <c r="H34" s="3">
        <v>38.1</v>
      </c>
    </row>
    <row r="35" spans="2:8" ht="79.5" thickBot="1" x14ac:dyDescent="0.3">
      <c r="B35" s="223" t="s">
        <v>301</v>
      </c>
      <c r="C35" s="19" t="s">
        <v>116</v>
      </c>
      <c r="D35" s="19" t="s">
        <v>76</v>
      </c>
      <c r="E35" s="7" t="s">
        <v>74</v>
      </c>
      <c r="F35" s="207" t="s">
        <v>302</v>
      </c>
      <c r="G35" s="3"/>
      <c r="H35" s="3">
        <v>38.1</v>
      </c>
    </row>
    <row r="36" spans="2:8" ht="32.25" thickBot="1" x14ac:dyDescent="0.3">
      <c r="B36" s="47" t="s">
        <v>13</v>
      </c>
      <c r="C36" s="19" t="s">
        <v>116</v>
      </c>
      <c r="D36" s="19" t="s">
        <v>76</v>
      </c>
      <c r="E36" s="7" t="s">
        <v>74</v>
      </c>
      <c r="F36" s="207" t="s">
        <v>302</v>
      </c>
      <c r="G36" s="3">
        <v>244</v>
      </c>
      <c r="H36" s="3">
        <v>38.1</v>
      </c>
    </row>
    <row r="37" spans="2:8" ht="32.25" thickBot="1" x14ac:dyDescent="0.25">
      <c r="B37" s="107" t="s">
        <v>17</v>
      </c>
      <c r="C37" s="104" t="s">
        <v>116</v>
      </c>
      <c r="D37" s="104" t="s">
        <v>76</v>
      </c>
      <c r="E37" s="104" t="s">
        <v>114</v>
      </c>
      <c r="F37" s="105"/>
      <c r="G37" s="105"/>
      <c r="H37" s="109">
        <f>SUM(H38)</f>
        <v>707</v>
      </c>
    </row>
    <row r="38" spans="2:8" ht="32.25" thickBot="1" x14ac:dyDescent="0.25">
      <c r="B38" s="101" t="s">
        <v>18</v>
      </c>
      <c r="C38" s="19" t="s">
        <v>116</v>
      </c>
      <c r="D38" s="19" t="s">
        <v>76</v>
      </c>
      <c r="E38" s="19" t="s">
        <v>114</v>
      </c>
      <c r="F38" s="3">
        <v>9370020000</v>
      </c>
      <c r="G38" s="2"/>
      <c r="H38" s="3">
        <f>SUM(H39:H42)</f>
        <v>707</v>
      </c>
    </row>
    <row r="39" spans="2:8" ht="48" thickBot="1" x14ac:dyDescent="0.25">
      <c r="B39" s="5" t="s">
        <v>9</v>
      </c>
      <c r="C39" s="19" t="s">
        <v>116</v>
      </c>
      <c r="D39" s="19" t="s">
        <v>76</v>
      </c>
      <c r="E39" s="19" t="s">
        <v>114</v>
      </c>
      <c r="F39" s="3">
        <v>9370020000</v>
      </c>
      <c r="G39" s="3">
        <v>121</v>
      </c>
      <c r="H39" s="3">
        <v>482</v>
      </c>
    </row>
    <row r="40" spans="2:8" ht="32.25" thickBot="1" x14ac:dyDescent="0.25">
      <c r="B40" s="5" t="s">
        <v>206</v>
      </c>
      <c r="C40" s="19" t="s">
        <v>116</v>
      </c>
      <c r="D40" s="19" t="s">
        <v>76</v>
      </c>
      <c r="E40" s="19" t="s">
        <v>114</v>
      </c>
      <c r="F40" s="3">
        <v>9370020000</v>
      </c>
      <c r="G40" s="3">
        <v>122</v>
      </c>
      <c r="H40" s="3">
        <v>29</v>
      </c>
    </row>
    <row r="41" spans="2:8" ht="63.75" thickBot="1" x14ac:dyDescent="0.25">
      <c r="B41" s="38" t="s">
        <v>10</v>
      </c>
      <c r="C41" s="19" t="s">
        <v>116</v>
      </c>
      <c r="D41" s="19" t="s">
        <v>76</v>
      </c>
      <c r="E41" s="19" t="s">
        <v>114</v>
      </c>
      <c r="F41" s="3">
        <v>9370020000</v>
      </c>
      <c r="G41" s="3">
        <v>129</v>
      </c>
      <c r="H41" s="3">
        <v>146</v>
      </c>
    </row>
    <row r="42" spans="2:8" ht="32.25" thickBot="1" x14ac:dyDescent="0.3">
      <c r="B42" s="47" t="s">
        <v>13</v>
      </c>
      <c r="C42" s="19" t="s">
        <v>116</v>
      </c>
      <c r="D42" s="19" t="s">
        <v>76</v>
      </c>
      <c r="E42" s="19" t="s">
        <v>114</v>
      </c>
      <c r="F42" s="3">
        <v>9370020000</v>
      </c>
      <c r="G42" s="3">
        <v>244</v>
      </c>
      <c r="H42" s="3">
        <v>50</v>
      </c>
    </row>
    <row r="43" spans="2:8" ht="16.5" thickBot="1" x14ac:dyDescent="0.25">
      <c r="B43" s="68" t="s">
        <v>291</v>
      </c>
      <c r="C43" s="15" t="s">
        <v>116</v>
      </c>
      <c r="D43" s="15" t="s">
        <v>76</v>
      </c>
      <c r="E43" s="15" t="s">
        <v>307</v>
      </c>
      <c r="F43" s="1"/>
      <c r="G43" s="1"/>
      <c r="H43" s="1">
        <v>6700</v>
      </c>
    </row>
    <row r="44" spans="2:8" ht="16.5" thickBot="1" x14ac:dyDescent="0.25">
      <c r="B44" s="38" t="s">
        <v>309</v>
      </c>
      <c r="C44" s="19" t="s">
        <v>116</v>
      </c>
      <c r="D44" s="19" t="s">
        <v>76</v>
      </c>
      <c r="E44" s="19" t="s">
        <v>307</v>
      </c>
      <c r="F44" s="3">
        <v>9990020690</v>
      </c>
      <c r="G44" s="3">
        <v>870</v>
      </c>
      <c r="H44" s="3">
        <v>6700</v>
      </c>
    </row>
    <row r="45" spans="2:8" ht="16.5" thickBot="1" x14ac:dyDescent="0.25">
      <c r="B45" s="107" t="s">
        <v>19</v>
      </c>
      <c r="C45" s="104" t="s">
        <v>116</v>
      </c>
      <c r="D45" s="104" t="s">
        <v>76</v>
      </c>
      <c r="E45" s="104">
        <v>13</v>
      </c>
      <c r="F45" s="105"/>
      <c r="G45" s="105"/>
      <c r="H45" s="109">
        <f>SUM(H48+H52+H54+H46)</f>
        <v>1648.3</v>
      </c>
    </row>
    <row r="46" spans="2:8" ht="16.5" thickBot="1" x14ac:dyDescent="0.25">
      <c r="B46" s="107" t="s">
        <v>348</v>
      </c>
      <c r="C46" s="104" t="s">
        <v>116</v>
      </c>
      <c r="D46" s="104" t="s">
        <v>76</v>
      </c>
      <c r="E46" s="104" t="s">
        <v>313</v>
      </c>
      <c r="F46" s="159" t="s">
        <v>347</v>
      </c>
      <c r="G46" s="105"/>
      <c r="H46" s="109">
        <v>1300</v>
      </c>
    </row>
    <row r="47" spans="2:8" ht="32.25" thickBot="1" x14ac:dyDescent="0.25">
      <c r="B47" s="18" t="s">
        <v>43</v>
      </c>
      <c r="C47" s="19" t="s">
        <v>116</v>
      </c>
      <c r="D47" s="19" t="s">
        <v>76</v>
      </c>
      <c r="E47" s="19" t="s">
        <v>313</v>
      </c>
      <c r="F47" s="130" t="s">
        <v>347</v>
      </c>
      <c r="G47" s="20">
        <v>611</v>
      </c>
      <c r="H47" s="16">
        <v>1300</v>
      </c>
    </row>
    <row r="48" spans="2:8" ht="63.75" thickBot="1" x14ac:dyDescent="0.25">
      <c r="B48" s="107" t="s">
        <v>403</v>
      </c>
      <c r="C48" s="104" t="s">
        <v>116</v>
      </c>
      <c r="D48" s="104" t="s">
        <v>76</v>
      </c>
      <c r="E48" s="104" t="s">
        <v>313</v>
      </c>
      <c r="F48" s="109">
        <v>42</v>
      </c>
      <c r="G48" s="118"/>
      <c r="H48" s="109">
        <v>50</v>
      </c>
    </row>
    <row r="49" spans="2:8" ht="32.25" thickBot="1" x14ac:dyDescent="0.25">
      <c r="B49" s="48" t="s">
        <v>311</v>
      </c>
      <c r="C49" s="19" t="s">
        <v>116</v>
      </c>
      <c r="D49" s="19" t="s">
        <v>76</v>
      </c>
      <c r="E49" s="19" t="s">
        <v>313</v>
      </c>
      <c r="F49" s="20">
        <v>42001</v>
      </c>
      <c r="G49" s="20"/>
      <c r="H49" s="20">
        <v>50</v>
      </c>
    </row>
    <row r="50" spans="2:8" ht="48" thickBot="1" x14ac:dyDescent="0.25">
      <c r="B50" s="48" t="s">
        <v>312</v>
      </c>
      <c r="C50" s="19" t="s">
        <v>116</v>
      </c>
      <c r="D50" s="19" t="s">
        <v>76</v>
      </c>
      <c r="E50" s="19" t="s">
        <v>313</v>
      </c>
      <c r="F50" s="20">
        <v>4200199900</v>
      </c>
      <c r="G50" s="20"/>
      <c r="H50" s="20">
        <v>50</v>
      </c>
    </row>
    <row r="51" spans="2:8" ht="32.25" thickBot="1" x14ac:dyDescent="0.25">
      <c r="B51" s="48" t="s">
        <v>13</v>
      </c>
      <c r="C51" s="19" t="s">
        <v>116</v>
      </c>
      <c r="D51" s="19" t="s">
        <v>76</v>
      </c>
      <c r="E51" s="19" t="s">
        <v>313</v>
      </c>
      <c r="F51" s="20">
        <v>4200199900</v>
      </c>
      <c r="G51" s="20">
        <v>244</v>
      </c>
      <c r="H51" s="20">
        <v>50</v>
      </c>
    </row>
    <row r="52" spans="2:8" ht="16.5" thickBot="1" x14ac:dyDescent="0.25">
      <c r="B52" s="103" t="s">
        <v>332</v>
      </c>
      <c r="C52" s="119" t="s">
        <v>116</v>
      </c>
      <c r="D52" s="119" t="s">
        <v>76</v>
      </c>
      <c r="E52" s="119" t="s">
        <v>313</v>
      </c>
      <c r="F52" s="118">
        <v>8830020000</v>
      </c>
      <c r="G52" s="118"/>
      <c r="H52" s="118">
        <v>64</v>
      </c>
    </row>
    <row r="53" spans="2:8" ht="32.25" thickBot="1" x14ac:dyDescent="0.25">
      <c r="B53" s="38" t="s">
        <v>207</v>
      </c>
      <c r="C53" s="19" t="s">
        <v>116</v>
      </c>
      <c r="D53" s="19" t="s">
        <v>76</v>
      </c>
      <c r="E53" s="19" t="s">
        <v>313</v>
      </c>
      <c r="F53" s="3">
        <v>8830020000</v>
      </c>
      <c r="G53" s="20">
        <v>244</v>
      </c>
      <c r="H53" s="20">
        <v>64</v>
      </c>
    </row>
    <row r="54" spans="2:8" ht="16.5" thickBot="1" x14ac:dyDescent="0.25">
      <c r="B54" s="107" t="s">
        <v>20</v>
      </c>
      <c r="C54" s="104" t="s">
        <v>116</v>
      </c>
      <c r="D54" s="104" t="s">
        <v>76</v>
      </c>
      <c r="E54" s="104">
        <v>13</v>
      </c>
      <c r="F54" s="109">
        <v>99</v>
      </c>
      <c r="G54" s="105"/>
      <c r="H54" s="109">
        <v>234.3</v>
      </c>
    </row>
    <row r="55" spans="2:8" ht="142.5" thickBot="1" x14ac:dyDescent="0.25">
      <c r="B55" s="101" t="s">
        <v>21</v>
      </c>
      <c r="C55" s="19" t="s">
        <v>116</v>
      </c>
      <c r="D55" s="19" t="s">
        <v>76</v>
      </c>
      <c r="E55" s="7">
        <v>13</v>
      </c>
      <c r="F55" s="3">
        <v>9980077730</v>
      </c>
      <c r="G55" s="2"/>
      <c r="H55" s="3">
        <v>234.3</v>
      </c>
    </row>
    <row r="56" spans="2:8" ht="32.25" thickBot="1" x14ac:dyDescent="0.25">
      <c r="B56" s="38" t="s">
        <v>13</v>
      </c>
      <c r="C56" s="19" t="s">
        <v>116</v>
      </c>
      <c r="D56" s="19" t="s">
        <v>76</v>
      </c>
      <c r="E56" s="7">
        <v>13</v>
      </c>
      <c r="F56" s="3">
        <v>9980077730</v>
      </c>
      <c r="G56" s="3">
        <v>244</v>
      </c>
      <c r="H56" s="3">
        <v>234.3</v>
      </c>
    </row>
    <row r="57" spans="2:8" ht="16.5" thickBot="1" x14ac:dyDescent="0.25">
      <c r="B57" s="107" t="s">
        <v>295</v>
      </c>
      <c r="C57" s="104" t="s">
        <v>116</v>
      </c>
      <c r="D57" s="104" t="s">
        <v>117</v>
      </c>
      <c r="E57" s="119"/>
      <c r="F57" s="118"/>
      <c r="G57" s="118"/>
      <c r="H57" s="120">
        <v>1675</v>
      </c>
    </row>
    <row r="58" spans="2:8" ht="32.25" thickBot="1" x14ac:dyDescent="0.25">
      <c r="B58" s="38" t="s">
        <v>296</v>
      </c>
      <c r="C58" s="19" t="s">
        <v>116</v>
      </c>
      <c r="D58" s="19" t="s">
        <v>117</v>
      </c>
      <c r="E58" s="7" t="s">
        <v>111</v>
      </c>
      <c r="F58" s="3"/>
      <c r="G58" s="3"/>
      <c r="H58" s="3">
        <v>1675</v>
      </c>
    </row>
    <row r="59" spans="2:8" ht="48" thickBot="1" x14ac:dyDescent="0.25">
      <c r="B59" s="38" t="s">
        <v>69</v>
      </c>
      <c r="C59" s="19" t="s">
        <v>116</v>
      </c>
      <c r="D59" s="19" t="s">
        <v>117</v>
      </c>
      <c r="E59" s="7" t="s">
        <v>111</v>
      </c>
      <c r="F59" s="20">
        <v>9980051180</v>
      </c>
      <c r="G59" s="3"/>
      <c r="H59" s="3">
        <v>1675</v>
      </c>
    </row>
    <row r="60" spans="2:8" ht="16.5" thickBot="1" x14ac:dyDescent="0.25">
      <c r="B60" s="38" t="s">
        <v>294</v>
      </c>
      <c r="C60" s="19" t="s">
        <v>116</v>
      </c>
      <c r="D60" s="19" t="s">
        <v>117</v>
      </c>
      <c r="E60" s="7" t="s">
        <v>111</v>
      </c>
      <c r="F60" s="20">
        <v>9980051180</v>
      </c>
      <c r="G60" s="3">
        <v>530</v>
      </c>
      <c r="H60" s="3">
        <v>1675</v>
      </c>
    </row>
    <row r="61" spans="2:8" ht="16.5" thickBot="1" x14ac:dyDescent="0.25">
      <c r="B61" s="107" t="s">
        <v>23</v>
      </c>
      <c r="C61" s="104" t="s">
        <v>116</v>
      </c>
      <c r="D61" s="121" t="s">
        <v>73</v>
      </c>
      <c r="E61" s="104"/>
      <c r="F61" s="118"/>
      <c r="G61" s="118"/>
      <c r="H61" s="118">
        <f>SUM(H62+H68)</f>
        <v>28238.388559999999</v>
      </c>
    </row>
    <row r="62" spans="2:8" ht="16.5" thickBot="1" x14ac:dyDescent="0.25">
      <c r="B62" s="107" t="s">
        <v>293</v>
      </c>
      <c r="C62" s="119" t="s">
        <v>116</v>
      </c>
      <c r="D62" s="125" t="s">
        <v>73</v>
      </c>
      <c r="E62" s="119" t="s">
        <v>112</v>
      </c>
      <c r="F62" s="118"/>
      <c r="G62" s="118"/>
      <c r="H62" s="118">
        <f>SUM(H64:H66)</f>
        <v>27980.37039</v>
      </c>
    </row>
    <row r="63" spans="2:8" ht="32.25" thickBot="1" x14ac:dyDescent="0.25">
      <c r="B63" s="107" t="s">
        <v>388</v>
      </c>
      <c r="C63" s="104" t="s">
        <v>116</v>
      </c>
      <c r="D63" s="121" t="s">
        <v>73</v>
      </c>
      <c r="E63" s="104" t="s">
        <v>112</v>
      </c>
      <c r="F63" s="159">
        <v>1530020760</v>
      </c>
      <c r="G63" s="109"/>
      <c r="H63" s="109">
        <v>21006.893</v>
      </c>
    </row>
    <row r="64" spans="2:8" ht="48" thickBot="1" x14ac:dyDescent="0.25">
      <c r="B64" s="48" t="s">
        <v>389</v>
      </c>
      <c r="C64" s="19" t="s">
        <v>116</v>
      </c>
      <c r="D64" s="70" t="s">
        <v>73</v>
      </c>
      <c r="E64" s="19" t="s">
        <v>112</v>
      </c>
      <c r="F64" s="20">
        <v>1530020760</v>
      </c>
      <c r="G64" s="20">
        <v>540</v>
      </c>
      <c r="H64" s="20">
        <v>21006.893</v>
      </c>
    </row>
    <row r="65" spans="2:8" ht="16.5" thickBot="1" x14ac:dyDescent="0.25">
      <c r="B65" s="48"/>
      <c r="C65" s="19" t="s">
        <v>116</v>
      </c>
      <c r="D65" s="70" t="s">
        <v>73</v>
      </c>
      <c r="E65" s="19" t="s">
        <v>112</v>
      </c>
      <c r="F65" s="20"/>
      <c r="G65" s="20">
        <v>243</v>
      </c>
      <c r="H65" s="20">
        <v>250</v>
      </c>
    </row>
    <row r="66" spans="2:8" ht="16.5" thickBot="1" x14ac:dyDescent="0.25">
      <c r="B66" s="209" t="s">
        <v>294</v>
      </c>
      <c r="C66" s="19" t="s">
        <v>116</v>
      </c>
      <c r="D66" s="70" t="s">
        <v>73</v>
      </c>
      <c r="E66" s="19" t="s">
        <v>112</v>
      </c>
      <c r="F66" s="207">
        <v>1530022260</v>
      </c>
      <c r="G66" s="3"/>
      <c r="H66" s="3">
        <v>6723.47739</v>
      </c>
    </row>
    <row r="67" spans="2:8" ht="16.5" thickBot="1" x14ac:dyDescent="0.25">
      <c r="B67" s="209" t="s">
        <v>383</v>
      </c>
      <c r="C67" s="19" t="s">
        <v>116</v>
      </c>
      <c r="D67" s="70" t="s">
        <v>73</v>
      </c>
      <c r="E67" s="19" t="s">
        <v>112</v>
      </c>
      <c r="F67" s="207">
        <v>1530022260</v>
      </c>
      <c r="G67" s="3">
        <v>540</v>
      </c>
      <c r="H67" s="3">
        <v>6723.47739</v>
      </c>
    </row>
    <row r="68" spans="2:8" ht="32.25" thickBot="1" x14ac:dyDescent="0.25">
      <c r="B68" s="103" t="s">
        <v>333</v>
      </c>
      <c r="C68" s="119" t="s">
        <v>116</v>
      </c>
      <c r="D68" s="125" t="s">
        <v>73</v>
      </c>
      <c r="E68" s="119" t="s">
        <v>334</v>
      </c>
      <c r="F68" s="127"/>
      <c r="G68" s="118"/>
      <c r="H68" s="118">
        <v>258.01817</v>
      </c>
    </row>
    <row r="69" spans="2:8" ht="79.5" thickBot="1" x14ac:dyDescent="0.25">
      <c r="B69" s="209" t="s">
        <v>335</v>
      </c>
      <c r="C69" s="19" t="s">
        <v>116</v>
      </c>
      <c r="D69" s="70" t="s">
        <v>73</v>
      </c>
      <c r="E69" s="19" t="s">
        <v>334</v>
      </c>
      <c r="F69" s="207">
        <v>9980040002</v>
      </c>
      <c r="G69" s="3">
        <v>245</v>
      </c>
      <c r="H69" s="3">
        <v>258.01817</v>
      </c>
    </row>
    <row r="70" spans="2:8" ht="32.25" thickBot="1" x14ac:dyDescent="0.25">
      <c r="B70" s="107" t="s">
        <v>24</v>
      </c>
      <c r="C70" s="104" t="s">
        <v>116</v>
      </c>
      <c r="D70" s="104" t="s">
        <v>74</v>
      </c>
      <c r="E70" s="104"/>
      <c r="F70" s="105"/>
      <c r="G70" s="105"/>
      <c r="H70" s="109">
        <f>SUM(H72+H74)</f>
        <v>13245.2</v>
      </c>
    </row>
    <row r="71" spans="2:8" ht="16.5" thickBot="1" x14ac:dyDescent="0.25">
      <c r="B71" s="92" t="s">
        <v>297</v>
      </c>
      <c r="C71" s="15" t="s">
        <v>116</v>
      </c>
      <c r="D71" s="8" t="s">
        <v>74</v>
      </c>
      <c r="E71" s="8" t="s">
        <v>111</v>
      </c>
      <c r="F71" s="1"/>
      <c r="G71" s="1"/>
      <c r="H71" s="1">
        <f>SUM(H73:H74)</f>
        <v>13245.2</v>
      </c>
    </row>
    <row r="72" spans="2:8" ht="32.25" thickBot="1" x14ac:dyDescent="0.25">
      <c r="B72" s="126" t="s">
        <v>336</v>
      </c>
      <c r="C72" s="123" t="s">
        <v>116</v>
      </c>
      <c r="D72" s="123" t="s">
        <v>74</v>
      </c>
      <c r="E72" s="123" t="s">
        <v>111</v>
      </c>
      <c r="F72" s="128" t="s">
        <v>337</v>
      </c>
      <c r="G72" s="129"/>
      <c r="H72" s="128">
        <v>1835.2</v>
      </c>
    </row>
    <row r="73" spans="2:8" ht="48" thickBot="1" x14ac:dyDescent="0.25">
      <c r="B73" s="209" t="s">
        <v>318</v>
      </c>
      <c r="C73" s="15" t="s">
        <v>116</v>
      </c>
      <c r="D73" s="15" t="s">
        <v>74</v>
      </c>
      <c r="E73" s="15" t="s">
        <v>111</v>
      </c>
      <c r="F73" s="20" t="s">
        <v>337</v>
      </c>
      <c r="G73" s="20">
        <v>244</v>
      </c>
      <c r="H73" s="20">
        <v>1835.2</v>
      </c>
    </row>
    <row r="74" spans="2:8" ht="16.5" thickBot="1" x14ac:dyDescent="0.25">
      <c r="B74" s="209" t="s">
        <v>294</v>
      </c>
      <c r="C74" s="19" t="s">
        <v>116</v>
      </c>
      <c r="D74" s="7" t="s">
        <v>74</v>
      </c>
      <c r="E74" s="7" t="s">
        <v>111</v>
      </c>
      <c r="F74" s="3" t="s">
        <v>381</v>
      </c>
      <c r="G74" s="3"/>
      <c r="H74" s="3">
        <v>11410</v>
      </c>
    </row>
    <row r="75" spans="2:8" ht="21.75" customHeight="1" thickBot="1" x14ac:dyDescent="0.25">
      <c r="B75" s="209" t="s">
        <v>317</v>
      </c>
      <c r="C75" s="19" t="s">
        <v>116</v>
      </c>
      <c r="D75" s="7" t="s">
        <v>74</v>
      </c>
      <c r="E75" s="7" t="s">
        <v>111</v>
      </c>
      <c r="F75" s="3" t="s">
        <v>382</v>
      </c>
      <c r="G75" s="3">
        <v>540</v>
      </c>
      <c r="H75" s="3">
        <v>11410</v>
      </c>
    </row>
    <row r="76" spans="2:8" ht="16.5" thickBot="1" x14ac:dyDescent="0.25">
      <c r="B76" s="107" t="s">
        <v>25</v>
      </c>
      <c r="C76" s="104" t="s">
        <v>116</v>
      </c>
      <c r="D76" s="121" t="s">
        <v>75</v>
      </c>
      <c r="E76" s="108"/>
      <c r="F76" s="105"/>
      <c r="G76" s="105"/>
      <c r="H76" s="120">
        <f>SUM(H84+H87+H77)</f>
        <v>6639.9520000000002</v>
      </c>
    </row>
    <row r="77" spans="2:8" ht="32.25" thickBot="1" x14ac:dyDescent="0.25">
      <c r="B77" s="107" t="s">
        <v>66</v>
      </c>
      <c r="C77" s="104" t="s">
        <v>116</v>
      </c>
      <c r="D77" s="121" t="s">
        <v>75</v>
      </c>
      <c r="E77" s="119" t="s">
        <v>111</v>
      </c>
      <c r="F77" s="105"/>
      <c r="G77" s="105"/>
      <c r="H77" s="120">
        <f>SUM(H78:H83)</f>
        <v>6157.9520000000002</v>
      </c>
    </row>
    <row r="78" spans="2:8" ht="16.5" thickBot="1" x14ac:dyDescent="0.25">
      <c r="B78" s="48" t="s">
        <v>357</v>
      </c>
      <c r="C78" s="19" t="s">
        <v>116</v>
      </c>
      <c r="D78" s="19" t="s">
        <v>75</v>
      </c>
      <c r="E78" s="19" t="s">
        <v>111</v>
      </c>
      <c r="F78" s="207" t="s">
        <v>227</v>
      </c>
      <c r="G78" s="207">
        <v>611</v>
      </c>
      <c r="H78" s="3">
        <v>2608.9520000000002</v>
      </c>
    </row>
    <row r="79" spans="2:8" ht="32.25" thickBot="1" x14ac:dyDescent="0.25">
      <c r="B79" s="48" t="s">
        <v>356</v>
      </c>
      <c r="C79" s="19" t="s">
        <v>116</v>
      </c>
      <c r="D79" s="19" t="s">
        <v>75</v>
      </c>
      <c r="E79" s="19" t="s">
        <v>111</v>
      </c>
      <c r="F79" s="207" t="s">
        <v>354</v>
      </c>
      <c r="G79" s="207">
        <v>611</v>
      </c>
      <c r="H79" s="3">
        <v>3474.0479999999998</v>
      </c>
    </row>
    <row r="80" spans="2:8" ht="32.25" thickBot="1" x14ac:dyDescent="0.25">
      <c r="B80" s="48" t="s">
        <v>356</v>
      </c>
      <c r="C80" s="19" t="s">
        <v>116</v>
      </c>
      <c r="D80" s="19" t="s">
        <v>75</v>
      </c>
      <c r="E80" s="19" t="s">
        <v>111</v>
      </c>
      <c r="F80" s="207" t="s">
        <v>354</v>
      </c>
      <c r="G80" s="207">
        <v>613</v>
      </c>
      <c r="H80" s="3">
        <v>21</v>
      </c>
    </row>
    <row r="81" spans="2:8" ht="32.25" thickBot="1" x14ac:dyDescent="0.25">
      <c r="B81" s="48" t="s">
        <v>356</v>
      </c>
      <c r="C81" s="19" t="s">
        <v>116</v>
      </c>
      <c r="D81" s="19" t="s">
        <v>75</v>
      </c>
      <c r="E81" s="19" t="s">
        <v>111</v>
      </c>
      <c r="F81" s="207" t="s">
        <v>354</v>
      </c>
      <c r="G81" s="207">
        <v>623</v>
      </c>
      <c r="H81" s="3">
        <v>21</v>
      </c>
    </row>
    <row r="82" spans="2:8" ht="32.25" thickBot="1" x14ac:dyDescent="0.25">
      <c r="B82" s="48" t="s">
        <v>356</v>
      </c>
      <c r="C82" s="19" t="s">
        <v>116</v>
      </c>
      <c r="D82" s="19" t="s">
        <v>75</v>
      </c>
      <c r="E82" s="19" t="s">
        <v>111</v>
      </c>
      <c r="F82" s="207" t="s">
        <v>354</v>
      </c>
      <c r="G82" s="207">
        <v>633</v>
      </c>
      <c r="H82" s="3">
        <v>21</v>
      </c>
    </row>
    <row r="83" spans="2:8" ht="32.25" thickBot="1" x14ac:dyDescent="0.25">
      <c r="B83" s="48" t="s">
        <v>356</v>
      </c>
      <c r="C83" s="19" t="s">
        <v>116</v>
      </c>
      <c r="D83" s="19" t="s">
        <v>75</v>
      </c>
      <c r="E83" s="19" t="s">
        <v>111</v>
      </c>
      <c r="F83" s="207" t="s">
        <v>354</v>
      </c>
      <c r="G83" s="207">
        <v>813</v>
      </c>
      <c r="H83" s="3">
        <v>11.952</v>
      </c>
    </row>
    <row r="84" spans="2:8" ht="32.25" thickBot="1" x14ac:dyDescent="0.25">
      <c r="B84" s="107" t="s">
        <v>26</v>
      </c>
      <c r="C84" s="104" t="s">
        <v>116</v>
      </c>
      <c r="D84" s="104" t="s">
        <v>75</v>
      </c>
      <c r="E84" s="104" t="s">
        <v>75</v>
      </c>
      <c r="F84" s="105"/>
      <c r="G84" s="105"/>
      <c r="H84" s="109">
        <v>110</v>
      </c>
    </row>
    <row r="85" spans="2:8" ht="32.25" thickBot="1" x14ac:dyDescent="0.25">
      <c r="B85" s="5" t="s">
        <v>27</v>
      </c>
      <c r="C85" s="19" t="s">
        <v>116</v>
      </c>
      <c r="D85" s="7" t="s">
        <v>75</v>
      </c>
      <c r="E85" s="7" t="s">
        <v>75</v>
      </c>
      <c r="F85" s="3">
        <v>3310199000</v>
      </c>
      <c r="G85" s="2"/>
      <c r="H85" s="3">
        <v>110</v>
      </c>
    </row>
    <row r="86" spans="2:8" ht="32.25" thickBot="1" x14ac:dyDescent="0.25">
      <c r="B86" s="38" t="s">
        <v>13</v>
      </c>
      <c r="C86" s="19" t="s">
        <v>116</v>
      </c>
      <c r="D86" s="7" t="s">
        <v>75</v>
      </c>
      <c r="E86" s="7" t="s">
        <v>75</v>
      </c>
      <c r="F86" s="3">
        <v>3310199000</v>
      </c>
      <c r="G86" s="3">
        <v>244</v>
      </c>
      <c r="H86" s="3">
        <v>110</v>
      </c>
    </row>
    <row r="87" spans="2:8" ht="16.5" thickBot="1" x14ac:dyDescent="0.25">
      <c r="B87" s="107" t="s">
        <v>28</v>
      </c>
      <c r="C87" s="104" t="s">
        <v>116</v>
      </c>
      <c r="D87" s="104" t="s">
        <v>75</v>
      </c>
      <c r="E87" s="104" t="s">
        <v>112</v>
      </c>
      <c r="F87" s="105"/>
      <c r="G87" s="105"/>
      <c r="H87" s="109">
        <f>SUM(H88:H88)</f>
        <v>372</v>
      </c>
    </row>
    <row r="88" spans="2:8" ht="79.5" thickBot="1" x14ac:dyDescent="0.25">
      <c r="B88" s="101" t="s">
        <v>29</v>
      </c>
      <c r="C88" s="15" t="s">
        <v>116</v>
      </c>
      <c r="D88" s="8" t="s">
        <v>75</v>
      </c>
      <c r="E88" s="8" t="s">
        <v>112</v>
      </c>
      <c r="F88" s="1">
        <v>9980077740</v>
      </c>
      <c r="G88" s="2"/>
      <c r="H88" s="1">
        <f>SUM(H89:H90)</f>
        <v>372</v>
      </c>
    </row>
    <row r="89" spans="2:8" ht="48" thickBot="1" x14ac:dyDescent="0.25">
      <c r="B89" s="5" t="s">
        <v>9</v>
      </c>
      <c r="C89" s="19" t="s">
        <v>116</v>
      </c>
      <c r="D89" s="7" t="s">
        <v>75</v>
      </c>
      <c r="E89" s="7" t="s">
        <v>112</v>
      </c>
      <c r="F89" s="3">
        <v>9980077740</v>
      </c>
      <c r="G89" s="3">
        <v>121</v>
      </c>
      <c r="H89" s="3">
        <v>286</v>
      </c>
    </row>
    <row r="90" spans="2:8" ht="63.75" thickBot="1" x14ac:dyDescent="0.25">
      <c r="B90" s="38" t="s">
        <v>10</v>
      </c>
      <c r="C90" s="19" t="s">
        <v>116</v>
      </c>
      <c r="D90" s="7" t="s">
        <v>75</v>
      </c>
      <c r="E90" s="7" t="s">
        <v>112</v>
      </c>
      <c r="F90" s="3">
        <v>9980077740</v>
      </c>
      <c r="G90" s="3">
        <v>129</v>
      </c>
      <c r="H90" s="3">
        <v>86</v>
      </c>
    </row>
    <row r="91" spans="2:8" ht="16.5" thickBot="1" x14ac:dyDescent="0.25">
      <c r="B91" s="224" t="s">
        <v>61</v>
      </c>
      <c r="C91" s="104" t="s">
        <v>116</v>
      </c>
      <c r="D91" s="104" t="s">
        <v>172</v>
      </c>
      <c r="E91" s="104"/>
      <c r="F91" s="109"/>
      <c r="G91" s="109"/>
      <c r="H91" s="109">
        <f>SUM(H93+H94)</f>
        <v>174112.73746999999</v>
      </c>
    </row>
    <row r="92" spans="2:8" ht="32.25" thickBot="1" x14ac:dyDescent="0.25">
      <c r="B92" s="103" t="s">
        <v>400</v>
      </c>
      <c r="C92" s="104" t="s">
        <v>116</v>
      </c>
      <c r="D92" s="104" t="s">
        <v>172</v>
      </c>
      <c r="E92" s="104" t="s">
        <v>76</v>
      </c>
      <c r="F92" s="109" t="s">
        <v>402</v>
      </c>
      <c r="G92" s="118"/>
      <c r="H92" s="109">
        <v>7545.7894699999997</v>
      </c>
    </row>
    <row r="93" spans="2:8" ht="16.5" thickBot="1" x14ac:dyDescent="0.25">
      <c r="B93" s="209" t="s">
        <v>317</v>
      </c>
      <c r="C93" s="19" t="s">
        <v>116</v>
      </c>
      <c r="D93" s="7" t="s">
        <v>172</v>
      </c>
      <c r="E93" s="7" t="s">
        <v>76</v>
      </c>
      <c r="F93" s="16" t="s">
        <v>402</v>
      </c>
      <c r="G93" s="3">
        <v>540</v>
      </c>
      <c r="H93" s="16">
        <v>7545.7894699999997</v>
      </c>
    </row>
    <row r="94" spans="2:8" ht="63.75" thickBot="1" x14ac:dyDescent="0.25">
      <c r="B94" s="107" t="s">
        <v>395</v>
      </c>
      <c r="C94" s="119" t="s">
        <v>116</v>
      </c>
      <c r="D94" s="119" t="s">
        <v>172</v>
      </c>
      <c r="E94" s="119" t="s">
        <v>76</v>
      </c>
      <c r="F94" s="127" t="s">
        <v>401</v>
      </c>
      <c r="G94" s="118"/>
      <c r="H94" s="118">
        <v>166566.948</v>
      </c>
    </row>
    <row r="95" spans="2:8" ht="48" thickBot="1" x14ac:dyDescent="0.3">
      <c r="B95" s="220" t="s">
        <v>396</v>
      </c>
      <c r="C95" s="19" t="s">
        <v>116</v>
      </c>
      <c r="D95" s="7" t="s">
        <v>172</v>
      </c>
      <c r="E95" s="7" t="s">
        <v>76</v>
      </c>
      <c r="F95" s="130" t="s">
        <v>401</v>
      </c>
      <c r="G95" s="3">
        <v>414</v>
      </c>
      <c r="H95" s="3">
        <v>166566.948</v>
      </c>
    </row>
    <row r="96" spans="2:8" ht="16.5" thickBot="1" x14ac:dyDescent="0.25">
      <c r="B96" s="107" t="s">
        <v>31</v>
      </c>
      <c r="C96" s="104" t="s">
        <v>116</v>
      </c>
      <c r="D96" s="104">
        <v>10</v>
      </c>
      <c r="E96" s="108"/>
      <c r="F96" s="105"/>
      <c r="G96" s="105"/>
      <c r="H96" s="131">
        <f>SUM(H97+H100)</f>
        <v>9936.2800000000007</v>
      </c>
    </row>
    <row r="97" spans="2:8" ht="16.5" thickBot="1" x14ac:dyDescent="0.25">
      <c r="B97" s="107" t="s">
        <v>32</v>
      </c>
      <c r="C97" s="104" t="s">
        <v>116</v>
      </c>
      <c r="D97" s="104">
        <v>10</v>
      </c>
      <c r="E97" s="104" t="s">
        <v>76</v>
      </c>
      <c r="F97" s="105"/>
      <c r="G97" s="105"/>
      <c r="H97" s="109">
        <v>700</v>
      </c>
    </row>
    <row r="98" spans="2:8" ht="32.25" thickBot="1" x14ac:dyDescent="0.25">
      <c r="B98" s="101" t="s">
        <v>33</v>
      </c>
      <c r="C98" s="15" t="s">
        <v>116</v>
      </c>
      <c r="D98" s="8">
        <v>10</v>
      </c>
      <c r="E98" s="8" t="s">
        <v>76</v>
      </c>
      <c r="F98" s="1">
        <v>2210728960</v>
      </c>
      <c r="G98" s="2"/>
      <c r="H98" s="1">
        <v>700</v>
      </c>
    </row>
    <row r="99" spans="2:8" ht="32.25" thickBot="1" x14ac:dyDescent="0.25">
      <c r="B99" s="5" t="s">
        <v>34</v>
      </c>
      <c r="C99" s="19" t="s">
        <v>116</v>
      </c>
      <c r="D99" s="7">
        <v>10</v>
      </c>
      <c r="E99" s="7" t="s">
        <v>76</v>
      </c>
      <c r="F99" s="3">
        <v>2210728960</v>
      </c>
      <c r="G99" s="3">
        <v>312</v>
      </c>
      <c r="H99" s="3">
        <v>700</v>
      </c>
    </row>
    <row r="100" spans="2:8" ht="16.5" thickBot="1" x14ac:dyDescent="0.25">
      <c r="B100" s="107" t="s">
        <v>35</v>
      </c>
      <c r="C100" s="104" t="s">
        <v>116</v>
      </c>
      <c r="D100" s="104">
        <v>10</v>
      </c>
      <c r="E100" s="104" t="s">
        <v>73</v>
      </c>
      <c r="F100" s="105"/>
      <c r="G100" s="105"/>
      <c r="H100" s="109">
        <f>SUM(H102+H106+H103)</f>
        <v>9236.2800000000007</v>
      </c>
    </row>
    <row r="101" spans="2:8" ht="48" thickBot="1" x14ac:dyDescent="0.25">
      <c r="B101" s="107" t="s">
        <v>36</v>
      </c>
      <c r="C101" s="104" t="s">
        <v>116</v>
      </c>
      <c r="D101" s="104">
        <v>10</v>
      </c>
      <c r="E101" s="104" t="s">
        <v>73</v>
      </c>
      <c r="F101" s="109">
        <v>2230781510</v>
      </c>
      <c r="G101" s="105"/>
      <c r="H101" s="109">
        <v>5051</v>
      </c>
    </row>
    <row r="102" spans="2:8" ht="32.25" thickBot="1" x14ac:dyDescent="0.25">
      <c r="B102" s="5" t="s">
        <v>34</v>
      </c>
      <c r="C102" s="19" t="s">
        <v>116</v>
      </c>
      <c r="D102" s="7">
        <v>10</v>
      </c>
      <c r="E102" s="7" t="s">
        <v>73</v>
      </c>
      <c r="F102" s="3">
        <v>2230781510</v>
      </c>
      <c r="G102" s="3">
        <v>313</v>
      </c>
      <c r="H102" s="3">
        <v>5051</v>
      </c>
    </row>
    <row r="103" spans="2:8" ht="63.75" thickBot="1" x14ac:dyDescent="0.25">
      <c r="B103" s="227" t="s">
        <v>397</v>
      </c>
      <c r="C103" s="104" t="s">
        <v>116</v>
      </c>
      <c r="D103" s="104">
        <v>10</v>
      </c>
      <c r="E103" s="104" t="s">
        <v>73</v>
      </c>
      <c r="F103" s="109">
        <v>2230781530</v>
      </c>
      <c r="G103" s="3"/>
      <c r="H103" s="1">
        <v>100</v>
      </c>
    </row>
    <row r="104" spans="2:8" ht="32.25" thickBot="1" x14ac:dyDescent="0.25">
      <c r="B104" s="210" t="s">
        <v>34</v>
      </c>
      <c r="C104" s="19" t="s">
        <v>116</v>
      </c>
      <c r="D104" s="7">
        <v>10</v>
      </c>
      <c r="E104" s="7" t="s">
        <v>73</v>
      </c>
      <c r="F104" s="3">
        <v>2230781530</v>
      </c>
      <c r="G104" s="3">
        <v>313</v>
      </c>
      <c r="H104" s="3">
        <v>100</v>
      </c>
    </row>
    <row r="105" spans="2:8" ht="79.5" thickBot="1" x14ac:dyDescent="0.25">
      <c r="B105" s="107" t="s">
        <v>37</v>
      </c>
      <c r="C105" s="104" t="s">
        <v>116</v>
      </c>
      <c r="D105" s="104">
        <v>10</v>
      </c>
      <c r="E105" s="104" t="s">
        <v>73</v>
      </c>
      <c r="F105" s="109" t="s">
        <v>329</v>
      </c>
      <c r="G105" s="105"/>
      <c r="H105" s="109">
        <v>4085.28</v>
      </c>
    </row>
    <row r="106" spans="2:8" ht="32.25" thickBot="1" x14ac:dyDescent="0.25">
      <c r="B106" s="5" t="s">
        <v>34</v>
      </c>
      <c r="C106" s="19" t="s">
        <v>116</v>
      </c>
      <c r="D106" s="7">
        <v>10</v>
      </c>
      <c r="E106" s="7" t="s">
        <v>73</v>
      </c>
      <c r="F106" s="3" t="s">
        <v>329</v>
      </c>
      <c r="G106" s="3">
        <v>412</v>
      </c>
      <c r="H106" s="3">
        <v>4085.28</v>
      </c>
    </row>
    <row r="107" spans="2:8" ht="16.5" thickBot="1" x14ac:dyDescent="0.25">
      <c r="B107" s="107" t="s">
        <v>38</v>
      </c>
      <c r="C107" s="104" t="s">
        <v>116</v>
      </c>
      <c r="D107" s="104">
        <v>11</v>
      </c>
      <c r="E107" s="108"/>
      <c r="F107" s="105"/>
      <c r="G107" s="105"/>
      <c r="H107" s="109">
        <v>160</v>
      </c>
    </row>
    <row r="108" spans="2:8" ht="16.5" thickBot="1" x14ac:dyDescent="0.25">
      <c r="B108" s="14" t="s">
        <v>39</v>
      </c>
      <c r="C108" s="19" t="s">
        <v>116</v>
      </c>
      <c r="D108" s="19">
        <v>11</v>
      </c>
      <c r="E108" s="19" t="s">
        <v>74</v>
      </c>
      <c r="F108" s="17"/>
      <c r="G108" s="17"/>
      <c r="H108" s="20">
        <v>160</v>
      </c>
    </row>
    <row r="109" spans="2:8" ht="32.25" thickBot="1" x14ac:dyDescent="0.25">
      <c r="B109" s="14" t="s">
        <v>40</v>
      </c>
      <c r="C109" s="19" t="s">
        <v>116</v>
      </c>
      <c r="D109" s="19">
        <v>11</v>
      </c>
      <c r="E109" s="19" t="s">
        <v>74</v>
      </c>
      <c r="F109" s="20">
        <v>2460120000</v>
      </c>
      <c r="G109" s="17"/>
      <c r="H109" s="20">
        <v>160</v>
      </c>
    </row>
    <row r="110" spans="2:8" ht="32.25" thickBot="1" x14ac:dyDescent="0.25">
      <c r="B110" s="21" t="s">
        <v>13</v>
      </c>
      <c r="C110" s="19" t="s">
        <v>116</v>
      </c>
      <c r="D110" s="19">
        <v>11</v>
      </c>
      <c r="E110" s="19" t="s">
        <v>74</v>
      </c>
      <c r="F110" s="20">
        <v>2460120000</v>
      </c>
      <c r="G110" s="20">
        <v>244</v>
      </c>
      <c r="H110" s="20">
        <v>160</v>
      </c>
    </row>
    <row r="111" spans="2:8" ht="32.25" thickBot="1" x14ac:dyDescent="0.25">
      <c r="B111" s="107" t="s">
        <v>41</v>
      </c>
      <c r="C111" s="104" t="s">
        <v>116</v>
      </c>
      <c r="D111" s="121">
        <v>12</v>
      </c>
      <c r="E111" s="108"/>
      <c r="F111" s="105"/>
      <c r="G111" s="105"/>
      <c r="H111" s="120">
        <v>3548</v>
      </c>
    </row>
    <row r="112" spans="2:8" ht="16.5" thickBot="1" x14ac:dyDescent="0.25">
      <c r="B112" s="14" t="s">
        <v>42</v>
      </c>
      <c r="C112" s="15" t="s">
        <v>116</v>
      </c>
      <c r="D112" s="15">
        <v>12</v>
      </c>
      <c r="E112" s="15" t="s">
        <v>117</v>
      </c>
      <c r="F112" s="16">
        <v>2520200190</v>
      </c>
      <c r="G112" s="132"/>
      <c r="H112" s="16">
        <v>3548</v>
      </c>
    </row>
    <row r="113" spans="2:8" ht="32.25" thickBot="1" x14ac:dyDescent="0.25">
      <c r="B113" s="18" t="s">
        <v>43</v>
      </c>
      <c r="C113" s="19" t="s">
        <v>116</v>
      </c>
      <c r="D113" s="19">
        <v>12</v>
      </c>
      <c r="E113" s="19" t="s">
        <v>117</v>
      </c>
      <c r="F113" s="20">
        <v>2520200190</v>
      </c>
      <c r="G113" s="20">
        <v>611</v>
      </c>
      <c r="H113" s="20">
        <v>3548</v>
      </c>
    </row>
    <row r="114" spans="2:8" ht="48" thickBot="1" x14ac:dyDescent="0.25">
      <c r="B114" s="107" t="s">
        <v>44</v>
      </c>
      <c r="C114" s="104" t="s">
        <v>116</v>
      </c>
      <c r="D114" s="104">
        <v>13</v>
      </c>
      <c r="E114" s="108"/>
      <c r="F114" s="105"/>
      <c r="G114" s="105"/>
      <c r="H114" s="109">
        <v>53</v>
      </c>
    </row>
    <row r="115" spans="2:8" ht="16.5" thickBot="1" x14ac:dyDescent="0.25">
      <c r="B115" s="14" t="s">
        <v>45</v>
      </c>
      <c r="C115" s="15" t="s">
        <v>116</v>
      </c>
      <c r="D115" s="15">
        <v>13</v>
      </c>
      <c r="E115" s="15" t="s">
        <v>76</v>
      </c>
      <c r="F115" s="16">
        <v>2610227880</v>
      </c>
      <c r="G115" s="17"/>
      <c r="H115" s="16">
        <v>53</v>
      </c>
    </row>
    <row r="116" spans="2:8" ht="32.25" thickBot="1" x14ac:dyDescent="0.25">
      <c r="B116" s="18" t="s">
        <v>46</v>
      </c>
      <c r="C116" s="19" t="s">
        <v>116</v>
      </c>
      <c r="D116" s="19">
        <v>13</v>
      </c>
      <c r="E116" s="19" t="s">
        <v>76</v>
      </c>
      <c r="F116" s="20">
        <v>2610227880</v>
      </c>
      <c r="G116" s="20">
        <v>730</v>
      </c>
      <c r="H116" s="20">
        <v>53</v>
      </c>
    </row>
    <row r="117" spans="2:8" ht="26.25" customHeight="1" thickBot="1" x14ac:dyDescent="0.25">
      <c r="B117" s="18" t="s">
        <v>365</v>
      </c>
      <c r="C117" s="19" t="s">
        <v>116</v>
      </c>
      <c r="D117" s="19" t="s">
        <v>303</v>
      </c>
      <c r="E117" s="19"/>
      <c r="F117" s="20"/>
      <c r="G117" s="20"/>
      <c r="H117" s="20">
        <v>47313</v>
      </c>
    </row>
    <row r="118" spans="2:8" ht="33" customHeight="1" thickBot="1" x14ac:dyDescent="0.25">
      <c r="B118" s="101" t="s">
        <v>366</v>
      </c>
      <c r="C118" s="8" t="s">
        <v>116</v>
      </c>
      <c r="D118" s="8">
        <v>14</v>
      </c>
      <c r="E118" s="8" t="s">
        <v>76</v>
      </c>
      <c r="F118" s="1">
        <v>2610160030</v>
      </c>
      <c r="G118" s="1">
        <v>511</v>
      </c>
      <c r="H118" s="1">
        <v>47313</v>
      </c>
    </row>
    <row r="119" spans="2:8" ht="48" thickBot="1" x14ac:dyDescent="0.25">
      <c r="B119" s="107" t="s">
        <v>115</v>
      </c>
      <c r="C119" s="121" t="s">
        <v>113</v>
      </c>
      <c r="D119" s="121" t="s">
        <v>76</v>
      </c>
      <c r="E119" s="121" t="s">
        <v>114</v>
      </c>
      <c r="F119" s="120">
        <v>9980020000</v>
      </c>
      <c r="G119" s="105"/>
      <c r="H119" s="120">
        <f>SUM(H120:H124)</f>
        <v>4656</v>
      </c>
    </row>
    <row r="120" spans="2:8" ht="48" thickBot="1" x14ac:dyDescent="0.25">
      <c r="B120" s="5" t="s">
        <v>9</v>
      </c>
      <c r="C120" s="19" t="s">
        <v>113</v>
      </c>
      <c r="D120" s="19" t="s">
        <v>76</v>
      </c>
      <c r="E120" s="19" t="s">
        <v>114</v>
      </c>
      <c r="F120" s="3">
        <v>9980020000</v>
      </c>
      <c r="G120" s="3">
        <v>121</v>
      </c>
      <c r="H120" s="3">
        <v>3200</v>
      </c>
    </row>
    <row r="121" spans="2:8" ht="63.75" thickBot="1" x14ac:dyDescent="0.25">
      <c r="B121" s="38" t="s">
        <v>10</v>
      </c>
      <c r="C121" s="19" t="s">
        <v>113</v>
      </c>
      <c r="D121" s="19" t="s">
        <v>76</v>
      </c>
      <c r="E121" s="19" t="s">
        <v>114</v>
      </c>
      <c r="F121" s="3">
        <v>9980020000</v>
      </c>
      <c r="G121" s="3">
        <v>129</v>
      </c>
      <c r="H121" s="3">
        <v>966</v>
      </c>
    </row>
    <row r="122" spans="2:8" ht="32.25" thickBot="1" x14ac:dyDescent="0.25">
      <c r="B122" s="38" t="s">
        <v>13</v>
      </c>
      <c r="C122" s="19" t="s">
        <v>113</v>
      </c>
      <c r="D122" s="19" t="s">
        <v>76</v>
      </c>
      <c r="E122" s="19" t="s">
        <v>114</v>
      </c>
      <c r="F122" s="3">
        <v>9980020000</v>
      </c>
      <c r="G122" s="3">
        <v>244</v>
      </c>
      <c r="H122" s="3">
        <v>347</v>
      </c>
    </row>
    <row r="123" spans="2:8" ht="16.5" thickBot="1" x14ac:dyDescent="0.25">
      <c r="B123" s="38" t="s">
        <v>367</v>
      </c>
      <c r="C123" s="19" t="s">
        <v>113</v>
      </c>
      <c r="D123" s="19" t="s">
        <v>76</v>
      </c>
      <c r="E123" s="19" t="s">
        <v>114</v>
      </c>
      <c r="F123" s="3">
        <v>9980020000</v>
      </c>
      <c r="G123" s="3">
        <v>247</v>
      </c>
      <c r="H123" s="3">
        <v>128</v>
      </c>
    </row>
    <row r="124" spans="2:8" ht="16.5" thickBot="1" x14ac:dyDescent="0.25">
      <c r="B124" s="5" t="s">
        <v>48</v>
      </c>
      <c r="C124" s="19" t="s">
        <v>113</v>
      </c>
      <c r="D124" s="19" t="s">
        <v>76</v>
      </c>
      <c r="E124" s="19" t="s">
        <v>114</v>
      </c>
      <c r="F124" s="3">
        <v>9980020000</v>
      </c>
      <c r="G124" s="3">
        <v>850</v>
      </c>
      <c r="H124" s="3">
        <v>15</v>
      </c>
    </row>
    <row r="125" spans="2:8" ht="48" thickBot="1" x14ac:dyDescent="0.25">
      <c r="B125" s="107" t="s">
        <v>22</v>
      </c>
      <c r="C125" s="104" t="s">
        <v>71</v>
      </c>
      <c r="D125" s="104" t="s">
        <v>111</v>
      </c>
      <c r="E125" s="104"/>
      <c r="F125" s="118"/>
      <c r="G125" s="109"/>
      <c r="H125" s="133">
        <f>SUM(H126)</f>
        <v>7427</v>
      </c>
    </row>
    <row r="126" spans="2:8" ht="63.75" thickBot="1" x14ac:dyDescent="0.25">
      <c r="B126" s="9" t="s">
        <v>49</v>
      </c>
      <c r="C126" s="8" t="s">
        <v>71</v>
      </c>
      <c r="D126" s="8" t="s">
        <v>111</v>
      </c>
      <c r="E126" s="8" t="s">
        <v>258</v>
      </c>
      <c r="F126" s="8">
        <v>740120000</v>
      </c>
      <c r="G126" s="8"/>
      <c r="H126" s="33">
        <f>SUM(H127:H131)</f>
        <v>7427</v>
      </c>
    </row>
    <row r="127" spans="2:8" ht="48" thickBot="1" x14ac:dyDescent="0.25">
      <c r="B127" s="10" t="s">
        <v>30</v>
      </c>
      <c r="C127" s="7" t="s">
        <v>71</v>
      </c>
      <c r="D127" s="7" t="s">
        <v>111</v>
      </c>
      <c r="E127" s="7" t="s">
        <v>258</v>
      </c>
      <c r="F127" s="7">
        <v>740120000</v>
      </c>
      <c r="G127" s="7">
        <v>111</v>
      </c>
      <c r="H127" s="83">
        <v>3500</v>
      </c>
    </row>
    <row r="128" spans="2:8" ht="16.5" thickBot="1" x14ac:dyDescent="0.25">
      <c r="B128" s="38" t="s">
        <v>299</v>
      </c>
      <c r="C128" s="7" t="s">
        <v>71</v>
      </c>
      <c r="D128" s="7" t="s">
        <v>111</v>
      </c>
      <c r="E128" s="7" t="s">
        <v>258</v>
      </c>
      <c r="F128" s="7">
        <v>740120000</v>
      </c>
      <c r="G128" s="7" t="s">
        <v>122</v>
      </c>
      <c r="H128" s="83">
        <v>30</v>
      </c>
    </row>
    <row r="129" spans="2:8" ht="63.75" thickBot="1" x14ac:dyDescent="0.25">
      <c r="B129" s="210" t="s">
        <v>10</v>
      </c>
      <c r="C129" s="7" t="s">
        <v>71</v>
      </c>
      <c r="D129" s="7" t="s">
        <v>111</v>
      </c>
      <c r="E129" s="7" t="s">
        <v>258</v>
      </c>
      <c r="F129" s="3">
        <v>740120000</v>
      </c>
      <c r="G129" s="3">
        <v>119</v>
      </c>
      <c r="H129" s="3">
        <v>1057</v>
      </c>
    </row>
    <row r="130" spans="2:8" ht="32.25" thickBot="1" x14ac:dyDescent="0.25">
      <c r="B130" s="38" t="s">
        <v>13</v>
      </c>
      <c r="C130" s="7" t="s">
        <v>71</v>
      </c>
      <c r="D130" s="7" t="s">
        <v>111</v>
      </c>
      <c r="E130" s="7" t="s">
        <v>258</v>
      </c>
      <c r="F130" s="3">
        <v>740120000</v>
      </c>
      <c r="G130" s="3">
        <v>244</v>
      </c>
      <c r="H130" s="3">
        <v>2830</v>
      </c>
    </row>
    <row r="131" spans="2:8" ht="16.5" thickBot="1" x14ac:dyDescent="0.25">
      <c r="B131" s="5" t="s">
        <v>48</v>
      </c>
      <c r="C131" s="7" t="s">
        <v>71</v>
      </c>
      <c r="D131" s="7" t="s">
        <v>111</v>
      </c>
      <c r="E131" s="7" t="s">
        <v>258</v>
      </c>
      <c r="F131" s="3">
        <v>740120000</v>
      </c>
      <c r="G131" s="3">
        <v>850</v>
      </c>
      <c r="H131" s="3">
        <v>10</v>
      </c>
    </row>
    <row r="132" spans="2:8" ht="16.5" thickBot="1" x14ac:dyDescent="0.25">
      <c r="B132" s="107" t="s">
        <v>23</v>
      </c>
      <c r="C132" s="104" t="s">
        <v>72</v>
      </c>
      <c r="D132" s="104" t="s">
        <v>73</v>
      </c>
      <c r="E132" s="104"/>
      <c r="F132" s="104"/>
      <c r="G132" s="104"/>
      <c r="H132" s="133">
        <f>SUM(H134)</f>
        <v>2033</v>
      </c>
    </row>
    <row r="133" spans="2:8" ht="16.5" thickBot="1" x14ac:dyDescent="0.25">
      <c r="B133" s="101" t="s">
        <v>50</v>
      </c>
      <c r="C133" s="8" t="s">
        <v>72</v>
      </c>
      <c r="D133" s="8" t="s">
        <v>73</v>
      </c>
      <c r="E133" s="8" t="s">
        <v>74</v>
      </c>
      <c r="F133" s="8"/>
      <c r="G133" s="8"/>
      <c r="H133" s="33">
        <f>SUM(H134)</f>
        <v>2033</v>
      </c>
    </row>
    <row r="134" spans="2:8" ht="16.5" thickBot="1" x14ac:dyDescent="0.25">
      <c r="B134" s="101" t="s">
        <v>51</v>
      </c>
      <c r="C134" s="8" t="s">
        <v>72</v>
      </c>
      <c r="D134" s="8" t="s">
        <v>73</v>
      </c>
      <c r="E134" s="8" t="s">
        <v>74</v>
      </c>
      <c r="F134" s="8">
        <v>1410211000</v>
      </c>
      <c r="G134" s="8"/>
      <c r="H134" s="33">
        <f>SUM(H135+H136+H137+H138)</f>
        <v>2033</v>
      </c>
    </row>
    <row r="135" spans="2:8" ht="48" thickBot="1" x14ac:dyDescent="0.25">
      <c r="B135" s="38" t="s">
        <v>9</v>
      </c>
      <c r="C135" s="7" t="s">
        <v>72</v>
      </c>
      <c r="D135" s="7" t="s">
        <v>73</v>
      </c>
      <c r="E135" s="7" t="s">
        <v>74</v>
      </c>
      <c r="F135" s="7">
        <v>1410211000</v>
      </c>
      <c r="G135" s="7">
        <v>121</v>
      </c>
      <c r="H135" s="83">
        <v>1200</v>
      </c>
    </row>
    <row r="136" spans="2:8" ht="63.75" thickBot="1" x14ac:dyDescent="0.25">
      <c r="B136" s="38" t="s">
        <v>10</v>
      </c>
      <c r="C136" s="7" t="s">
        <v>72</v>
      </c>
      <c r="D136" s="7" t="s">
        <v>73</v>
      </c>
      <c r="E136" s="7" t="s">
        <v>74</v>
      </c>
      <c r="F136" s="7">
        <v>1410211000</v>
      </c>
      <c r="G136" s="7">
        <v>129</v>
      </c>
      <c r="H136" s="83">
        <v>363</v>
      </c>
    </row>
    <row r="137" spans="2:8" ht="32.25" thickBot="1" x14ac:dyDescent="0.25">
      <c r="B137" s="38" t="s">
        <v>13</v>
      </c>
      <c r="C137" s="7" t="s">
        <v>72</v>
      </c>
      <c r="D137" s="7" t="s">
        <v>73</v>
      </c>
      <c r="E137" s="7" t="s">
        <v>74</v>
      </c>
      <c r="F137" s="7">
        <v>1410211000</v>
      </c>
      <c r="G137" s="7">
        <v>244</v>
      </c>
      <c r="H137" s="83">
        <v>467</v>
      </c>
    </row>
    <row r="138" spans="2:8" ht="16.5" thickBot="1" x14ac:dyDescent="0.25">
      <c r="B138" s="5" t="s">
        <v>48</v>
      </c>
      <c r="C138" s="7" t="s">
        <v>72</v>
      </c>
      <c r="D138" s="7" t="s">
        <v>73</v>
      </c>
      <c r="E138" s="7" t="s">
        <v>74</v>
      </c>
      <c r="F138" s="7">
        <v>1410211000</v>
      </c>
      <c r="G138" s="7">
        <v>850</v>
      </c>
      <c r="H138" s="83">
        <v>3</v>
      </c>
    </row>
    <row r="139" spans="2:8" ht="16.5" thickBot="1" x14ac:dyDescent="0.25">
      <c r="B139" s="107" t="s">
        <v>25</v>
      </c>
      <c r="C139" s="104" t="s">
        <v>178</v>
      </c>
      <c r="D139" s="104" t="s">
        <v>75</v>
      </c>
      <c r="E139" s="104"/>
      <c r="F139" s="104"/>
      <c r="G139" s="104"/>
      <c r="H139" s="106">
        <f>SUM(H140+H448+H835+H848)</f>
        <v>626972.77779999992</v>
      </c>
    </row>
    <row r="140" spans="2:8" ht="16.5" thickBot="1" x14ac:dyDescent="0.25">
      <c r="B140" s="107" t="s">
        <v>52</v>
      </c>
      <c r="C140" s="104" t="s">
        <v>178</v>
      </c>
      <c r="D140" s="104" t="s">
        <v>75</v>
      </c>
      <c r="E140" s="104"/>
      <c r="F140" s="104"/>
      <c r="G140" s="104"/>
      <c r="H140" s="106">
        <f>SUM(H141+H158+H175+H191+H207+H223+H239+H255+H271+H287+H303+H319+H335+H351+H367+H383+H399+H416+H432)</f>
        <v>139899.4</v>
      </c>
    </row>
    <row r="141" spans="2:8" ht="16.5" thickBot="1" x14ac:dyDescent="0.25">
      <c r="B141" s="134" t="s">
        <v>53</v>
      </c>
      <c r="C141" s="135" t="s">
        <v>77</v>
      </c>
      <c r="D141" s="135"/>
      <c r="E141" s="135"/>
      <c r="F141" s="135"/>
      <c r="G141" s="135"/>
      <c r="H141" s="147">
        <f>SUM(H142+H154)</f>
        <v>13894.2</v>
      </c>
    </row>
    <row r="142" spans="2:8" ht="16.5" thickBot="1" x14ac:dyDescent="0.25">
      <c r="B142" s="101" t="s">
        <v>52</v>
      </c>
      <c r="C142" s="15" t="s">
        <v>77</v>
      </c>
      <c r="D142" s="15" t="s">
        <v>75</v>
      </c>
      <c r="E142" s="15" t="s">
        <v>76</v>
      </c>
      <c r="F142" s="15"/>
      <c r="G142" s="15"/>
      <c r="H142" s="148">
        <f>SUM(H143+H149)</f>
        <v>13614.2</v>
      </c>
    </row>
    <row r="143" spans="2:8" ht="48" thickBot="1" x14ac:dyDescent="0.25">
      <c r="B143" s="101" t="s">
        <v>54</v>
      </c>
      <c r="C143" s="8" t="s">
        <v>77</v>
      </c>
      <c r="D143" s="8" t="s">
        <v>75</v>
      </c>
      <c r="E143" s="8" t="s">
        <v>76</v>
      </c>
      <c r="F143" s="11">
        <v>1910101590</v>
      </c>
      <c r="G143" s="8"/>
      <c r="H143" s="66">
        <f>SUM(H148+H146+H147+H145+H144)</f>
        <v>5505.2</v>
      </c>
    </row>
    <row r="144" spans="2:8" ht="48" thickBot="1" x14ac:dyDescent="0.25">
      <c r="B144" s="5" t="s">
        <v>30</v>
      </c>
      <c r="C144" s="7" t="s">
        <v>77</v>
      </c>
      <c r="D144" s="7" t="s">
        <v>75</v>
      </c>
      <c r="E144" s="7" t="s">
        <v>76</v>
      </c>
      <c r="F144" s="44">
        <v>1910101590</v>
      </c>
      <c r="G144" s="7">
        <v>111</v>
      </c>
      <c r="H144" s="7" t="s">
        <v>438</v>
      </c>
    </row>
    <row r="145" spans="2:8" ht="63.75" thickBot="1" x14ac:dyDescent="0.25">
      <c r="B145" s="210" t="s">
        <v>10</v>
      </c>
      <c r="C145" s="7" t="s">
        <v>77</v>
      </c>
      <c r="D145" s="7" t="s">
        <v>75</v>
      </c>
      <c r="E145" s="7" t="s">
        <v>76</v>
      </c>
      <c r="F145" s="44">
        <v>1910101590</v>
      </c>
      <c r="G145" s="7">
        <v>119</v>
      </c>
      <c r="H145" s="7" t="s">
        <v>439</v>
      </c>
    </row>
    <row r="146" spans="2:8" ht="32.25" thickBot="1" x14ac:dyDescent="0.25">
      <c r="B146" s="38" t="s">
        <v>13</v>
      </c>
      <c r="C146" s="7" t="s">
        <v>77</v>
      </c>
      <c r="D146" s="7" t="s">
        <v>75</v>
      </c>
      <c r="E146" s="7" t="s">
        <v>76</v>
      </c>
      <c r="F146" s="44">
        <v>1910101590</v>
      </c>
      <c r="G146" s="7">
        <v>244</v>
      </c>
      <c r="H146" s="7" t="s">
        <v>440</v>
      </c>
    </row>
    <row r="147" spans="2:8" ht="16.5" thickBot="1" x14ac:dyDescent="0.25">
      <c r="B147" s="38" t="s">
        <v>367</v>
      </c>
      <c r="C147" s="7" t="s">
        <v>77</v>
      </c>
      <c r="D147" s="7" t="s">
        <v>75</v>
      </c>
      <c r="E147" s="7" t="s">
        <v>76</v>
      </c>
      <c r="F147" s="44">
        <v>1910101590</v>
      </c>
      <c r="G147" s="7" t="s">
        <v>364</v>
      </c>
      <c r="H147" s="7" t="s">
        <v>376</v>
      </c>
    </row>
    <row r="148" spans="2:8" ht="16.5" thickBot="1" x14ac:dyDescent="0.25">
      <c r="B148" s="209" t="s">
        <v>48</v>
      </c>
      <c r="C148" s="7" t="s">
        <v>77</v>
      </c>
      <c r="D148" s="7" t="s">
        <v>75</v>
      </c>
      <c r="E148" s="7" t="s">
        <v>76</v>
      </c>
      <c r="F148" s="44">
        <v>1910101590</v>
      </c>
      <c r="G148" s="7">
        <v>850</v>
      </c>
      <c r="H148" s="7" t="s">
        <v>441</v>
      </c>
    </row>
    <row r="149" spans="2:8" ht="142.5" thickBot="1" x14ac:dyDescent="0.25">
      <c r="B149" s="101" t="s">
        <v>55</v>
      </c>
      <c r="C149" s="8" t="s">
        <v>77</v>
      </c>
      <c r="D149" s="8" t="s">
        <v>75</v>
      </c>
      <c r="E149" s="8" t="s">
        <v>76</v>
      </c>
      <c r="F149" s="11">
        <v>1910106590</v>
      </c>
      <c r="G149" s="8"/>
      <c r="H149" s="33">
        <f>SUM(H150+H152+H153+H151)</f>
        <v>8109</v>
      </c>
    </row>
    <row r="150" spans="2:8" ht="46.5" customHeight="1" thickBot="1" x14ac:dyDescent="0.25">
      <c r="B150" s="209" t="s">
        <v>56</v>
      </c>
      <c r="C150" s="7" t="s">
        <v>77</v>
      </c>
      <c r="D150" s="7" t="s">
        <v>75</v>
      </c>
      <c r="E150" s="7" t="s">
        <v>76</v>
      </c>
      <c r="F150" s="44">
        <v>1910106590</v>
      </c>
      <c r="G150" s="7">
        <v>111</v>
      </c>
      <c r="H150" s="7" t="s">
        <v>432</v>
      </c>
    </row>
    <row r="151" spans="2:8" ht="32.25" hidden="1" thickBot="1" x14ac:dyDescent="0.25">
      <c r="B151" s="209" t="s">
        <v>47</v>
      </c>
      <c r="C151" s="7" t="s">
        <v>77</v>
      </c>
      <c r="D151" s="7" t="s">
        <v>75</v>
      </c>
      <c r="E151" s="7" t="s">
        <v>76</v>
      </c>
      <c r="F151" s="44" t="s">
        <v>304</v>
      </c>
      <c r="G151" s="7" t="s">
        <v>122</v>
      </c>
      <c r="H151" s="7"/>
    </row>
    <row r="152" spans="2:8" ht="63.75" thickBot="1" x14ac:dyDescent="0.25">
      <c r="B152" s="210" t="s">
        <v>10</v>
      </c>
      <c r="C152" s="7" t="s">
        <v>77</v>
      </c>
      <c r="D152" s="7" t="s">
        <v>75</v>
      </c>
      <c r="E152" s="7" t="s">
        <v>76</v>
      </c>
      <c r="F152" s="44">
        <v>1910106590</v>
      </c>
      <c r="G152" s="7">
        <v>119</v>
      </c>
      <c r="H152" s="7" t="s">
        <v>433</v>
      </c>
    </row>
    <row r="153" spans="2:8" ht="32.25" thickBot="1" x14ac:dyDescent="0.25">
      <c r="B153" s="38" t="s">
        <v>13</v>
      </c>
      <c r="C153" s="7" t="s">
        <v>77</v>
      </c>
      <c r="D153" s="7" t="s">
        <v>75</v>
      </c>
      <c r="E153" s="7" t="s">
        <v>76</v>
      </c>
      <c r="F153" s="44">
        <v>1910106590</v>
      </c>
      <c r="G153" s="7">
        <v>244</v>
      </c>
      <c r="H153" s="7" t="s">
        <v>434</v>
      </c>
    </row>
    <row r="154" spans="2:8" ht="16.5" thickBot="1" x14ac:dyDescent="0.25">
      <c r="B154" s="101" t="s">
        <v>31</v>
      </c>
      <c r="C154" s="8" t="s">
        <v>77</v>
      </c>
      <c r="D154" s="8">
        <v>10</v>
      </c>
      <c r="E154" s="8"/>
      <c r="F154" s="8"/>
      <c r="G154" s="8"/>
      <c r="H154" s="8" t="s">
        <v>368</v>
      </c>
    </row>
    <row r="155" spans="2:8" ht="16.5" thickBot="1" x14ac:dyDescent="0.25">
      <c r="B155" s="101" t="s">
        <v>35</v>
      </c>
      <c r="C155" s="8" t="s">
        <v>77</v>
      </c>
      <c r="D155" s="8">
        <v>10</v>
      </c>
      <c r="E155" s="8" t="s">
        <v>73</v>
      </c>
      <c r="F155" s="8"/>
      <c r="G155" s="8"/>
      <c r="H155" s="8" t="s">
        <v>368</v>
      </c>
    </row>
    <row r="156" spans="2:8" ht="48" thickBot="1" x14ac:dyDescent="0.25">
      <c r="B156" s="101" t="s">
        <v>57</v>
      </c>
      <c r="C156" s="8" t="s">
        <v>77</v>
      </c>
      <c r="D156" s="8">
        <v>10</v>
      </c>
      <c r="E156" s="8" t="s">
        <v>73</v>
      </c>
      <c r="F156" s="8">
        <v>2230171540</v>
      </c>
      <c r="G156" s="8"/>
      <c r="H156" s="8" t="s">
        <v>368</v>
      </c>
    </row>
    <row r="157" spans="2:8" ht="32.25" thickBot="1" x14ac:dyDescent="0.25">
      <c r="B157" s="5" t="s">
        <v>34</v>
      </c>
      <c r="C157" s="7" t="s">
        <v>77</v>
      </c>
      <c r="D157" s="7">
        <v>10</v>
      </c>
      <c r="E157" s="7" t="s">
        <v>73</v>
      </c>
      <c r="F157" s="7">
        <v>2230171540</v>
      </c>
      <c r="G157" s="7">
        <v>313</v>
      </c>
      <c r="H157" s="7" t="s">
        <v>368</v>
      </c>
    </row>
    <row r="158" spans="2:8" ht="16.5" thickBot="1" x14ac:dyDescent="0.25">
      <c r="B158" s="134" t="s">
        <v>58</v>
      </c>
      <c r="C158" s="135" t="s">
        <v>78</v>
      </c>
      <c r="D158" s="135"/>
      <c r="E158" s="135"/>
      <c r="F158" s="135"/>
      <c r="G158" s="135"/>
      <c r="H158" s="136">
        <f>SUM(H159+H171)</f>
        <v>8193.9</v>
      </c>
    </row>
    <row r="159" spans="2:8" ht="16.5" thickBot="1" x14ac:dyDescent="0.25">
      <c r="B159" s="101" t="s">
        <v>52</v>
      </c>
      <c r="C159" s="15" t="s">
        <v>78</v>
      </c>
      <c r="D159" s="15" t="s">
        <v>75</v>
      </c>
      <c r="E159" s="15" t="s">
        <v>76</v>
      </c>
      <c r="F159" s="15"/>
      <c r="G159" s="15"/>
      <c r="H159" s="34">
        <f>SUM(H160+H166)</f>
        <v>8053.9</v>
      </c>
    </row>
    <row r="160" spans="2:8" ht="48" thickBot="1" x14ac:dyDescent="0.25">
      <c r="B160" s="101" t="s">
        <v>59</v>
      </c>
      <c r="C160" s="8" t="s">
        <v>78</v>
      </c>
      <c r="D160" s="8" t="s">
        <v>75</v>
      </c>
      <c r="E160" s="8" t="s">
        <v>76</v>
      </c>
      <c r="F160" s="11">
        <v>1910101590</v>
      </c>
      <c r="G160" s="8"/>
      <c r="H160" s="33">
        <f>SUM(H165+H164+H163+H162+H161)</f>
        <v>2946.9</v>
      </c>
    </row>
    <row r="161" spans="2:8" ht="48" thickBot="1" x14ac:dyDescent="0.25">
      <c r="B161" s="209" t="s">
        <v>30</v>
      </c>
      <c r="C161" s="7" t="s">
        <v>78</v>
      </c>
      <c r="D161" s="7" t="s">
        <v>75</v>
      </c>
      <c r="E161" s="7" t="s">
        <v>76</v>
      </c>
      <c r="F161" s="44">
        <v>1910101590</v>
      </c>
      <c r="G161" s="7">
        <v>111</v>
      </c>
      <c r="H161" s="7" t="s">
        <v>442</v>
      </c>
    </row>
    <row r="162" spans="2:8" ht="63.75" thickBot="1" x14ac:dyDescent="0.25">
      <c r="B162" s="210" t="s">
        <v>10</v>
      </c>
      <c r="C162" s="7" t="s">
        <v>78</v>
      </c>
      <c r="D162" s="7" t="s">
        <v>75</v>
      </c>
      <c r="E162" s="7" t="s">
        <v>76</v>
      </c>
      <c r="F162" s="44">
        <v>1910101590</v>
      </c>
      <c r="G162" s="7">
        <v>119</v>
      </c>
      <c r="H162" s="7" t="s">
        <v>443</v>
      </c>
    </row>
    <row r="163" spans="2:8" ht="32.25" thickBot="1" x14ac:dyDescent="0.25">
      <c r="B163" s="38" t="s">
        <v>13</v>
      </c>
      <c r="C163" s="7" t="s">
        <v>78</v>
      </c>
      <c r="D163" s="7" t="s">
        <v>75</v>
      </c>
      <c r="E163" s="7" t="s">
        <v>76</v>
      </c>
      <c r="F163" s="44">
        <v>1910101590</v>
      </c>
      <c r="G163" s="7">
        <v>244</v>
      </c>
      <c r="H163" s="7" t="s">
        <v>444</v>
      </c>
    </row>
    <row r="164" spans="2:8" ht="16.5" thickBot="1" x14ac:dyDescent="0.25">
      <c r="B164" s="38" t="s">
        <v>367</v>
      </c>
      <c r="C164" s="7" t="s">
        <v>78</v>
      </c>
      <c r="D164" s="7" t="s">
        <v>75</v>
      </c>
      <c r="E164" s="7" t="s">
        <v>76</v>
      </c>
      <c r="F164" s="44">
        <v>1910101590</v>
      </c>
      <c r="G164" s="7" t="s">
        <v>364</v>
      </c>
      <c r="H164" s="7" t="s">
        <v>353</v>
      </c>
    </row>
    <row r="165" spans="2:8" ht="16.5" thickBot="1" x14ac:dyDescent="0.25">
      <c r="B165" s="209" t="s">
        <v>48</v>
      </c>
      <c r="C165" s="7" t="s">
        <v>78</v>
      </c>
      <c r="D165" s="7" t="s">
        <v>75</v>
      </c>
      <c r="E165" s="7" t="s">
        <v>76</v>
      </c>
      <c r="F165" s="44">
        <v>1910101590</v>
      </c>
      <c r="G165" s="7">
        <v>850</v>
      </c>
      <c r="H165" s="7" t="s">
        <v>445</v>
      </c>
    </row>
    <row r="166" spans="2:8" ht="142.5" thickBot="1" x14ac:dyDescent="0.25">
      <c r="B166" s="101" t="s">
        <v>55</v>
      </c>
      <c r="C166" s="8" t="s">
        <v>78</v>
      </c>
      <c r="D166" s="8" t="s">
        <v>75</v>
      </c>
      <c r="E166" s="8" t="s">
        <v>76</v>
      </c>
      <c r="F166" s="11">
        <v>1910106590</v>
      </c>
      <c r="G166" s="8"/>
      <c r="H166" s="33">
        <f>SUM(H167+H169+H170+H168)</f>
        <v>5107</v>
      </c>
    </row>
    <row r="167" spans="2:8" ht="47.25" customHeight="1" thickBot="1" x14ac:dyDescent="0.25">
      <c r="B167" s="209" t="s">
        <v>56</v>
      </c>
      <c r="C167" s="7" t="s">
        <v>78</v>
      </c>
      <c r="D167" s="7" t="s">
        <v>75</v>
      </c>
      <c r="E167" s="7" t="s">
        <v>76</v>
      </c>
      <c r="F167" s="44">
        <v>1910106590</v>
      </c>
      <c r="G167" s="7">
        <v>111</v>
      </c>
      <c r="H167" s="7" t="s">
        <v>435</v>
      </c>
    </row>
    <row r="168" spans="2:8" ht="32.25" hidden="1" thickBot="1" x14ac:dyDescent="0.25">
      <c r="B168" s="209" t="s">
        <v>47</v>
      </c>
      <c r="C168" s="7" t="s">
        <v>78</v>
      </c>
      <c r="D168" s="7" t="s">
        <v>75</v>
      </c>
      <c r="E168" s="7" t="s">
        <v>76</v>
      </c>
      <c r="F168" s="44">
        <v>1910106590</v>
      </c>
      <c r="G168" s="7" t="s">
        <v>122</v>
      </c>
      <c r="H168" s="7"/>
    </row>
    <row r="169" spans="2:8" ht="63.75" thickBot="1" x14ac:dyDescent="0.25">
      <c r="B169" s="210" t="s">
        <v>10</v>
      </c>
      <c r="C169" s="7" t="s">
        <v>78</v>
      </c>
      <c r="D169" s="7" t="s">
        <v>75</v>
      </c>
      <c r="E169" s="7" t="s">
        <v>76</v>
      </c>
      <c r="F169" s="44">
        <v>1910106590</v>
      </c>
      <c r="G169" s="7">
        <v>119</v>
      </c>
      <c r="H169" s="7" t="s">
        <v>436</v>
      </c>
    </row>
    <row r="170" spans="2:8" ht="32.25" thickBot="1" x14ac:dyDescent="0.25">
      <c r="B170" s="38" t="s">
        <v>13</v>
      </c>
      <c r="C170" s="7" t="s">
        <v>78</v>
      </c>
      <c r="D170" s="7" t="s">
        <v>75</v>
      </c>
      <c r="E170" s="7" t="s">
        <v>76</v>
      </c>
      <c r="F170" s="44">
        <v>1910106590</v>
      </c>
      <c r="G170" s="7">
        <v>244</v>
      </c>
      <c r="H170" s="7" t="s">
        <v>437</v>
      </c>
    </row>
    <row r="171" spans="2:8" ht="16.5" thickBot="1" x14ac:dyDescent="0.25">
      <c r="B171" s="101" t="s">
        <v>31</v>
      </c>
      <c r="C171" s="8" t="s">
        <v>78</v>
      </c>
      <c r="D171" s="8">
        <v>10</v>
      </c>
      <c r="E171" s="8" t="s">
        <v>73</v>
      </c>
      <c r="F171" s="8"/>
      <c r="G171" s="8"/>
      <c r="H171" s="8" t="s">
        <v>369</v>
      </c>
    </row>
    <row r="172" spans="2:8" ht="16.5" thickBot="1" x14ac:dyDescent="0.25">
      <c r="B172" s="101" t="s">
        <v>35</v>
      </c>
      <c r="C172" s="8" t="s">
        <v>78</v>
      </c>
      <c r="D172" s="8">
        <v>10</v>
      </c>
      <c r="E172" s="8" t="s">
        <v>73</v>
      </c>
      <c r="F172" s="8"/>
      <c r="G172" s="8"/>
      <c r="H172" s="8" t="s">
        <v>369</v>
      </c>
    </row>
    <row r="173" spans="2:8" ht="48" thickBot="1" x14ac:dyDescent="0.25">
      <c r="B173" s="101" t="s">
        <v>57</v>
      </c>
      <c r="C173" s="8" t="s">
        <v>78</v>
      </c>
      <c r="D173" s="8">
        <v>10</v>
      </c>
      <c r="E173" s="8" t="s">
        <v>73</v>
      </c>
      <c r="F173" s="8">
        <v>2230171540</v>
      </c>
      <c r="G173" s="8"/>
      <c r="H173" s="8" t="s">
        <v>369</v>
      </c>
    </row>
    <row r="174" spans="2:8" ht="32.25" thickBot="1" x14ac:dyDescent="0.25">
      <c r="B174" s="5" t="s">
        <v>34</v>
      </c>
      <c r="C174" s="7" t="s">
        <v>78</v>
      </c>
      <c r="D174" s="7">
        <v>10</v>
      </c>
      <c r="E174" s="7" t="s">
        <v>73</v>
      </c>
      <c r="F174" s="7">
        <v>2230171540</v>
      </c>
      <c r="G174" s="7">
        <v>313</v>
      </c>
      <c r="H174" s="7" t="s">
        <v>369</v>
      </c>
    </row>
    <row r="175" spans="2:8" ht="16.5" thickBot="1" x14ac:dyDescent="0.25">
      <c r="B175" s="134" t="s">
        <v>60</v>
      </c>
      <c r="C175" s="135" t="s">
        <v>79</v>
      </c>
      <c r="D175" s="135"/>
      <c r="E175" s="135"/>
      <c r="F175" s="135"/>
      <c r="G175" s="135"/>
      <c r="H175" s="136">
        <f>SUM(H176+H187)</f>
        <v>11667.3</v>
      </c>
    </row>
    <row r="176" spans="2:8" ht="16.5" thickBot="1" x14ac:dyDescent="0.25">
      <c r="B176" s="101" t="s">
        <v>52</v>
      </c>
      <c r="C176" s="15" t="s">
        <v>79</v>
      </c>
      <c r="D176" s="15" t="s">
        <v>75</v>
      </c>
      <c r="E176" s="15" t="s">
        <v>76</v>
      </c>
      <c r="F176" s="15"/>
      <c r="G176" s="15"/>
      <c r="H176" s="34">
        <f>SUM(H177+H183)</f>
        <v>11437.3</v>
      </c>
    </row>
    <row r="177" spans="2:8" ht="48" thickBot="1" x14ac:dyDescent="0.25">
      <c r="B177" s="101" t="s">
        <v>59</v>
      </c>
      <c r="C177" s="8" t="s">
        <v>79</v>
      </c>
      <c r="D177" s="8" t="s">
        <v>75</v>
      </c>
      <c r="E177" s="8" t="s">
        <v>76</v>
      </c>
      <c r="F177" s="11">
        <v>1910101590</v>
      </c>
      <c r="G177" s="8"/>
      <c r="H177" s="33">
        <f>SUM(H178+H179+H180+H181+H182)</f>
        <v>3623.5</v>
      </c>
    </row>
    <row r="178" spans="2:8" ht="48" thickBot="1" x14ac:dyDescent="0.25">
      <c r="B178" s="209" t="s">
        <v>30</v>
      </c>
      <c r="C178" s="7" t="s">
        <v>79</v>
      </c>
      <c r="D178" s="7" t="s">
        <v>75</v>
      </c>
      <c r="E178" s="7" t="s">
        <v>76</v>
      </c>
      <c r="F178" s="44">
        <v>1910101590</v>
      </c>
      <c r="G178" s="7" t="s">
        <v>80</v>
      </c>
      <c r="H178" s="7" t="s">
        <v>446</v>
      </c>
    </row>
    <row r="179" spans="2:8" ht="63.75" thickBot="1" x14ac:dyDescent="0.25">
      <c r="B179" s="210" t="s">
        <v>10</v>
      </c>
      <c r="C179" s="7" t="s">
        <v>79</v>
      </c>
      <c r="D179" s="7" t="s">
        <v>75</v>
      </c>
      <c r="E179" s="7" t="s">
        <v>76</v>
      </c>
      <c r="F179" s="44">
        <v>1910101590</v>
      </c>
      <c r="G179" s="7">
        <v>119</v>
      </c>
      <c r="H179" s="3">
        <v>407.7</v>
      </c>
    </row>
    <row r="180" spans="2:8" ht="32.25" thickBot="1" x14ac:dyDescent="0.25">
      <c r="B180" s="38" t="s">
        <v>13</v>
      </c>
      <c r="C180" s="7" t="s">
        <v>79</v>
      </c>
      <c r="D180" s="7" t="s">
        <v>75</v>
      </c>
      <c r="E180" s="7" t="s">
        <v>76</v>
      </c>
      <c r="F180" s="44">
        <v>1910101590</v>
      </c>
      <c r="G180" s="7">
        <v>244</v>
      </c>
      <c r="H180" s="3">
        <v>1425.3</v>
      </c>
    </row>
    <row r="181" spans="2:8" ht="16.5" thickBot="1" x14ac:dyDescent="0.25">
      <c r="B181" s="38" t="s">
        <v>367</v>
      </c>
      <c r="C181" s="7" t="s">
        <v>79</v>
      </c>
      <c r="D181" s="7" t="s">
        <v>75</v>
      </c>
      <c r="E181" s="7" t="s">
        <v>76</v>
      </c>
      <c r="F181" s="44">
        <v>1910101590</v>
      </c>
      <c r="G181" s="7" t="s">
        <v>364</v>
      </c>
      <c r="H181" s="3">
        <v>427</v>
      </c>
    </row>
    <row r="182" spans="2:8" ht="16.5" thickBot="1" x14ac:dyDescent="0.25">
      <c r="B182" s="209" t="s">
        <v>48</v>
      </c>
      <c r="C182" s="7" t="s">
        <v>79</v>
      </c>
      <c r="D182" s="7" t="s">
        <v>75</v>
      </c>
      <c r="E182" s="7" t="s">
        <v>76</v>
      </c>
      <c r="F182" s="44">
        <v>1910101590</v>
      </c>
      <c r="G182" s="7">
        <v>850</v>
      </c>
      <c r="H182" s="3">
        <v>13.5</v>
      </c>
    </row>
    <row r="183" spans="2:8" ht="142.5" thickBot="1" x14ac:dyDescent="0.25">
      <c r="B183" s="101" t="s">
        <v>55</v>
      </c>
      <c r="C183" s="8" t="s">
        <v>79</v>
      </c>
      <c r="D183" s="8" t="s">
        <v>75</v>
      </c>
      <c r="E183" s="8" t="s">
        <v>76</v>
      </c>
      <c r="F183" s="11">
        <v>1910106590</v>
      </c>
      <c r="G183" s="8"/>
      <c r="H183" s="33">
        <f>SUM(H184+H185+H186)</f>
        <v>7813.8</v>
      </c>
    </row>
    <row r="184" spans="2:8" ht="48" thickBot="1" x14ac:dyDescent="0.25">
      <c r="B184" s="209" t="s">
        <v>56</v>
      </c>
      <c r="C184" s="7" t="s">
        <v>79</v>
      </c>
      <c r="D184" s="7" t="s">
        <v>75</v>
      </c>
      <c r="E184" s="7" t="s">
        <v>76</v>
      </c>
      <c r="F184" s="44">
        <v>1910106590</v>
      </c>
      <c r="G184" s="7">
        <v>111</v>
      </c>
      <c r="H184" s="3">
        <v>5900</v>
      </c>
    </row>
    <row r="185" spans="2:8" ht="63.75" thickBot="1" x14ac:dyDescent="0.25">
      <c r="B185" s="210" t="s">
        <v>10</v>
      </c>
      <c r="C185" s="7" t="s">
        <v>79</v>
      </c>
      <c r="D185" s="7" t="s">
        <v>75</v>
      </c>
      <c r="E185" s="7" t="s">
        <v>76</v>
      </c>
      <c r="F185" s="44">
        <v>1910106590</v>
      </c>
      <c r="G185" s="7">
        <v>119</v>
      </c>
      <c r="H185" s="3">
        <v>1781.8</v>
      </c>
    </row>
    <row r="186" spans="2:8" ht="32.25" thickBot="1" x14ac:dyDescent="0.25">
      <c r="B186" s="38" t="s">
        <v>13</v>
      </c>
      <c r="C186" s="7" t="s">
        <v>79</v>
      </c>
      <c r="D186" s="7" t="s">
        <v>75</v>
      </c>
      <c r="E186" s="7" t="s">
        <v>76</v>
      </c>
      <c r="F186" s="44">
        <v>1910106590</v>
      </c>
      <c r="G186" s="7">
        <v>244</v>
      </c>
      <c r="H186" s="3">
        <v>132</v>
      </c>
    </row>
    <row r="187" spans="2:8" ht="16.5" thickBot="1" x14ac:dyDescent="0.25">
      <c r="B187" s="101" t="s">
        <v>31</v>
      </c>
      <c r="C187" s="8" t="s">
        <v>79</v>
      </c>
      <c r="D187" s="8">
        <v>10</v>
      </c>
      <c r="E187" s="8" t="s">
        <v>73</v>
      </c>
      <c r="F187" s="8"/>
      <c r="G187" s="8"/>
      <c r="H187" s="1">
        <v>230</v>
      </c>
    </row>
    <row r="188" spans="2:8" ht="16.5" thickBot="1" x14ac:dyDescent="0.25">
      <c r="B188" s="101" t="s">
        <v>35</v>
      </c>
      <c r="C188" s="8" t="s">
        <v>79</v>
      </c>
      <c r="D188" s="8">
        <v>10</v>
      </c>
      <c r="E188" s="8" t="s">
        <v>73</v>
      </c>
      <c r="F188" s="8"/>
      <c r="G188" s="8"/>
      <c r="H188" s="1">
        <v>230</v>
      </c>
    </row>
    <row r="189" spans="2:8" ht="48" thickBot="1" x14ac:dyDescent="0.25">
      <c r="B189" s="101" t="s">
        <v>57</v>
      </c>
      <c r="C189" s="7" t="s">
        <v>79</v>
      </c>
      <c r="D189" s="7">
        <v>10</v>
      </c>
      <c r="E189" s="7" t="s">
        <v>73</v>
      </c>
      <c r="F189" s="7">
        <v>2230171540</v>
      </c>
      <c r="G189" s="7"/>
      <c r="H189" s="1">
        <v>230</v>
      </c>
    </row>
    <row r="190" spans="2:8" ht="32.25" thickBot="1" x14ac:dyDescent="0.25">
      <c r="B190" s="5" t="s">
        <v>34</v>
      </c>
      <c r="C190" s="7" t="s">
        <v>79</v>
      </c>
      <c r="D190" s="7">
        <v>10</v>
      </c>
      <c r="E190" s="7" t="s">
        <v>73</v>
      </c>
      <c r="F190" s="7">
        <v>2230171540</v>
      </c>
      <c r="G190" s="7">
        <v>313</v>
      </c>
      <c r="H190" s="3">
        <v>230</v>
      </c>
    </row>
    <row r="191" spans="2:8" ht="16.5" thickBot="1" x14ac:dyDescent="0.25">
      <c r="B191" s="134" t="s">
        <v>81</v>
      </c>
      <c r="C191" s="135" t="s">
        <v>82</v>
      </c>
      <c r="D191" s="135"/>
      <c r="E191" s="135"/>
      <c r="F191" s="135"/>
      <c r="G191" s="135"/>
      <c r="H191" s="137">
        <f>SUM(H192+H203)</f>
        <v>9119.1</v>
      </c>
    </row>
    <row r="192" spans="2:8" ht="16.5" thickBot="1" x14ac:dyDescent="0.25">
      <c r="B192" s="101" t="s">
        <v>52</v>
      </c>
      <c r="C192" s="8" t="s">
        <v>82</v>
      </c>
      <c r="D192" s="8" t="s">
        <v>75</v>
      </c>
      <c r="E192" s="8" t="s">
        <v>76</v>
      </c>
      <c r="F192" s="8"/>
      <c r="G192" s="8"/>
      <c r="H192" s="138">
        <f>SUM(H193+H199)</f>
        <v>8929.1</v>
      </c>
    </row>
    <row r="193" spans="2:8" ht="48" thickBot="1" x14ac:dyDescent="0.25">
      <c r="B193" s="101" t="s">
        <v>59</v>
      </c>
      <c r="C193" s="8" t="s">
        <v>82</v>
      </c>
      <c r="D193" s="8" t="s">
        <v>75</v>
      </c>
      <c r="E193" s="8" t="s">
        <v>76</v>
      </c>
      <c r="F193" s="11">
        <v>1910101590</v>
      </c>
      <c r="G193" s="8"/>
      <c r="H193" s="66">
        <f>SUM(H194:H198)</f>
        <v>3529.1</v>
      </c>
    </row>
    <row r="194" spans="2:8" ht="48" thickBot="1" x14ac:dyDescent="0.25">
      <c r="B194" s="209" t="s">
        <v>30</v>
      </c>
      <c r="C194" s="7" t="s">
        <v>82</v>
      </c>
      <c r="D194" s="7" t="s">
        <v>75</v>
      </c>
      <c r="E194" s="7" t="s">
        <v>76</v>
      </c>
      <c r="F194" s="44">
        <v>1910101590</v>
      </c>
      <c r="G194" s="7" t="s">
        <v>80</v>
      </c>
      <c r="H194" s="3">
        <v>1266</v>
      </c>
    </row>
    <row r="195" spans="2:8" ht="63.75" thickBot="1" x14ac:dyDescent="0.25">
      <c r="B195" s="210" t="s">
        <v>10</v>
      </c>
      <c r="C195" s="7" t="s">
        <v>82</v>
      </c>
      <c r="D195" s="7" t="s">
        <v>75</v>
      </c>
      <c r="E195" s="7" t="s">
        <v>76</v>
      </c>
      <c r="F195" s="44">
        <v>1910101590</v>
      </c>
      <c r="G195" s="7">
        <v>119</v>
      </c>
      <c r="H195" s="3">
        <v>382.3</v>
      </c>
    </row>
    <row r="196" spans="2:8" ht="32.25" thickBot="1" x14ac:dyDescent="0.25">
      <c r="B196" s="38" t="s">
        <v>13</v>
      </c>
      <c r="C196" s="7" t="s">
        <v>82</v>
      </c>
      <c r="D196" s="7" t="s">
        <v>75</v>
      </c>
      <c r="E196" s="7" t="s">
        <v>76</v>
      </c>
      <c r="F196" s="44">
        <v>1910101590</v>
      </c>
      <c r="G196" s="7">
        <v>244</v>
      </c>
      <c r="H196" s="3">
        <v>1585.3</v>
      </c>
    </row>
    <row r="197" spans="2:8" ht="16.5" thickBot="1" x14ac:dyDescent="0.25">
      <c r="B197" s="38" t="s">
        <v>367</v>
      </c>
      <c r="C197" s="7" t="s">
        <v>82</v>
      </c>
      <c r="D197" s="7" t="s">
        <v>75</v>
      </c>
      <c r="E197" s="7" t="s">
        <v>76</v>
      </c>
      <c r="F197" s="44">
        <v>1910101590</v>
      </c>
      <c r="G197" s="7" t="s">
        <v>364</v>
      </c>
      <c r="H197" s="3">
        <v>268</v>
      </c>
    </row>
    <row r="198" spans="2:8" ht="16.5" thickBot="1" x14ac:dyDescent="0.25">
      <c r="B198" s="209" t="s">
        <v>48</v>
      </c>
      <c r="C198" s="7" t="s">
        <v>82</v>
      </c>
      <c r="D198" s="7" t="s">
        <v>75</v>
      </c>
      <c r="E198" s="7" t="s">
        <v>76</v>
      </c>
      <c r="F198" s="44">
        <v>1910101590</v>
      </c>
      <c r="G198" s="7">
        <v>850</v>
      </c>
      <c r="H198" s="3">
        <v>27.5</v>
      </c>
    </row>
    <row r="199" spans="2:8" ht="142.5" thickBot="1" x14ac:dyDescent="0.25">
      <c r="B199" s="101" t="s">
        <v>55</v>
      </c>
      <c r="C199" s="8" t="s">
        <v>82</v>
      </c>
      <c r="D199" s="8" t="s">
        <v>75</v>
      </c>
      <c r="E199" s="8" t="s">
        <v>76</v>
      </c>
      <c r="F199" s="11">
        <v>1910106590</v>
      </c>
      <c r="G199" s="8"/>
      <c r="H199" s="33">
        <f>SUM(H200+H201+H202)</f>
        <v>5400</v>
      </c>
    </row>
    <row r="200" spans="2:8" ht="48" thickBot="1" x14ac:dyDescent="0.25">
      <c r="B200" s="209" t="s">
        <v>56</v>
      </c>
      <c r="C200" s="7" t="s">
        <v>82</v>
      </c>
      <c r="D200" s="7" t="s">
        <v>75</v>
      </c>
      <c r="E200" s="7" t="s">
        <v>76</v>
      </c>
      <c r="F200" s="44">
        <v>1910106590</v>
      </c>
      <c r="G200" s="7">
        <v>111</v>
      </c>
      <c r="H200" s="3">
        <v>4050</v>
      </c>
    </row>
    <row r="201" spans="2:8" ht="63.75" thickBot="1" x14ac:dyDescent="0.25">
      <c r="B201" s="210" t="s">
        <v>10</v>
      </c>
      <c r="C201" s="7" t="s">
        <v>82</v>
      </c>
      <c r="D201" s="7" t="s">
        <v>75</v>
      </c>
      <c r="E201" s="7" t="s">
        <v>76</v>
      </c>
      <c r="F201" s="44">
        <v>1910106590</v>
      </c>
      <c r="G201" s="7">
        <v>119</v>
      </c>
      <c r="H201" s="3">
        <v>1223</v>
      </c>
    </row>
    <row r="202" spans="2:8" ht="32.25" thickBot="1" x14ac:dyDescent="0.25">
      <c r="B202" s="38" t="s">
        <v>13</v>
      </c>
      <c r="C202" s="7" t="s">
        <v>82</v>
      </c>
      <c r="D202" s="7" t="s">
        <v>75</v>
      </c>
      <c r="E202" s="7" t="s">
        <v>76</v>
      </c>
      <c r="F202" s="44">
        <v>1910106590</v>
      </c>
      <c r="G202" s="7">
        <v>244</v>
      </c>
      <c r="H202" s="3">
        <v>127</v>
      </c>
    </row>
    <row r="203" spans="2:8" ht="16.5" thickBot="1" x14ac:dyDescent="0.25">
      <c r="B203" s="101" t="s">
        <v>31</v>
      </c>
      <c r="C203" s="8" t="s">
        <v>82</v>
      </c>
      <c r="D203" s="8">
        <v>10</v>
      </c>
      <c r="E203" s="8" t="s">
        <v>73</v>
      </c>
      <c r="F203" s="8"/>
      <c r="G203" s="8"/>
      <c r="H203" s="1">
        <v>190</v>
      </c>
    </row>
    <row r="204" spans="2:8" ht="16.5" thickBot="1" x14ac:dyDescent="0.25">
      <c r="B204" s="101" t="s">
        <v>35</v>
      </c>
      <c r="C204" s="8" t="s">
        <v>82</v>
      </c>
      <c r="D204" s="8">
        <v>10</v>
      </c>
      <c r="E204" s="8" t="s">
        <v>73</v>
      </c>
      <c r="F204" s="8"/>
      <c r="G204" s="8"/>
      <c r="H204" s="1">
        <v>190</v>
      </c>
    </row>
    <row r="205" spans="2:8" ht="48" thickBot="1" x14ac:dyDescent="0.25">
      <c r="B205" s="101" t="s">
        <v>57</v>
      </c>
      <c r="C205" s="8" t="s">
        <v>82</v>
      </c>
      <c r="D205" s="8">
        <v>10</v>
      </c>
      <c r="E205" s="8" t="s">
        <v>73</v>
      </c>
      <c r="F205" s="8">
        <v>2230171540</v>
      </c>
      <c r="G205" s="8"/>
      <c r="H205" s="1">
        <v>190</v>
      </c>
    </row>
    <row r="206" spans="2:8" ht="32.25" thickBot="1" x14ac:dyDescent="0.25">
      <c r="B206" s="5" t="s">
        <v>34</v>
      </c>
      <c r="C206" s="7" t="s">
        <v>82</v>
      </c>
      <c r="D206" s="7">
        <v>10</v>
      </c>
      <c r="E206" s="7" t="s">
        <v>73</v>
      </c>
      <c r="F206" s="7">
        <v>2230171540</v>
      </c>
      <c r="G206" s="7">
        <v>313</v>
      </c>
      <c r="H206" s="3">
        <v>190</v>
      </c>
    </row>
    <row r="207" spans="2:8" ht="16.5" thickBot="1" x14ac:dyDescent="0.25">
      <c r="B207" s="134" t="s">
        <v>83</v>
      </c>
      <c r="C207" s="135" t="s">
        <v>84</v>
      </c>
      <c r="D207" s="135"/>
      <c r="E207" s="135"/>
      <c r="F207" s="135"/>
      <c r="G207" s="135"/>
      <c r="H207" s="136">
        <f>SUM(H208+H219)</f>
        <v>5513.2</v>
      </c>
    </row>
    <row r="208" spans="2:8" ht="16.5" thickBot="1" x14ac:dyDescent="0.25">
      <c r="B208" s="101" t="s">
        <v>52</v>
      </c>
      <c r="C208" s="26" t="s">
        <v>84</v>
      </c>
      <c r="D208" s="26" t="s">
        <v>75</v>
      </c>
      <c r="E208" s="26" t="s">
        <v>76</v>
      </c>
      <c r="F208" s="12"/>
      <c r="G208" s="12"/>
      <c r="H208" s="34">
        <f>SUM(H209+H215)</f>
        <v>5468.2</v>
      </c>
    </row>
    <row r="209" spans="2:8" ht="48" thickBot="1" x14ac:dyDescent="0.25">
      <c r="B209" s="101" t="s">
        <v>59</v>
      </c>
      <c r="C209" s="26" t="s">
        <v>84</v>
      </c>
      <c r="D209" s="8" t="s">
        <v>75</v>
      </c>
      <c r="E209" s="8" t="s">
        <v>76</v>
      </c>
      <c r="F209" s="11">
        <v>1910101590</v>
      </c>
      <c r="G209" s="8"/>
      <c r="H209" s="33">
        <f>SUM(H214+H213+H212+H211+H210)</f>
        <v>2897.1</v>
      </c>
    </row>
    <row r="210" spans="2:8" ht="48" thickBot="1" x14ac:dyDescent="0.25">
      <c r="B210" s="209" t="s">
        <v>30</v>
      </c>
      <c r="C210" s="28" t="s">
        <v>84</v>
      </c>
      <c r="D210" s="7" t="s">
        <v>75</v>
      </c>
      <c r="E210" s="7" t="s">
        <v>76</v>
      </c>
      <c r="F210" s="44">
        <v>1910101590</v>
      </c>
      <c r="G210" s="7" t="s">
        <v>80</v>
      </c>
      <c r="H210" s="3">
        <v>1071</v>
      </c>
    </row>
    <row r="211" spans="2:8" ht="63.75" thickBot="1" x14ac:dyDescent="0.25">
      <c r="B211" s="210" t="s">
        <v>10</v>
      </c>
      <c r="C211" s="28" t="s">
        <v>84</v>
      </c>
      <c r="D211" s="7" t="s">
        <v>75</v>
      </c>
      <c r="E211" s="7" t="s">
        <v>76</v>
      </c>
      <c r="F211" s="44">
        <v>1910101590</v>
      </c>
      <c r="G211" s="7">
        <v>119</v>
      </c>
      <c r="H211" s="3">
        <v>323.39999999999998</v>
      </c>
    </row>
    <row r="212" spans="2:8" ht="32.25" thickBot="1" x14ac:dyDescent="0.25">
      <c r="B212" s="38" t="s">
        <v>13</v>
      </c>
      <c r="C212" s="28" t="s">
        <v>84</v>
      </c>
      <c r="D212" s="7" t="s">
        <v>75</v>
      </c>
      <c r="E212" s="7" t="s">
        <v>76</v>
      </c>
      <c r="F212" s="44">
        <v>1910101590</v>
      </c>
      <c r="G212" s="7">
        <v>244</v>
      </c>
      <c r="H212" s="3">
        <v>753.7</v>
      </c>
    </row>
    <row r="213" spans="2:8" ht="16.5" thickBot="1" x14ac:dyDescent="0.25">
      <c r="B213" s="38" t="s">
        <v>367</v>
      </c>
      <c r="C213" s="28" t="s">
        <v>84</v>
      </c>
      <c r="D213" s="7" t="s">
        <v>75</v>
      </c>
      <c r="E213" s="7" t="s">
        <v>76</v>
      </c>
      <c r="F213" s="44">
        <v>1910101590</v>
      </c>
      <c r="G213" s="7" t="s">
        <v>364</v>
      </c>
      <c r="H213" s="3">
        <v>177</v>
      </c>
    </row>
    <row r="214" spans="2:8" ht="16.5" thickBot="1" x14ac:dyDescent="0.25">
      <c r="B214" s="209" t="s">
        <v>48</v>
      </c>
      <c r="C214" s="28" t="s">
        <v>84</v>
      </c>
      <c r="D214" s="7" t="s">
        <v>75</v>
      </c>
      <c r="E214" s="7" t="s">
        <v>76</v>
      </c>
      <c r="F214" s="44">
        <v>1910101590</v>
      </c>
      <c r="G214" s="7">
        <v>850</v>
      </c>
      <c r="H214" s="3">
        <v>572</v>
      </c>
    </row>
    <row r="215" spans="2:8" ht="142.5" thickBot="1" x14ac:dyDescent="0.25">
      <c r="B215" s="101" t="s">
        <v>55</v>
      </c>
      <c r="C215" s="26" t="s">
        <v>84</v>
      </c>
      <c r="D215" s="8" t="s">
        <v>75</v>
      </c>
      <c r="E215" s="8" t="s">
        <v>76</v>
      </c>
      <c r="F215" s="11">
        <v>1910106590</v>
      </c>
      <c r="G215" s="8"/>
      <c r="H215" s="1">
        <f>SUM(H216:H218)</f>
        <v>2571.1</v>
      </c>
    </row>
    <row r="216" spans="2:8" ht="48" thickBot="1" x14ac:dyDescent="0.25">
      <c r="B216" s="209" t="s">
        <v>56</v>
      </c>
      <c r="C216" s="28" t="s">
        <v>84</v>
      </c>
      <c r="D216" s="7" t="s">
        <v>75</v>
      </c>
      <c r="E216" s="7" t="s">
        <v>76</v>
      </c>
      <c r="F216" s="44">
        <v>1910106590</v>
      </c>
      <c r="G216" s="7">
        <v>111</v>
      </c>
      <c r="H216" s="3">
        <v>1934</v>
      </c>
    </row>
    <row r="217" spans="2:8" ht="63.75" thickBot="1" x14ac:dyDescent="0.25">
      <c r="B217" s="210" t="s">
        <v>10</v>
      </c>
      <c r="C217" s="28" t="s">
        <v>84</v>
      </c>
      <c r="D217" s="7" t="s">
        <v>75</v>
      </c>
      <c r="E217" s="7" t="s">
        <v>76</v>
      </c>
      <c r="F217" s="44">
        <v>1910106590</v>
      </c>
      <c r="G217" s="7">
        <v>119</v>
      </c>
      <c r="H217" s="3">
        <v>584.1</v>
      </c>
    </row>
    <row r="218" spans="2:8" ht="32.25" thickBot="1" x14ac:dyDescent="0.25">
      <c r="B218" s="38" t="s">
        <v>13</v>
      </c>
      <c r="C218" s="28" t="s">
        <v>84</v>
      </c>
      <c r="D218" s="7" t="s">
        <v>75</v>
      </c>
      <c r="E218" s="7" t="s">
        <v>76</v>
      </c>
      <c r="F218" s="44">
        <v>1910106590</v>
      </c>
      <c r="G218" s="7">
        <v>244</v>
      </c>
      <c r="H218" s="3">
        <v>53</v>
      </c>
    </row>
    <row r="219" spans="2:8" ht="16.5" thickBot="1" x14ac:dyDescent="0.25">
      <c r="B219" s="101" t="s">
        <v>31</v>
      </c>
      <c r="C219" s="26" t="s">
        <v>84</v>
      </c>
      <c r="D219" s="8">
        <v>10</v>
      </c>
      <c r="E219" s="8"/>
      <c r="F219" s="8"/>
      <c r="G219" s="8"/>
      <c r="H219" s="1">
        <v>45</v>
      </c>
    </row>
    <row r="220" spans="2:8" ht="16.5" thickBot="1" x14ac:dyDescent="0.25">
      <c r="B220" s="101" t="s">
        <v>35</v>
      </c>
      <c r="C220" s="26" t="s">
        <v>84</v>
      </c>
      <c r="D220" s="8">
        <v>10</v>
      </c>
      <c r="E220" s="8" t="s">
        <v>73</v>
      </c>
      <c r="F220" s="8"/>
      <c r="G220" s="8"/>
      <c r="H220" s="1">
        <v>45</v>
      </c>
    </row>
    <row r="221" spans="2:8" ht="48" thickBot="1" x14ac:dyDescent="0.25">
      <c r="B221" s="101" t="s">
        <v>57</v>
      </c>
      <c r="C221" s="26" t="s">
        <v>84</v>
      </c>
      <c r="D221" s="8">
        <v>10</v>
      </c>
      <c r="E221" s="8" t="s">
        <v>73</v>
      </c>
      <c r="F221" s="8">
        <v>2230171540</v>
      </c>
      <c r="G221" s="8"/>
      <c r="H221" s="1">
        <v>45</v>
      </c>
    </row>
    <row r="222" spans="2:8" ht="32.25" thickBot="1" x14ac:dyDescent="0.25">
      <c r="B222" s="5" t="s">
        <v>34</v>
      </c>
      <c r="C222" s="28" t="s">
        <v>84</v>
      </c>
      <c r="D222" s="7">
        <v>10</v>
      </c>
      <c r="E222" s="7" t="s">
        <v>73</v>
      </c>
      <c r="F222" s="7">
        <v>2230171540</v>
      </c>
      <c r="G222" s="7">
        <v>313</v>
      </c>
      <c r="H222" s="3">
        <v>45</v>
      </c>
    </row>
    <row r="223" spans="2:8" ht="16.5" thickBot="1" x14ac:dyDescent="0.25">
      <c r="B223" s="134" t="s">
        <v>85</v>
      </c>
      <c r="C223" s="135" t="s">
        <v>86</v>
      </c>
      <c r="D223" s="135"/>
      <c r="E223" s="135"/>
      <c r="F223" s="135"/>
      <c r="G223" s="135"/>
      <c r="H223" s="136">
        <f>SUM(H224+H235)</f>
        <v>10702.8</v>
      </c>
    </row>
    <row r="224" spans="2:8" ht="16.5" thickBot="1" x14ac:dyDescent="0.25">
      <c r="B224" s="101" t="s">
        <v>52</v>
      </c>
      <c r="C224" s="26" t="s">
        <v>86</v>
      </c>
      <c r="D224" s="8" t="s">
        <v>75</v>
      </c>
      <c r="E224" s="8" t="s">
        <v>76</v>
      </c>
      <c r="F224" s="12"/>
      <c r="G224" s="12"/>
      <c r="H224" s="34">
        <f>SUM(H225+H231)</f>
        <v>10467.799999999999</v>
      </c>
    </row>
    <row r="225" spans="2:8" ht="48" thickBot="1" x14ac:dyDescent="0.25">
      <c r="B225" s="101" t="s">
        <v>59</v>
      </c>
      <c r="C225" s="26" t="s">
        <v>86</v>
      </c>
      <c r="D225" s="8" t="s">
        <v>75</v>
      </c>
      <c r="E225" s="8" t="s">
        <v>76</v>
      </c>
      <c r="F225" s="11">
        <v>1910101590</v>
      </c>
      <c r="G225" s="8"/>
      <c r="H225" s="33">
        <f>SUM(H226+H227+H228+H229+H230)</f>
        <v>3573</v>
      </c>
    </row>
    <row r="226" spans="2:8" ht="48" thickBot="1" x14ac:dyDescent="0.25">
      <c r="B226" s="209" t="s">
        <v>30</v>
      </c>
      <c r="C226" s="28" t="s">
        <v>86</v>
      </c>
      <c r="D226" s="7" t="s">
        <v>75</v>
      </c>
      <c r="E226" s="7" t="s">
        <v>76</v>
      </c>
      <c r="F226" s="44">
        <v>1910101590</v>
      </c>
      <c r="G226" s="7" t="s">
        <v>80</v>
      </c>
      <c r="H226" s="3">
        <v>1350</v>
      </c>
    </row>
    <row r="227" spans="2:8" ht="63.75" thickBot="1" x14ac:dyDescent="0.25">
      <c r="B227" s="210" t="s">
        <v>10</v>
      </c>
      <c r="C227" s="28" t="s">
        <v>86</v>
      </c>
      <c r="D227" s="7" t="s">
        <v>75</v>
      </c>
      <c r="E227" s="7" t="s">
        <v>76</v>
      </c>
      <c r="F227" s="44">
        <v>1910101590</v>
      </c>
      <c r="G227" s="7">
        <v>119</v>
      </c>
      <c r="H227" s="3">
        <v>407.7</v>
      </c>
    </row>
    <row r="228" spans="2:8" ht="32.25" thickBot="1" x14ac:dyDescent="0.25">
      <c r="B228" s="38" t="s">
        <v>13</v>
      </c>
      <c r="C228" s="28" t="s">
        <v>86</v>
      </c>
      <c r="D228" s="7" t="s">
        <v>75</v>
      </c>
      <c r="E228" s="7" t="s">
        <v>76</v>
      </c>
      <c r="F228" s="44">
        <v>1910101590</v>
      </c>
      <c r="G228" s="7">
        <v>244</v>
      </c>
      <c r="H228" s="3">
        <v>1494.6</v>
      </c>
    </row>
    <row r="229" spans="2:8" ht="16.5" thickBot="1" x14ac:dyDescent="0.25">
      <c r="B229" s="38" t="s">
        <v>367</v>
      </c>
      <c r="C229" s="28" t="s">
        <v>86</v>
      </c>
      <c r="D229" s="7" t="s">
        <v>75</v>
      </c>
      <c r="E229" s="7" t="s">
        <v>76</v>
      </c>
      <c r="F229" s="44">
        <v>1910101590</v>
      </c>
      <c r="G229" s="7" t="s">
        <v>364</v>
      </c>
      <c r="H229" s="3">
        <v>304</v>
      </c>
    </row>
    <row r="230" spans="2:8" ht="16.5" thickBot="1" x14ac:dyDescent="0.25">
      <c r="B230" s="209" t="s">
        <v>48</v>
      </c>
      <c r="C230" s="28" t="s">
        <v>86</v>
      </c>
      <c r="D230" s="7" t="s">
        <v>75</v>
      </c>
      <c r="E230" s="7" t="s">
        <v>76</v>
      </c>
      <c r="F230" s="44">
        <v>1910101590</v>
      </c>
      <c r="G230" s="7">
        <v>850</v>
      </c>
      <c r="H230" s="3">
        <v>16.7</v>
      </c>
    </row>
    <row r="231" spans="2:8" ht="142.5" thickBot="1" x14ac:dyDescent="0.25">
      <c r="B231" s="101" t="s">
        <v>55</v>
      </c>
      <c r="C231" s="26" t="s">
        <v>86</v>
      </c>
      <c r="D231" s="8" t="s">
        <v>75</v>
      </c>
      <c r="E231" s="8" t="s">
        <v>76</v>
      </c>
      <c r="F231" s="11">
        <v>1910106590</v>
      </c>
      <c r="G231" s="8"/>
      <c r="H231" s="1">
        <f>SUM(H232:H234)</f>
        <v>6894.8</v>
      </c>
    </row>
    <row r="232" spans="2:8" ht="48" thickBot="1" x14ac:dyDescent="0.25">
      <c r="B232" s="209" t="s">
        <v>56</v>
      </c>
      <c r="C232" s="28" t="s">
        <v>86</v>
      </c>
      <c r="D232" s="7" t="s">
        <v>75</v>
      </c>
      <c r="E232" s="7" t="s">
        <v>76</v>
      </c>
      <c r="F232" s="44">
        <v>1910106590</v>
      </c>
      <c r="G232" s="7">
        <v>111</v>
      </c>
      <c r="H232" s="3">
        <v>5165</v>
      </c>
    </row>
    <row r="233" spans="2:8" ht="63.75" thickBot="1" x14ac:dyDescent="0.25">
      <c r="B233" s="210" t="s">
        <v>10</v>
      </c>
      <c r="C233" s="28" t="s">
        <v>86</v>
      </c>
      <c r="D233" s="7" t="s">
        <v>75</v>
      </c>
      <c r="E233" s="7" t="s">
        <v>76</v>
      </c>
      <c r="F233" s="44">
        <v>1910106590</v>
      </c>
      <c r="G233" s="7">
        <v>119</v>
      </c>
      <c r="H233" s="3">
        <v>1559.8</v>
      </c>
    </row>
    <row r="234" spans="2:8" ht="32.25" thickBot="1" x14ac:dyDescent="0.25">
      <c r="B234" s="38" t="s">
        <v>13</v>
      </c>
      <c r="C234" s="28" t="s">
        <v>86</v>
      </c>
      <c r="D234" s="7" t="s">
        <v>75</v>
      </c>
      <c r="E234" s="7" t="s">
        <v>76</v>
      </c>
      <c r="F234" s="44">
        <v>1910106590</v>
      </c>
      <c r="G234" s="7">
        <v>244</v>
      </c>
      <c r="H234" s="3">
        <v>170</v>
      </c>
    </row>
    <row r="235" spans="2:8" ht="16.5" thickBot="1" x14ac:dyDescent="0.25">
      <c r="B235" s="101" t="s">
        <v>31</v>
      </c>
      <c r="C235" s="26" t="s">
        <v>86</v>
      </c>
      <c r="D235" s="8">
        <v>10</v>
      </c>
      <c r="E235" s="8"/>
      <c r="F235" s="8"/>
      <c r="G235" s="8"/>
      <c r="H235" s="1">
        <v>235</v>
      </c>
    </row>
    <row r="236" spans="2:8" ht="16.5" thickBot="1" x14ac:dyDescent="0.25">
      <c r="B236" s="101" t="s">
        <v>35</v>
      </c>
      <c r="C236" s="26" t="s">
        <v>86</v>
      </c>
      <c r="D236" s="8">
        <v>10</v>
      </c>
      <c r="E236" s="8" t="s">
        <v>73</v>
      </c>
      <c r="F236" s="8"/>
      <c r="G236" s="8"/>
      <c r="H236" s="1">
        <v>235</v>
      </c>
    </row>
    <row r="237" spans="2:8" ht="48" thickBot="1" x14ac:dyDescent="0.25">
      <c r="B237" s="101" t="s">
        <v>57</v>
      </c>
      <c r="C237" s="26" t="s">
        <v>86</v>
      </c>
      <c r="D237" s="8">
        <v>10</v>
      </c>
      <c r="E237" s="8" t="s">
        <v>73</v>
      </c>
      <c r="F237" s="8">
        <v>2230171540</v>
      </c>
      <c r="G237" s="8"/>
      <c r="H237" s="1">
        <v>235</v>
      </c>
    </row>
    <row r="238" spans="2:8" ht="32.25" thickBot="1" x14ac:dyDescent="0.25">
      <c r="B238" s="5" t="s">
        <v>34</v>
      </c>
      <c r="C238" s="28" t="s">
        <v>86</v>
      </c>
      <c r="D238" s="7">
        <v>10</v>
      </c>
      <c r="E238" s="7" t="s">
        <v>73</v>
      </c>
      <c r="F238" s="7">
        <v>2230171540</v>
      </c>
      <c r="G238" s="7">
        <v>313</v>
      </c>
      <c r="H238" s="3">
        <v>235</v>
      </c>
    </row>
    <row r="239" spans="2:8" ht="32.25" thickBot="1" x14ac:dyDescent="0.25">
      <c r="B239" s="134" t="s">
        <v>87</v>
      </c>
      <c r="C239" s="135" t="s">
        <v>88</v>
      </c>
      <c r="D239" s="135"/>
      <c r="E239" s="135"/>
      <c r="F239" s="135"/>
      <c r="G239" s="135"/>
      <c r="H239" s="136">
        <f>SUM(H240+H251)</f>
        <v>2889.1000000000004</v>
      </c>
    </row>
    <row r="240" spans="2:8" ht="16.5" thickBot="1" x14ac:dyDescent="0.25">
      <c r="B240" s="101" t="s">
        <v>52</v>
      </c>
      <c r="C240" s="26" t="s">
        <v>88</v>
      </c>
      <c r="D240" s="8" t="s">
        <v>75</v>
      </c>
      <c r="E240" s="8" t="s">
        <v>76</v>
      </c>
      <c r="F240" s="12"/>
      <c r="G240" s="12"/>
      <c r="H240" s="34">
        <f>SUM(H241+H247)</f>
        <v>2850.1000000000004</v>
      </c>
    </row>
    <row r="241" spans="2:8" ht="48" thickBot="1" x14ac:dyDescent="0.25">
      <c r="B241" s="101" t="s">
        <v>59</v>
      </c>
      <c r="C241" s="26" t="s">
        <v>88</v>
      </c>
      <c r="D241" s="8" t="s">
        <v>75</v>
      </c>
      <c r="E241" s="8" t="s">
        <v>76</v>
      </c>
      <c r="F241" s="11">
        <v>1910101590</v>
      </c>
      <c r="G241" s="8"/>
      <c r="H241" s="33">
        <f>SUM(H242+H243+H244+H245+H246)</f>
        <v>1550.3</v>
      </c>
    </row>
    <row r="242" spans="2:8" ht="48" thickBot="1" x14ac:dyDescent="0.25">
      <c r="B242" s="209" t="s">
        <v>30</v>
      </c>
      <c r="C242" s="28" t="s">
        <v>88</v>
      </c>
      <c r="D242" s="7" t="s">
        <v>75</v>
      </c>
      <c r="E242" s="7" t="s">
        <v>76</v>
      </c>
      <c r="F242" s="44">
        <v>1910101590</v>
      </c>
      <c r="G242" s="7" t="s">
        <v>80</v>
      </c>
      <c r="H242" s="3">
        <v>735</v>
      </c>
    </row>
    <row r="243" spans="2:8" ht="63.75" thickBot="1" x14ac:dyDescent="0.25">
      <c r="B243" s="210" t="s">
        <v>10</v>
      </c>
      <c r="C243" s="28" t="s">
        <v>88</v>
      </c>
      <c r="D243" s="7" t="s">
        <v>75</v>
      </c>
      <c r="E243" s="7" t="s">
        <v>76</v>
      </c>
      <c r="F243" s="44">
        <v>1910101590</v>
      </c>
      <c r="G243" s="7">
        <v>119</v>
      </c>
      <c r="H243" s="3">
        <v>222</v>
      </c>
    </row>
    <row r="244" spans="2:8" ht="32.25" thickBot="1" x14ac:dyDescent="0.25">
      <c r="B244" s="38" t="s">
        <v>13</v>
      </c>
      <c r="C244" s="28" t="s">
        <v>88</v>
      </c>
      <c r="D244" s="7" t="s">
        <v>75</v>
      </c>
      <c r="E244" s="7" t="s">
        <v>76</v>
      </c>
      <c r="F244" s="44">
        <v>1910101590</v>
      </c>
      <c r="G244" s="7">
        <v>244</v>
      </c>
      <c r="H244" s="3">
        <v>471.6</v>
      </c>
    </row>
    <row r="245" spans="2:8" ht="16.5" thickBot="1" x14ac:dyDescent="0.25">
      <c r="B245" s="38" t="s">
        <v>367</v>
      </c>
      <c r="C245" s="28" t="s">
        <v>88</v>
      </c>
      <c r="D245" s="7" t="s">
        <v>75</v>
      </c>
      <c r="E245" s="7" t="s">
        <v>76</v>
      </c>
      <c r="F245" s="44">
        <v>1910101590</v>
      </c>
      <c r="G245" s="7" t="s">
        <v>364</v>
      </c>
      <c r="H245" s="3">
        <v>103.7</v>
      </c>
    </row>
    <row r="246" spans="2:8" ht="16.5" thickBot="1" x14ac:dyDescent="0.25">
      <c r="B246" s="209" t="s">
        <v>48</v>
      </c>
      <c r="C246" s="28" t="s">
        <v>88</v>
      </c>
      <c r="D246" s="7" t="s">
        <v>75</v>
      </c>
      <c r="E246" s="7" t="s">
        <v>76</v>
      </c>
      <c r="F246" s="44">
        <v>1910101590</v>
      </c>
      <c r="G246" s="7">
        <v>850</v>
      </c>
      <c r="H246" s="3">
        <v>18</v>
      </c>
    </row>
    <row r="247" spans="2:8" ht="142.5" thickBot="1" x14ac:dyDescent="0.25">
      <c r="B247" s="101" t="s">
        <v>55</v>
      </c>
      <c r="C247" s="26" t="s">
        <v>88</v>
      </c>
      <c r="D247" s="8" t="s">
        <v>75</v>
      </c>
      <c r="E247" s="8" t="s">
        <v>76</v>
      </c>
      <c r="F247" s="11">
        <v>1910106590</v>
      </c>
      <c r="G247" s="8"/>
      <c r="H247" s="1">
        <f>SUM(H248:H250)</f>
        <v>1299.8000000000002</v>
      </c>
    </row>
    <row r="248" spans="2:8" ht="48" thickBot="1" x14ac:dyDescent="0.25">
      <c r="B248" s="209" t="s">
        <v>56</v>
      </c>
      <c r="C248" s="28" t="s">
        <v>88</v>
      </c>
      <c r="D248" s="7" t="s">
        <v>75</v>
      </c>
      <c r="E248" s="7" t="s">
        <v>76</v>
      </c>
      <c r="F248" s="44">
        <v>1910106590</v>
      </c>
      <c r="G248" s="7">
        <v>111</v>
      </c>
      <c r="H248" s="3">
        <v>978</v>
      </c>
    </row>
    <row r="249" spans="2:8" ht="63.75" thickBot="1" x14ac:dyDescent="0.25">
      <c r="B249" s="210" t="s">
        <v>10</v>
      </c>
      <c r="C249" s="28" t="s">
        <v>88</v>
      </c>
      <c r="D249" s="7" t="s">
        <v>75</v>
      </c>
      <c r="E249" s="7" t="s">
        <v>76</v>
      </c>
      <c r="F249" s="44">
        <v>1910106590</v>
      </c>
      <c r="G249" s="7">
        <v>119</v>
      </c>
      <c r="H249" s="3">
        <v>295.39999999999998</v>
      </c>
    </row>
    <row r="250" spans="2:8" ht="32.25" thickBot="1" x14ac:dyDescent="0.25">
      <c r="B250" s="38" t="s">
        <v>13</v>
      </c>
      <c r="C250" s="28" t="s">
        <v>88</v>
      </c>
      <c r="D250" s="7" t="s">
        <v>75</v>
      </c>
      <c r="E250" s="7" t="s">
        <v>76</v>
      </c>
      <c r="F250" s="44">
        <v>1910106590</v>
      </c>
      <c r="G250" s="7">
        <v>244</v>
      </c>
      <c r="H250" s="3">
        <v>26.4</v>
      </c>
    </row>
    <row r="251" spans="2:8" ht="16.5" thickBot="1" x14ac:dyDescent="0.25">
      <c r="B251" s="101" t="s">
        <v>31</v>
      </c>
      <c r="C251" s="26" t="s">
        <v>88</v>
      </c>
      <c r="D251" s="8">
        <v>10</v>
      </c>
      <c r="E251" s="8" t="s">
        <v>73</v>
      </c>
      <c r="F251" s="8"/>
      <c r="G251" s="8"/>
      <c r="H251" s="1">
        <v>39</v>
      </c>
    </row>
    <row r="252" spans="2:8" ht="16.5" thickBot="1" x14ac:dyDescent="0.25">
      <c r="B252" s="101" t="s">
        <v>35</v>
      </c>
      <c r="C252" s="26" t="s">
        <v>88</v>
      </c>
      <c r="D252" s="8">
        <v>10</v>
      </c>
      <c r="E252" s="8" t="s">
        <v>73</v>
      </c>
      <c r="F252" s="8"/>
      <c r="G252" s="8"/>
      <c r="H252" s="1">
        <v>39</v>
      </c>
    </row>
    <row r="253" spans="2:8" ht="48" thickBot="1" x14ac:dyDescent="0.25">
      <c r="B253" s="101" t="s">
        <v>57</v>
      </c>
      <c r="C253" s="26" t="s">
        <v>88</v>
      </c>
      <c r="D253" s="8">
        <v>10</v>
      </c>
      <c r="E253" s="8" t="s">
        <v>73</v>
      </c>
      <c r="F253" s="8">
        <v>2230171540</v>
      </c>
      <c r="G253" s="8"/>
      <c r="H253" s="1">
        <v>39</v>
      </c>
    </row>
    <row r="254" spans="2:8" ht="32.25" thickBot="1" x14ac:dyDescent="0.25">
      <c r="B254" s="5" t="s">
        <v>34</v>
      </c>
      <c r="C254" s="28" t="s">
        <v>88</v>
      </c>
      <c r="D254" s="7">
        <v>10</v>
      </c>
      <c r="E254" s="7" t="s">
        <v>73</v>
      </c>
      <c r="F254" s="7">
        <v>2230171540</v>
      </c>
      <c r="G254" s="7">
        <v>313</v>
      </c>
      <c r="H254" s="3">
        <v>39</v>
      </c>
    </row>
    <row r="255" spans="2:8" ht="16.5" thickBot="1" x14ac:dyDescent="0.25">
      <c r="B255" s="134" t="s">
        <v>89</v>
      </c>
      <c r="C255" s="135" t="s">
        <v>90</v>
      </c>
      <c r="D255" s="135"/>
      <c r="E255" s="135"/>
      <c r="F255" s="135"/>
      <c r="G255" s="135"/>
      <c r="H255" s="136">
        <f>SUM(H256+H267)</f>
        <v>5274.5</v>
      </c>
    </row>
    <row r="256" spans="2:8" ht="16.5" thickBot="1" x14ac:dyDescent="0.25">
      <c r="B256" s="101" t="s">
        <v>52</v>
      </c>
      <c r="C256" s="26" t="s">
        <v>90</v>
      </c>
      <c r="D256" s="8" t="s">
        <v>75</v>
      </c>
      <c r="E256" s="8" t="s">
        <v>76</v>
      </c>
      <c r="F256" s="12"/>
      <c r="G256" s="12"/>
      <c r="H256" s="34">
        <f>SUM(H257+H263)</f>
        <v>5236.5</v>
      </c>
    </row>
    <row r="257" spans="2:8" ht="48" thickBot="1" x14ac:dyDescent="0.25">
      <c r="B257" s="101" t="s">
        <v>59</v>
      </c>
      <c r="C257" s="26" t="s">
        <v>90</v>
      </c>
      <c r="D257" s="8" t="s">
        <v>75</v>
      </c>
      <c r="E257" s="8" t="s">
        <v>76</v>
      </c>
      <c r="F257" s="11">
        <v>1910101590</v>
      </c>
      <c r="G257" s="8"/>
      <c r="H257" s="33">
        <f>SUM(H258+H259+H260+H261+H262)</f>
        <v>2735</v>
      </c>
    </row>
    <row r="258" spans="2:8" ht="48" thickBot="1" x14ac:dyDescent="0.25">
      <c r="B258" s="209" t="s">
        <v>30</v>
      </c>
      <c r="C258" s="28" t="s">
        <v>90</v>
      </c>
      <c r="D258" s="7" t="s">
        <v>75</v>
      </c>
      <c r="E258" s="7" t="s">
        <v>76</v>
      </c>
      <c r="F258" s="44">
        <v>1910101590</v>
      </c>
      <c r="G258" s="7" t="s">
        <v>80</v>
      </c>
      <c r="H258" s="3">
        <v>1071</v>
      </c>
    </row>
    <row r="259" spans="2:8" ht="63.75" thickBot="1" x14ac:dyDescent="0.25">
      <c r="B259" s="210" t="s">
        <v>10</v>
      </c>
      <c r="C259" s="28" t="s">
        <v>90</v>
      </c>
      <c r="D259" s="7" t="s">
        <v>75</v>
      </c>
      <c r="E259" s="7" t="s">
        <v>76</v>
      </c>
      <c r="F259" s="44">
        <v>1910101590</v>
      </c>
      <c r="G259" s="7">
        <v>119</v>
      </c>
      <c r="H259" s="3">
        <v>323.39999999999998</v>
      </c>
    </row>
    <row r="260" spans="2:8" ht="32.25" thickBot="1" x14ac:dyDescent="0.25">
      <c r="B260" s="38" t="s">
        <v>13</v>
      </c>
      <c r="C260" s="28" t="s">
        <v>90</v>
      </c>
      <c r="D260" s="7" t="s">
        <v>75</v>
      </c>
      <c r="E260" s="7" t="s">
        <v>76</v>
      </c>
      <c r="F260" s="44">
        <v>1910101590</v>
      </c>
      <c r="G260" s="7">
        <v>244</v>
      </c>
      <c r="H260" s="3">
        <v>717.6</v>
      </c>
    </row>
    <row r="261" spans="2:8" ht="16.5" thickBot="1" x14ac:dyDescent="0.25">
      <c r="B261" s="38" t="s">
        <v>367</v>
      </c>
      <c r="C261" s="28" t="s">
        <v>90</v>
      </c>
      <c r="D261" s="7" t="s">
        <v>75</v>
      </c>
      <c r="E261" s="7" t="s">
        <v>76</v>
      </c>
      <c r="F261" s="44">
        <v>1910101590</v>
      </c>
      <c r="G261" s="7" t="s">
        <v>364</v>
      </c>
      <c r="H261" s="3">
        <v>170</v>
      </c>
    </row>
    <row r="262" spans="2:8" ht="16.5" thickBot="1" x14ac:dyDescent="0.25">
      <c r="B262" s="209" t="s">
        <v>48</v>
      </c>
      <c r="C262" s="28" t="s">
        <v>90</v>
      </c>
      <c r="D262" s="7" t="s">
        <v>75</v>
      </c>
      <c r="E262" s="7" t="s">
        <v>76</v>
      </c>
      <c r="F262" s="44">
        <v>1910101590</v>
      </c>
      <c r="G262" s="7">
        <v>850</v>
      </c>
      <c r="H262" s="3">
        <v>453</v>
      </c>
    </row>
    <row r="263" spans="2:8" ht="142.5" thickBot="1" x14ac:dyDescent="0.25">
      <c r="B263" s="101" t="s">
        <v>55</v>
      </c>
      <c r="C263" s="26" t="s">
        <v>90</v>
      </c>
      <c r="D263" s="8" t="s">
        <v>75</v>
      </c>
      <c r="E263" s="8" t="s">
        <v>76</v>
      </c>
      <c r="F263" s="11">
        <v>1910106590</v>
      </c>
      <c r="G263" s="8"/>
      <c r="H263" s="1">
        <f>SUM(H264:H266)</f>
        <v>2501.5</v>
      </c>
    </row>
    <row r="264" spans="2:8" ht="48" thickBot="1" x14ac:dyDescent="0.25">
      <c r="B264" s="209" t="s">
        <v>56</v>
      </c>
      <c r="C264" s="28" t="s">
        <v>90</v>
      </c>
      <c r="D264" s="7" t="s">
        <v>75</v>
      </c>
      <c r="E264" s="7" t="s">
        <v>76</v>
      </c>
      <c r="F264" s="44">
        <v>1910106590</v>
      </c>
      <c r="G264" s="7">
        <v>111</v>
      </c>
      <c r="H264" s="3">
        <v>1901</v>
      </c>
    </row>
    <row r="265" spans="2:8" ht="63.75" thickBot="1" x14ac:dyDescent="0.25">
      <c r="B265" s="210" t="s">
        <v>10</v>
      </c>
      <c r="C265" s="28" t="s">
        <v>90</v>
      </c>
      <c r="D265" s="7" t="s">
        <v>75</v>
      </c>
      <c r="E265" s="7" t="s">
        <v>76</v>
      </c>
      <c r="F265" s="44">
        <v>1910106590</v>
      </c>
      <c r="G265" s="7">
        <v>119</v>
      </c>
      <c r="H265" s="3">
        <v>574.1</v>
      </c>
    </row>
    <row r="266" spans="2:8" ht="32.25" thickBot="1" x14ac:dyDescent="0.25">
      <c r="B266" s="38" t="s">
        <v>13</v>
      </c>
      <c r="C266" s="28" t="s">
        <v>90</v>
      </c>
      <c r="D266" s="7" t="s">
        <v>75</v>
      </c>
      <c r="E266" s="7" t="s">
        <v>76</v>
      </c>
      <c r="F266" s="44">
        <v>1910106590</v>
      </c>
      <c r="G266" s="7">
        <v>244</v>
      </c>
      <c r="H266" s="3">
        <v>26.4</v>
      </c>
    </row>
    <row r="267" spans="2:8" ht="16.5" thickBot="1" x14ac:dyDescent="0.25">
      <c r="B267" s="101" t="s">
        <v>31</v>
      </c>
      <c r="C267" s="26" t="s">
        <v>90</v>
      </c>
      <c r="D267" s="8">
        <v>10</v>
      </c>
      <c r="E267" s="8" t="s">
        <v>73</v>
      </c>
      <c r="F267" s="8"/>
      <c r="G267" s="8"/>
      <c r="H267" s="1">
        <v>38</v>
      </c>
    </row>
    <row r="268" spans="2:8" ht="16.5" thickBot="1" x14ac:dyDescent="0.25">
      <c r="B268" s="101" t="s">
        <v>35</v>
      </c>
      <c r="C268" s="26" t="s">
        <v>90</v>
      </c>
      <c r="D268" s="8">
        <v>10</v>
      </c>
      <c r="E268" s="8" t="s">
        <v>73</v>
      </c>
      <c r="F268" s="8"/>
      <c r="G268" s="8"/>
      <c r="H268" s="1">
        <v>38</v>
      </c>
    </row>
    <row r="269" spans="2:8" ht="48" thickBot="1" x14ac:dyDescent="0.25">
      <c r="B269" s="101" t="s">
        <v>57</v>
      </c>
      <c r="C269" s="26" t="s">
        <v>90</v>
      </c>
      <c r="D269" s="8">
        <v>10</v>
      </c>
      <c r="E269" s="8" t="s">
        <v>73</v>
      </c>
      <c r="F269" s="8">
        <v>2230171540</v>
      </c>
      <c r="G269" s="8"/>
      <c r="H269" s="1">
        <v>38</v>
      </c>
    </row>
    <row r="270" spans="2:8" ht="32.25" thickBot="1" x14ac:dyDescent="0.25">
      <c r="B270" s="5" t="s">
        <v>34</v>
      </c>
      <c r="C270" s="28" t="s">
        <v>90</v>
      </c>
      <c r="D270" s="7">
        <v>10</v>
      </c>
      <c r="E270" s="7" t="s">
        <v>73</v>
      </c>
      <c r="F270" s="7">
        <v>2230171540</v>
      </c>
      <c r="G270" s="7">
        <v>313</v>
      </c>
      <c r="H270" s="3">
        <v>38</v>
      </c>
    </row>
    <row r="271" spans="2:8" ht="16.5" thickBot="1" x14ac:dyDescent="0.25">
      <c r="B271" s="134" t="s">
        <v>91</v>
      </c>
      <c r="C271" s="135" t="s">
        <v>92</v>
      </c>
      <c r="D271" s="135"/>
      <c r="E271" s="135"/>
      <c r="F271" s="135"/>
      <c r="G271" s="135"/>
      <c r="H271" s="136">
        <f>SUM(H272+H283)</f>
        <v>3070.8</v>
      </c>
    </row>
    <row r="272" spans="2:8" ht="16.5" thickBot="1" x14ac:dyDescent="0.25">
      <c r="B272" s="101" t="s">
        <v>52</v>
      </c>
      <c r="C272" s="26" t="s">
        <v>92</v>
      </c>
      <c r="D272" s="8" t="s">
        <v>75</v>
      </c>
      <c r="E272" s="8" t="s">
        <v>76</v>
      </c>
      <c r="F272" s="12"/>
      <c r="G272" s="12"/>
      <c r="H272" s="34">
        <f>SUM(H273+H279)</f>
        <v>3037.8</v>
      </c>
    </row>
    <row r="273" spans="2:8" ht="48" thickBot="1" x14ac:dyDescent="0.25">
      <c r="B273" s="101" t="s">
        <v>59</v>
      </c>
      <c r="C273" s="26" t="s">
        <v>92</v>
      </c>
      <c r="D273" s="8" t="s">
        <v>75</v>
      </c>
      <c r="E273" s="8" t="s">
        <v>76</v>
      </c>
      <c r="F273" s="11">
        <v>1910101590</v>
      </c>
      <c r="G273" s="8"/>
      <c r="H273" s="33">
        <f>SUM(H274+H275+H276+H277+H278)</f>
        <v>1644.1</v>
      </c>
    </row>
    <row r="274" spans="2:8" ht="48" thickBot="1" x14ac:dyDescent="0.25">
      <c r="B274" s="209" t="s">
        <v>30</v>
      </c>
      <c r="C274" s="28" t="s">
        <v>92</v>
      </c>
      <c r="D274" s="7" t="s">
        <v>75</v>
      </c>
      <c r="E274" s="7" t="s">
        <v>76</v>
      </c>
      <c r="F274" s="44">
        <v>1910101590</v>
      </c>
      <c r="G274" s="7" t="s">
        <v>80</v>
      </c>
      <c r="H274" s="3">
        <v>783</v>
      </c>
    </row>
    <row r="275" spans="2:8" ht="63.75" thickBot="1" x14ac:dyDescent="0.25">
      <c r="B275" s="210" t="s">
        <v>10</v>
      </c>
      <c r="C275" s="28" t="s">
        <v>92</v>
      </c>
      <c r="D275" s="7" t="s">
        <v>75</v>
      </c>
      <c r="E275" s="7" t="s">
        <v>76</v>
      </c>
      <c r="F275" s="44">
        <v>1910101590</v>
      </c>
      <c r="G275" s="7">
        <v>119</v>
      </c>
      <c r="H275" s="3">
        <v>236.5</v>
      </c>
    </row>
    <row r="276" spans="2:8" ht="32.25" thickBot="1" x14ac:dyDescent="0.25">
      <c r="B276" s="38" t="s">
        <v>13</v>
      </c>
      <c r="C276" s="28" t="s">
        <v>92</v>
      </c>
      <c r="D276" s="7" t="s">
        <v>75</v>
      </c>
      <c r="E276" s="7" t="s">
        <v>76</v>
      </c>
      <c r="F276" s="44">
        <v>1910101590</v>
      </c>
      <c r="G276" s="7">
        <v>244</v>
      </c>
      <c r="H276" s="3">
        <v>446.6</v>
      </c>
    </row>
    <row r="277" spans="2:8" ht="16.5" thickBot="1" x14ac:dyDescent="0.25">
      <c r="B277" s="38" t="s">
        <v>367</v>
      </c>
      <c r="C277" s="28" t="s">
        <v>92</v>
      </c>
      <c r="D277" s="7" t="s">
        <v>75</v>
      </c>
      <c r="E277" s="7" t="s">
        <v>76</v>
      </c>
      <c r="F277" s="44">
        <v>1910101590</v>
      </c>
      <c r="G277" s="7" t="s">
        <v>364</v>
      </c>
      <c r="H277" s="3">
        <v>144</v>
      </c>
    </row>
    <row r="278" spans="2:8" ht="16.5" thickBot="1" x14ac:dyDescent="0.25">
      <c r="B278" s="209" t="s">
        <v>48</v>
      </c>
      <c r="C278" s="28" t="s">
        <v>92</v>
      </c>
      <c r="D278" s="7" t="s">
        <v>75</v>
      </c>
      <c r="E278" s="7" t="s">
        <v>76</v>
      </c>
      <c r="F278" s="44">
        <v>1910101590</v>
      </c>
      <c r="G278" s="7">
        <v>850</v>
      </c>
      <c r="H278" s="3">
        <v>34</v>
      </c>
    </row>
    <row r="279" spans="2:8" ht="142.5" thickBot="1" x14ac:dyDescent="0.25">
      <c r="B279" s="101" t="s">
        <v>55</v>
      </c>
      <c r="C279" s="26" t="s">
        <v>92</v>
      </c>
      <c r="D279" s="8" t="s">
        <v>75</v>
      </c>
      <c r="E279" s="8" t="s">
        <v>76</v>
      </c>
      <c r="F279" s="11">
        <v>1910106590</v>
      </c>
      <c r="G279" s="8"/>
      <c r="H279" s="1">
        <f>SUM(H280:H282)</f>
        <v>1393.7</v>
      </c>
    </row>
    <row r="280" spans="2:8" ht="48" thickBot="1" x14ac:dyDescent="0.25">
      <c r="B280" s="209" t="s">
        <v>56</v>
      </c>
      <c r="C280" s="28" t="s">
        <v>92</v>
      </c>
      <c r="D280" s="7" t="s">
        <v>75</v>
      </c>
      <c r="E280" s="7" t="s">
        <v>76</v>
      </c>
      <c r="F280" s="44">
        <v>1910106590</v>
      </c>
      <c r="G280" s="7">
        <v>111</v>
      </c>
      <c r="H280" s="3">
        <v>1052</v>
      </c>
    </row>
    <row r="281" spans="2:8" ht="63.75" thickBot="1" x14ac:dyDescent="0.25">
      <c r="B281" s="210" t="s">
        <v>10</v>
      </c>
      <c r="C281" s="28" t="s">
        <v>92</v>
      </c>
      <c r="D281" s="7" t="s">
        <v>75</v>
      </c>
      <c r="E281" s="7" t="s">
        <v>76</v>
      </c>
      <c r="F281" s="44">
        <v>1910106590</v>
      </c>
      <c r="G281" s="7">
        <v>119</v>
      </c>
      <c r="H281" s="3">
        <v>317.7</v>
      </c>
    </row>
    <row r="282" spans="2:8" ht="32.25" thickBot="1" x14ac:dyDescent="0.25">
      <c r="B282" s="38" t="s">
        <v>13</v>
      </c>
      <c r="C282" s="28" t="s">
        <v>92</v>
      </c>
      <c r="D282" s="7" t="s">
        <v>75</v>
      </c>
      <c r="E282" s="7" t="s">
        <v>76</v>
      </c>
      <c r="F282" s="44">
        <v>1910106590</v>
      </c>
      <c r="G282" s="7">
        <v>244</v>
      </c>
      <c r="H282" s="3">
        <v>24</v>
      </c>
    </row>
    <row r="283" spans="2:8" ht="16.5" thickBot="1" x14ac:dyDescent="0.25">
      <c r="B283" s="101" t="s">
        <v>31</v>
      </c>
      <c r="C283" s="26" t="s">
        <v>92</v>
      </c>
      <c r="D283" s="8">
        <v>10</v>
      </c>
      <c r="E283" s="8" t="s">
        <v>73</v>
      </c>
      <c r="F283" s="8"/>
      <c r="G283" s="8"/>
      <c r="H283" s="1">
        <v>33</v>
      </c>
    </row>
    <row r="284" spans="2:8" ht="16.5" thickBot="1" x14ac:dyDescent="0.25">
      <c r="B284" s="101" t="s">
        <v>35</v>
      </c>
      <c r="C284" s="26" t="s">
        <v>92</v>
      </c>
      <c r="D284" s="8">
        <v>10</v>
      </c>
      <c r="E284" s="8" t="s">
        <v>73</v>
      </c>
      <c r="F284" s="8"/>
      <c r="G284" s="8"/>
      <c r="H284" s="1">
        <v>33</v>
      </c>
    </row>
    <row r="285" spans="2:8" ht="48" thickBot="1" x14ac:dyDescent="0.25">
      <c r="B285" s="101" t="s">
        <v>57</v>
      </c>
      <c r="C285" s="26" t="s">
        <v>92</v>
      </c>
      <c r="D285" s="8">
        <v>10</v>
      </c>
      <c r="E285" s="8" t="s">
        <v>73</v>
      </c>
      <c r="F285" s="8">
        <v>2230171540</v>
      </c>
      <c r="G285" s="8"/>
      <c r="H285" s="1">
        <v>33</v>
      </c>
    </row>
    <row r="286" spans="2:8" ht="32.25" thickBot="1" x14ac:dyDescent="0.25">
      <c r="B286" s="5" t="s">
        <v>34</v>
      </c>
      <c r="C286" s="28" t="s">
        <v>92</v>
      </c>
      <c r="D286" s="7">
        <v>10</v>
      </c>
      <c r="E286" s="7" t="s">
        <v>73</v>
      </c>
      <c r="F286" s="7">
        <v>2230171540</v>
      </c>
      <c r="G286" s="7">
        <v>313</v>
      </c>
      <c r="H286" s="3">
        <v>33</v>
      </c>
    </row>
    <row r="287" spans="2:8" ht="32.25" thickBot="1" x14ac:dyDescent="0.25">
      <c r="B287" s="134" t="s">
        <v>93</v>
      </c>
      <c r="C287" s="135" t="s">
        <v>94</v>
      </c>
      <c r="D287" s="135"/>
      <c r="E287" s="135"/>
      <c r="F287" s="135"/>
      <c r="G287" s="135"/>
      <c r="H287" s="136">
        <f>SUM(H288+H299)</f>
        <v>4484.1000000000004</v>
      </c>
    </row>
    <row r="288" spans="2:8" ht="16.5" thickBot="1" x14ac:dyDescent="0.25">
      <c r="B288" s="101" t="s">
        <v>52</v>
      </c>
      <c r="C288" s="26" t="s">
        <v>94</v>
      </c>
      <c r="D288" s="8" t="s">
        <v>75</v>
      </c>
      <c r="E288" s="8" t="s">
        <v>76</v>
      </c>
      <c r="F288" s="12"/>
      <c r="G288" s="12"/>
      <c r="H288" s="34">
        <f>SUM(H289+H295)</f>
        <v>4434.1000000000004</v>
      </c>
    </row>
    <row r="289" spans="2:8" ht="48" thickBot="1" x14ac:dyDescent="0.25">
      <c r="B289" s="101" t="s">
        <v>59</v>
      </c>
      <c r="C289" s="26" t="s">
        <v>94</v>
      </c>
      <c r="D289" s="8" t="s">
        <v>75</v>
      </c>
      <c r="E289" s="8" t="s">
        <v>76</v>
      </c>
      <c r="F289" s="11">
        <v>1910101590</v>
      </c>
      <c r="G289" s="8"/>
      <c r="H289" s="33">
        <f>SUM(H290+H291+H292+H293+H294)</f>
        <v>2109.7999999999997</v>
      </c>
    </row>
    <row r="290" spans="2:8" ht="48" thickBot="1" x14ac:dyDescent="0.25">
      <c r="B290" s="209" t="s">
        <v>30</v>
      </c>
      <c r="C290" s="28" t="s">
        <v>94</v>
      </c>
      <c r="D290" s="7" t="s">
        <v>75</v>
      </c>
      <c r="E290" s="7" t="s">
        <v>76</v>
      </c>
      <c r="F290" s="44">
        <v>1910101590</v>
      </c>
      <c r="G290" s="7" t="s">
        <v>80</v>
      </c>
      <c r="H290" s="3">
        <v>987</v>
      </c>
    </row>
    <row r="291" spans="2:8" ht="63.75" thickBot="1" x14ac:dyDescent="0.25">
      <c r="B291" s="210" t="s">
        <v>10</v>
      </c>
      <c r="C291" s="28" t="s">
        <v>94</v>
      </c>
      <c r="D291" s="7" t="s">
        <v>75</v>
      </c>
      <c r="E291" s="7" t="s">
        <v>76</v>
      </c>
      <c r="F291" s="44">
        <v>1910101590</v>
      </c>
      <c r="G291" s="7">
        <v>119</v>
      </c>
      <c r="H291" s="3">
        <v>298.10000000000002</v>
      </c>
    </row>
    <row r="292" spans="2:8" ht="32.25" thickBot="1" x14ac:dyDescent="0.25">
      <c r="B292" s="38" t="s">
        <v>13</v>
      </c>
      <c r="C292" s="28" t="s">
        <v>94</v>
      </c>
      <c r="D292" s="7" t="s">
        <v>75</v>
      </c>
      <c r="E292" s="7" t="s">
        <v>76</v>
      </c>
      <c r="F292" s="44">
        <v>1910101590</v>
      </c>
      <c r="G292" s="7">
        <v>244</v>
      </c>
      <c r="H292" s="3">
        <v>670.6</v>
      </c>
    </row>
    <row r="293" spans="2:8" ht="16.5" thickBot="1" x14ac:dyDescent="0.25">
      <c r="B293" s="38" t="s">
        <v>367</v>
      </c>
      <c r="C293" s="28" t="s">
        <v>94</v>
      </c>
      <c r="D293" s="7" t="s">
        <v>75</v>
      </c>
      <c r="E293" s="7" t="s">
        <v>76</v>
      </c>
      <c r="F293" s="44">
        <v>1910101590</v>
      </c>
      <c r="G293" s="7" t="s">
        <v>364</v>
      </c>
      <c r="H293" s="3">
        <v>151.1</v>
      </c>
    </row>
    <row r="294" spans="2:8" ht="16.5" thickBot="1" x14ac:dyDescent="0.25">
      <c r="B294" s="209" t="s">
        <v>48</v>
      </c>
      <c r="C294" s="28" t="s">
        <v>94</v>
      </c>
      <c r="D294" s="7" t="s">
        <v>75</v>
      </c>
      <c r="E294" s="7" t="s">
        <v>76</v>
      </c>
      <c r="F294" s="44">
        <v>1910101590</v>
      </c>
      <c r="G294" s="7">
        <v>850</v>
      </c>
      <c r="H294" s="3">
        <v>3</v>
      </c>
    </row>
    <row r="295" spans="2:8" ht="142.5" thickBot="1" x14ac:dyDescent="0.25">
      <c r="B295" s="101" t="s">
        <v>55</v>
      </c>
      <c r="C295" s="26" t="s">
        <v>94</v>
      </c>
      <c r="D295" s="8" t="s">
        <v>75</v>
      </c>
      <c r="E295" s="8" t="s">
        <v>76</v>
      </c>
      <c r="F295" s="11">
        <v>1910106590</v>
      </c>
      <c r="G295" s="8"/>
      <c r="H295" s="1">
        <f>SUM(H296:H298)</f>
        <v>2324.3000000000002</v>
      </c>
    </row>
    <row r="296" spans="2:8" ht="48" thickBot="1" x14ac:dyDescent="0.25">
      <c r="B296" s="209" t="s">
        <v>56</v>
      </c>
      <c r="C296" s="28" t="s">
        <v>94</v>
      </c>
      <c r="D296" s="7" t="s">
        <v>75</v>
      </c>
      <c r="E296" s="7" t="s">
        <v>76</v>
      </c>
      <c r="F296" s="44">
        <v>1910106590</v>
      </c>
      <c r="G296" s="7">
        <v>111</v>
      </c>
      <c r="H296" s="3">
        <v>1766</v>
      </c>
    </row>
    <row r="297" spans="2:8" ht="63.75" thickBot="1" x14ac:dyDescent="0.25">
      <c r="B297" s="210" t="s">
        <v>10</v>
      </c>
      <c r="C297" s="28" t="s">
        <v>94</v>
      </c>
      <c r="D297" s="7" t="s">
        <v>75</v>
      </c>
      <c r="E297" s="7" t="s">
        <v>76</v>
      </c>
      <c r="F297" s="44">
        <v>1910106590</v>
      </c>
      <c r="G297" s="7">
        <v>119</v>
      </c>
      <c r="H297" s="3">
        <v>533.29999999999995</v>
      </c>
    </row>
    <row r="298" spans="2:8" ht="32.25" thickBot="1" x14ac:dyDescent="0.25">
      <c r="B298" s="38" t="s">
        <v>13</v>
      </c>
      <c r="C298" s="28" t="s">
        <v>94</v>
      </c>
      <c r="D298" s="7" t="s">
        <v>75</v>
      </c>
      <c r="E298" s="7" t="s">
        <v>76</v>
      </c>
      <c r="F298" s="44">
        <v>1910106590</v>
      </c>
      <c r="G298" s="7">
        <v>244</v>
      </c>
      <c r="H298" s="3">
        <v>25</v>
      </c>
    </row>
    <row r="299" spans="2:8" ht="16.5" thickBot="1" x14ac:dyDescent="0.25">
      <c r="B299" s="101" t="s">
        <v>31</v>
      </c>
      <c r="C299" s="26" t="s">
        <v>94</v>
      </c>
      <c r="D299" s="8">
        <v>10</v>
      </c>
      <c r="E299" s="8" t="s">
        <v>73</v>
      </c>
      <c r="F299" s="8"/>
      <c r="G299" s="8"/>
      <c r="H299" s="1">
        <v>50</v>
      </c>
    </row>
    <row r="300" spans="2:8" ht="16.5" thickBot="1" x14ac:dyDescent="0.25">
      <c r="B300" s="101" t="s">
        <v>35</v>
      </c>
      <c r="C300" s="26" t="s">
        <v>94</v>
      </c>
      <c r="D300" s="8">
        <v>10</v>
      </c>
      <c r="E300" s="8" t="s">
        <v>73</v>
      </c>
      <c r="F300" s="8"/>
      <c r="G300" s="8"/>
      <c r="H300" s="1">
        <v>50</v>
      </c>
    </row>
    <row r="301" spans="2:8" ht="48" thickBot="1" x14ac:dyDescent="0.25">
      <c r="B301" s="101" t="s">
        <v>57</v>
      </c>
      <c r="C301" s="26" t="s">
        <v>94</v>
      </c>
      <c r="D301" s="8">
        <v>10</v>
      </c>
      <c r="E301" s="8" t="s">
        <v>73</v>
      </c>
      <c r="F301" s="8">
        <v>2230171540</v>
      </c>
      <c r="G301" s="8"/>
      <c r="H301" s="1">
        <v>50</v>
      </c>
    </row>
    <row r="302" spans="2:8" ht="32.25" thickBot="1" x14ac:dyDescent="0.25">
      <c r="B302" s="5" t="s">
        <v>34</v>
      </c>
      <c r="C302" s="28" t="s">
        <v>94</v>
      </c>
      <c r="D302" s="7">
        <v>10</v>
      </c>
      <c r="E302" s="7" t="s">
        <v>73</v>
      </c>
      <c r="F302" s="7">
        <v>2230171540</v>
      </c>
      <c r="G302" s="7">
        <v>313</v>
      </c>
      <c r="H302" s="3">
        <v>50</v>
      </c>
    </row>
    <row r="303" spans="2:8" ht="16.5" thickBot="1" x14ac:dyDescent="0.25">
      <c r="B303" s="134" t="s">
        <v>96</v>
      </c>
      <c r="C303" s="135" t="s">
        <v>95</v>
      </c>
      <c r="D303" s="135"/>
      <c r="E303" s="135"/>
      <c r="F303" s="135"/>
      <c r="G303" s="135"/>
      <c r="H303" s="136">
        <f>SUM(H304+H315)</f>
        <v>4382.7</v>
      </c>
    </row>
    <row r="304" spans="2:8" ht="16.5" thickBot="1" x14ac:dyDescent="0.25">
      <c r="B304" s="101" t="s">
        <v>52</v>
      </c>
      <c r="C304" s="26" t="s">
        <v>95</v>
      </c>
      <c r="D304" s="8" t="s">
        <v>75</v>
      </c>
      <c r="E304" s="8" t="s">
        <v>76</v>
      </c>
      <c r="F304" s="12"/>
      <c r="G304" s="12"/>
      <c r="H304" s="34">
        <f>SUM(H305+H311)</f>
        <v>4317.7</v>
      </c>
    </row>
    <row r="305" spans="2:8" ht="48" thickBot="1" x14ac:dyDescent="0.25">
      <c r="B305" s="101" t="s">
        <v>59</v>
      </c>
      <c r="C305" s="26" t="s">
        <v>95</v>
      </c>
      <c r="D305" s="8" t="s">
        <v>75</v>
      </c>
      <c r="E305" s="8" t="s">
        <v>76</v>
      </c>
      <c r="F305" s="11">
        <v>1910101590</v>
      </c>
      <c r="G305" s="8"/>
      <c r="H305" s="33">
        <f>SUM(H310+H309+H308+H307+H306)</f>
        <v>1985.2</v>
      </c>
    </row>
    <row r="306" spans="2:8" ht="48" thickBot="1" x14ac:dyDescent="0.25">
      <c r="B306" s="209" t="s">
        <v>30</v>
      </c>
      <c r="C306" s="28" t="s">
        <v>95</v>
      </c>
      <c r="D306" s="7" t="s">
        <v>75</v>
      </c>
      <c r="E306" s="7" t="s">
        <v>76</v>
      </c>
      <c r="F306" s="44">
        <v>1910101590</v>
      </c>
      <c r="G306" s="7" t="s">
        <v>80</v>
      </c>
      <c r="H306" s="3">
        <v>939</v>
      </c>
    </row>
    <row r="307" spans="2:8" ht="63.75" thickBot="1" x14ac:dyDescent="0.25">
      <c r="B307" s="210" t="s">
        <v>10</v>
      </c>
      <c r="C307" s="28" t="s">
        <v>95</v>
      </c>
      <c r="D307" s="7" t="s">
        <v>75</v>
      </c>
      <c r="E307" s="7" t="s">
        <v>76</v>
      </c>
      <c r="F307" s="44">
        <v>1910101590</v>
      </c>
      <c r="G307" s="7">
        <v>119</v>
      </c>
      <c r="H307" s="3">
        <v>283.60000000000002</v>
      </c>
    </row>
    <row r="308" spans="2:8" ht="32.25" thickBot="1" x14ac:dyDescent="0.25">
      <c r="B308" s="38" t="s">
        <v>13</v>
      </c>
      <c r="C308" s="28" t="s">
        <v>95</v>
      </c>
      <c r="D308" s="7" t="s">
        <v>75</v>
      </c>
      <c r="E308" s="7" t="s">
        <v>76</v>
      </c>
      <c r="F308" s="44">
        <v>1910101590</v>
      </c>
      <c r="G308" s="7">
        <v>244</v>
      </c>
      <c r="H308" s="3">
        <v>588.6</v>
      </c>
    </row>
    <row r="309" spans="2:8" ht="16.5" thickBot="1" x14ac:dyDescent="0.25">
      <c r="B309" s="38" t="s">
        <v>367</v>
      </c>
      <c r="C309" s="28" t="s">
        <v>95</v>
      </c>
      <c r="D309" s="7" t="s">
        <v>75</v>
      </c>
      <c r="E309" s="7" t="s">
        <v>76</v>
      </c>
      <c r="F309" s="44">
        <v>1910101590</v>
      </c>
      <c r="G309" s="7" t="s">
        <v>364</v>
      </c>
      <c r="H309" s="3">
        <v>164</v>
      </c>
    </row>
    <row r="310" spans="2:8" ht="16.5" thickBot="1" x14ac:dyDescent="0.25">
      <c r="B310" s="209" t="s">
        <v>48</v>
      </c>
      <c r="C310" s="28" t="s">
        <v>95</v>
      </c>
      <c r="D310" s="7" t="s">
        <v>75</v>
      </c>
      <c r="E310" s="7" t="s">
        <v>76</v>
      </c>
      <c r="F310" s="44">
        <v>1910101590</v>
      </c>
      <c r="G310" s="7">
        <v>850</v>
      </c>
      <c r="H310" s="3">
        <v>10</v>
      </c>
    </row>
    <row r="311" spans="2:8" ht="142.5" thickBot="1" x14ac:dyDescent="0.25">
      <c r="B311" s="101" t="s">
        <v>55</v>
      </c>
      <c r="C311" s="26" t="s">
        <v>95</v>
      </c>
      <c r="D311" s="8" t="s">
        <v>75</v>
      </c>
      <c r="E311" s="8" t="s">
        <v>76</v>
      </c>
      <c r="F311" s="11">
        <v>1910106590</v>
      </c>
      <c r="G311" s="8"/>
      <c r="H311" s="1">
        <f>SUM(H312:H314)</f>
        <v>2332.5</v>
      </c>
    </row>
    <row r="312" spans="2:8" ht="48" thickBot="1" x14ac:dyDescent="0.25">
      <c r="B312" s="209" t="s">
        <v>56</v>
      </c>
      <c r="C312" s="28" t="s">
        <v>95</v>
      </c>
      <c r="D312" s="7" t="s">
        <v>75</v>
      </c>
      <c r="E312" s="7" t="s">
        <v>76</v>
      </c>
      <c r="F312" s="44">
        <v>1910106590</v>
      </c>
      <c r="G312" s="7">
        <v>111</v>
      </c>
      <c r="H312" s="3">
        <v>1760</v>
      </c>
    </row>
    <row r="313" spans="2:8" ht="63.75" thickBot="1" x14ac:dyDescent="0.25">
      <c r="B313" s="210" t="s">
        <v>10</v>
      </c>
      <c r="C313" s="28" t="s">
        <v>95</v>
      </c>
      <c r="D313" s="7" t="s">
        <v>75</v>
      </c>
      <c r="E313" s="7" t="s">
        <v>76</v>
      </c>
      <c r="F313" s="44">
        <v>1910106590</v>
      </c>
      <c r="G313" s="7">
        <v>119</v>
      </c>
      <c r="H313" s="3">
        <v>531.5</v>
      </c>
    </row>
    <row r="314" spans="2:8" ht="32.25" thickBot="1" x14ac:dyDescent="0.25">
      <c r="B314" s="38" t="s">
        <v>13</v>
      </c>
      <c r="C314" s="28" t="s">
        <v>95</v>
      </c>
      <c r="D314" s="7" t="s">
        <v>75</v>
      </c>
      <c r="E314" s="7" t="s">
        <v>76</v>
      </c>
      <c r="F314" s="44">
        <v>1910106590</v>
      </c>
      <c r="G314" s="7">
        <v>244</v>
      </c>
      <c r="H314" s="3">
        <v>41</v>
      </c>
    </row>
    <row r="315" spans="2:8" ht="16.5" thickBot="1" x14ac:dyDescent="0.25">
      <c r="B315" s="101" t="s">
        <v>31</v>
      </c>
      <c r="C315" s="26" t="s">
        <v>95</v>
      </c>
      <c r="D315" s="8">
        <v>10</v>
      </c>
      <c r="E315" s="8" t="s">
        <v>73</v>
      </c>
      <c r="F315" s="8"/>
      <c r="G315" s="8"/>
      <c r="H315" s="1">
        <v>65</v>
      </c>
    </row>
    <row r="316" spans="2:8" ht="16.5" thickBot="1" x14ac:dyDescent="0.25">
      <c r="B316" s="101" t="s">
        <v>35</v>
      </c>
      <c r="C316" s="26" t="s">
        <v>95</v>
      </c>
      <c r="D316" s="8">
        <v>10</v>
      </c>
      <c r="E316" s="8" t="s">
        <v>73</v>
      </c>
      <c r="F316" s="8"/>
      <c r="G316" s="8"/>
      <c r="H316" s="1">
        <v>65</v>
      </c>
    </row>
    <row r="317" spans="2:8" ht="48" thickBot="1" x14ac:dyDescent="0.25">
      <c r="B317" s="101" t="s">
        <v>57</v>
      </c>
      <c r="C317" s="26" t="s">
        <v>95</v>
      </c>
      <c r="D317" s="8">
        <v>10</v>
      </c>
      <c r="E317" s="8" t="s">
        <v>73</v>
      </c>
      <c r="F317" s="8">
        <v>2230171540</v>
      </c>
      <c r="G317" s="8"/>
      <c r="H317" s="1">
        <v>65</v>
      </c>
    </row>
    <row r="318" spans="2:8" ht="32.25" thickBot="1" x14ac:dyDescent="0.25">
      <c r="B318" s="5" t="s">
        <v>34</v>
      </c>
      <c r="C318" s="28" t="s">
        <v>95</v>
      </c>
      <c r="D318" s="7">
        <v>10</v>
      </c>
      <c r="E318" s="7" t="s">
        <v>73</v>
      </c>
      <c r="F318" s="7">
        <v>2230171540</v>
      </c>
      <c r="G318" s="7">
        <v>313</v>
      </c>
      <c r="H318" s="3">
        <v>65</v>
      </c>
    </row>
    <row r="319" spans="2:8" ht="16.5" thickBot="1" x14ac:dyDescent="0.25">
      <c r="B319" s="134" t="s">
        <v>97</v>
      </c>
      <c r="C319" s="135" t="s">
        <v>98</v>
      </c>
      <c r="D319" s="135"/>
      <c r="E319" s="135"/>
      <c r="F319" s="135"/>
      <c r="G319" s="135"/>
      <c r="H319" s="136">
        <f>SUM(H320+H331)</f>
        <v>3084.6</v>
      </c>
    </row>
    <row r="320" spans="2:8" ht="16.5" thickBot="1" x14ac:dyDescent="0.25">
      <c r="B320" s="101" t="s">
        <v>52</v>
      </c>
      <c r="C320" s="26" t="s">
        <v>98</v>
      </c>
      <c r="D320" s="8" t="s">
        <v>75</v>
      </c>
      <c r="E320" s="8" t="s">
        <v>76</v>
      </c>
      <c r="F320" s="12"/>
      <c r="G320" s="12"/>
      <c r="H320" s="34">
        <f>SUM(H321+H327)</f>
        <v>3044.6</v>
      </c>
    </row>
    <row r="321" spans="2:8" ht="48" thickBot="1" x14ac:dyDescent="0.25">
      <c r="B321" s="101" t="s">
        <v>59</v>
      </c>
      <c r="C321" s="26" t="s">
        <v>98</v>
      </c>
      <c r="D321" s="8" t="s">
        <v>75</v>
      </c>
      <c r="E321" s="8" t="s">
        <v>76</v>
      </c>
      <c r="F321" s="11">
        <v>1910101590</v>
      </c>
      <c r="G321" s="8"/>
      <c r="H321" s="33">
        <f>SUM(H322+H323+H324+H325+H326)</f>
        <v>1654.8</v>
      </c>
    </row>
    <row r="322" spans="2:8" ht="48" thickBot="1" x14ac:dyDescent="0.25">
      <c r="B322" s="209" t="s">
        <v>30</v>
      </c>
      <c r="C322" s="28" t="s">
        <v>98</v>
      </c>
      <c r="D322" s="7" t="s">
        <v>75</v>
      </c>
      <c r="E322" s="7" t="s">
        <v>76</v>
      </c>
      <c r="F322" s="44">
        <v>1910101590</v>
      </c>
      <c r="G322" s="7" t="s">
        <v>80</v>
      </c>
      <c r="H322" s="3">
        <v>783</v>
      </c>
    </row>
    <row r="323" spans="2:8" ht="63.75" thickBot="1" x14ac:dyDescent="0.25">
      <c r="B323" s="210" t="s">
        <v>10</v>
      </c>
      <c r="C323" s="28" t="s">
        <v>98</v>
      </c>
      <c r="D323" s="7" t="s">
        <v>75</v>
      </c>
      <c r="E323" s="7" t="s">
        <v>76</v>
      </c>
      <c r="F323" s="44">
        <v>1910101590</v>
      </c>
      <c r="G323" s="7">
        <v>119</v>
      </c>
      <c r="H323" s="3">
        <v>236.5</v>
      </c>
    </row>
    <row r="324" spans="2:8" ht="32.25" thickBot="1" x14ac:dyDescent="0.25">
      <c r="B324" s="38" t="s">
        <v>13</v>
      </c>
      <c r="C324" s="28" t="s">
        <v>98</v>
      </c>
      <c r="D324" s="7" t="s">
        <v>75</v>
      </c>
      <c r="E324" s="7" t="s">
        <v>76</v>
      </c>
      <c r="F324" s="44">
        <v>1910101590</v>
      </c>
      <c r="G324" s="7">
        <v>244</v>
      </c>
      <c r="H324" s="3">
        <v>554.6</v>
      </c>
    </row>
    <row r="325" spans="2:8" ht="16.5" thickBot="1" x14ac:dyDescent="0.25">
      <c r="B325" s="38" t="s">
        <v>367</v>
      </c>
      <c r="C325" s="28" t="s">
        <v>98</v>
      </c>
      <c r="D325" s="7" t="s">
        <v>75</v>
      </c>
      <c r="E325" s="7" t="s">
        <v>76</v>
      </c>
      <c r="F325" s="44">
        <v>1910101590</v>
      </c>
      <c r="G325" s="7" t="s">
        <v>364</v>
      </c>
      <c r="H325" s="3">
        <v>77</v>
      </c>
    </row>
    <row r="326" spans="2:8" ht="16.5" thickBot="1" x14ac:dyDescent="0.25">
      <c r="B326" s="209" t="s">
        <v>48</v>
      </c>
      <c r="C326" s="28" t="s">
        <v>98</v>
      </c>
      <c r="D326" s="7" t="s">
        <v>75</v>
      </c>
      <c r="E326" s="7" t="s">
        <v>76</v>
      </c>
      <c r="F326" s="44">
        <v>1910101590</v>
      </c>
      <c r="G326" s="7">
        <v>850</v>
      </c>
      <c r="H326" s="3">
        <v>3.7</v>
      </c>
    </row>
    <row r="327" spans="2:8" ht="142.5" thickBot="1" x14ac:dyDescent="0.25">
      <c r="B327" s="101" t="s">
        <v>55</v>
      </c>
      <c r="C327" s="26" t="s">
        <v>98</v>
      </c>
      <c r="D327" s="8" t="s">
        <v>75</v>
      </c>
      <c r="E327" s="8" t="s">
        <v>76</v>
      </c>
      <c r="F327" s="11">
        <v>1910106590</v>
      </c>
      <c r="G327" s="8"/>
      <c r="H327" s="1">
        <f>SUM(H328:H330)</f>
        <v>1389.8</v>
      </c>
    </row>
    <row r="328" spans="2:8" ht="48" thickBot="1" x14ac:dyDescent="0.25">
      <c r="B328" s="209" t="s">
        <v>56</v>
      </c>
      <c r="C328" s="28" t="s">
        <v>98</v>
      </c>
      <c r="D328" s="7" t="s">
        <v>75</v>
      </c>
      <c r="E328" s="7" t="s">
        <v>76</v>
      </c>
      <c r="F328" s="44">
        <v>1910106590</v>
      </c>
      <c r="G328" s="7">
        <v>111</v>
      </c>
      <c r="H328" s="3">
        <v>1049</v>
      </c>
    </row>
    <row r="329" spans="2:8" ht="63.75" thickBot="1" x14ac:dyDescent="0.25">
      <c r="B329" s="210" t="s">
        <v>10</v>
      </c>
      <c r="C329" s="28" t="s">
        <v>98</v>
      </c>
      <c r="D329" s="7" t="s">
        <v>75</v>
      </c>
      <c r="E329" s="7" t="s">
        <v>76</v>
      </c>
      <c r="F329" s="44">
        <v>1910106590</v>
      </c>
      <c r="G329" s="7">
        <v>119</v>
      </c>
      <c r="H329" s="3">
        <v>316.8</v>
      </c>
    </row>
    <row r="330" spans="2:8" ht="32.25" thickBot="1" x14ac:dyDescent="0.25">
      <c r="B330" s="38" t="s">
        <v>13</v>
      </c>
      <c r="C330" s="28" t="s">
        <v>98</v>
      </c>
      <c r="D330" s="7" t="s">
        <v>75</v>
      </c>
      <c r="E330" s="7" t="s">
        <v>76</v>
      </c>
      <c r="F330" s="44">
        <v>1910106590</v>
      </c>
      <c r="G330" s="7">
        <v>244</v>
      </c>
      <c r="H330" s="3">
        <v>24</v>
      </c>
    </row>
    <row r="331" spans="2:8" ht="16.5" thickBot="1" x14ac:dyDescent="0.25">
      <c r="B331" s="101" t="s">
        <v>31</v>
      </c>
      <c r="C331" s="26" t="s">
        <v>98</v>
      </c>
      <c r="D331" s="8">
        <v>10</v>
      </c>
      <c r="E331" s="8" t="s">
        <v>73</v>
      </c>
      <c r="F331" s="8"/>
      <c r="G331" s="8"/>
      <c r="H331" s="1">
        <v>40</v>
      </c>
    </row>
    <row r="332" spans="2:8" ht="16.5" thickBot="1" x14ac:dyDescent="0.25">
      <c r="B332" s="101" t="s">
        <v>35</v>
      </c>
      <c r="C332" s="26" t="s">
        <v>98</v>
      </c>
      <c r="D332" s="8">
        <v>10</v>
      </c>
      <c r="E332" s="8" t="s">
        <v>73</v>
      </c>
      <c r="F332" s="8"/>
      <c r="G332" s="8"/>
      <c r="H332" s="1">
        <v>40</v>
      </c>
    </row>
    <row r="333" spans="2:8" ht="48" thickBot="1" x14ac:dyDescent="0.25">
      <c r="B333" s="101" t="s">
        <v>57</v>
      </c>
      <c r="C333" s="26" t="s">
        <v>98</v>
      </c>
      <c r="D333" s="8">
        <v>10</v>
      </c>
      <c r="E333" s="8" t="s">
        <v>73</v>
      </c>
      <c r="F333" s="8">
        <v>2230171540</v>
      </c>
      <c r="G333" s="8"/>
      <c r="H333" s="1">
        <v>40</v>
      </c>
    </row>
    <row r="334" spans="2:8" ht="32.25" thickBot="1" x14ac:dyDescent="0.25">
      <c r="B334" s="5" t="s">
        <v>34</v>
      </c>
      <c r="C334" s="28" t="s">
        <v>98</v>
      </c>
      <c r="D334" s="7">
        <v>10</v>
      </c>
      <c r="E334" s="7" t="s">
        <v>73</v>
      </c>
      <c r="F334" s="7">
        <v>2230171540</v>
      </c>
      <c r="G334" s="7">
        <v>313</v>
      </c>
      <c r="H334" s="3">
        <v>40</v>
      </c>
    </row>
    <row r="335" spans="2:8" ht="16.5" thickBot="1" x14ac:dyDescent="0.25">
      <c r="B335" s="134" t="s">
        <v>99</v>
      </c>
      <c r="C335" s="135" t="s">
        <v>100</v>
      </c>
      <c r="D335" s="135"/>
      <c r="E335" s="135"/>
      <c r="F335" s="135"/>
      <c r="G335" s="135"/>
      <c r="H335" s="136">
        <f>SUM(H336+H347)</f>
        <v>6122.3</v>
      </c>
    </row>
    <row r="336" spans="2:8" ht="16.5" thickBot="1" x14ac:dyDescent="0.25">
      <c r="B336" s="101" t="s">
        <v>52</v>
      </c>
      <c r="C336" s="26" t="s">
        <v>100</v>
      </c>
      <c r="D336" s="8" t="s">
        <v>75</v>
      </c>
      <c r="E336" s="8" t="s">
        <v>76</v>
      </c>
      <c r="F336" s="12"/>
      <c r="G336" s="12"/>
      <c r="H336" s="34">
        <f>SUM(H337+H343)</f>
        <v>6021.3</v>
      </c>
    </row>
    <row r="337" spans="2:8" ht="48" thickBot="1" x14ac:dyDescent="0.25">
      <c r="B337" s="101" t="s">
        <v>59</v>
      </c>
      <c r="C337" s="26" t="s">
        <v>100</v>
      </c>
      <c r="D337" s="8" t="s">
        <v>75</v>
      </c>
      <c r="E337" s="8" t="s">
        <v>76</v>
      </c>
      <c r="F337" s="11">
        <v>1910101590</v>
      </c>
      <c r="G337" s="8"/>
      <c r="H337" s="33">
        <f>SUM(H338+H339+H340+H341+H342)</f>
        <v>2413.8000000000002</v>
      </c>
    </row>
    <row r="338" spans="2:8" ht="48" thickBot="1" x14ac:dyDescent="0.25">
      <c r="B338" s="209" t="s">
        <v>30</v>
      </c>
      <c r="C338" s="28" t="s">
        <v>100</v>
      </c>
      <c r="D338" s="7" t="s">
        <v>75</v>
      </c>
      <c r="E338" s="7" t="s">
        <v>76</v>
      </c>
      <c r="F338" s="44">
        <v>1910101590</v>
      </c>
      <c r="G338" s="7" t="s">
        <v>80</v>
      </c>
      <c r="H338" s="3">
        <v>855</v>
      </c>
    </row>
    <row r="339" spans="2:8" ht="63.75" thickBot="1" x14ac:dyDescent="0.25">
      <c r="B339" s="210" t="s">
        <v>10</v>
      </c>
      <c r="C339" s="28" t="s">
        <v>100</v>
      </c>
      <c r="D339" s="7" t="s">
        <v>75</v>
      </c>
      <c r="E339" s="7" t="s">
        <v>76</v>
      </c>
      <c r="F339" s="44">
        <v>1910101590</v>
      </c>
      <c r="G339" s="7">
        <v>119</v>
      </c>
      <c r="H339" s="3">
        <v>258.2</v>
      </c>
    </row>
    <row r="340" spans="2:8" ht="32.25" thickBot="1" x14ac:dyDescent="0.25">
      <c r="B340" s="38" t="s">
        <v>13</v>
      </c>
      <c r="C340" s="28" t="s">
        <v>100</v>
      </c>
      <c r="D340" s="7" t="s">
        <v>75</v>
      </c>
      <c r="E340" s="7" t="s">
        <v>76</v>
      </c>
      <c r="F340" s="44">
        <v>1910101590</v>
      </c>
      <c r="G340" s="7">
        <v>244</v>
      </c>
      <c r="H340" s="3">
        <v>1187.5999999999999</v>
      </c>
    </row>
    <row r="341" spans="2:8" ht="16.5" thickBot="1" x14ac:dyDescent="0.25">
      <c r="B341" s="38" t="s">
        <v>367</v>
      </c>
      <c r="C341" s="28" t="s">
        <v>100</v>
      </c>
      <c r="D341" s="7" t="s">
        <v>75</v>
      </c>
      <c r="E341" s="7" t="s">
        <v>76</v>
      </c>
      <c r="F341" s="44">
        <v>1910101590</v>
      </c>
      <c r="G341" s="7" t="s">
        <v>364</v>
      </c>
      <c r="H341" s="3">
        <v>110</v>
      </c>
    </row>
    <row r="342" spans="2:8" ht="16.5" thickBot="1" x14ac:dyDescent="0.25">
      <c r="B342" s="209" t="s">
        <v>48</v>
      </c>
      <c r="C342" s="28" t="s">
        <v>100</v>
      </c>
      <c r="D342" s="7" t="s">
        <v>75</v>
      </c>
      <c r="E342" s="7" t="s">
        <v>76</v>
      </c>
      <c r="F342" s="44">
        <v>1910101590</v>
      </c>
      <c r="G342" s="7">
        <v>850</v>
      </c>
      <c r="H342" s="3">
        <v>3</v>
      </c>
    </row>
    <row r="343" spans="2:8" ht="142.5" thickBot="1" x14ac:dyDescent="0.25">
      <c r="B343" s="101" t="s">
        <v>55</v>
      </c>
      <c r="C343" s="26" t="s">
        <v>100</v>
      </c>
      <c r="D343" s="8" t="s">
        <v>75</v>
      </c>
      <c r="E343" s="8" t="s">
        <v>76</v>
      </c>
      <c r="F343" s="11">
        <v>1910106590</v>
      </c>
      <c r="G343" s="8"/>
      <c r="H343" s="1">
        <f>SUM(H344:H346)</f>
        <v>3607.5</v>
      </c>
    </row>
    <row r="344" spans="2:8" ht="48" thickBot="1" x14ac:dyDescent="0.25">
      <c r="B344" s="209" t="s">
        <v>56</v>
      </c>
      <c r="C344" s="28" t="s">
        <v>100</v>
      </c>
      <c r="D344" s="7" t="s">
        <v>75</v>
      </c>
      <c r="E344" s="7" t="s">
        <v>76</v>
      </c>
      <c r="F344" s="44">
        <v>1910106590</v>
      </c>
      <c r="G344" s="7">
        <v>111</v>
      </c>
      <c r="H344" s="3">
        <v>2719</v>
      </c>
    </row>
    <row r="345" spans="2:8" ht="63.75" thickBot="1" x14ac:dyDescent="0.25">
      <c r="B345" s="210" t="s">
        <v>10</v>
      </c>
      <c r="C345" s="28" t="s">
        <v>100</v>
      </c>
      <c r="D345" s="7" t="s">
        <v>75</v>
      </c>
      <c r="E345" s="7" t="s">
        <v>76</v>
      </c>
      <c r="F345" s="44">
        <v>1910106590</v>
      </c>
      <c r="G345" s="7">
        <v>119</v>
      </c>
      <c r="H345" s="3">
        <v>821.1</v>
      </c>
    </row>
    <row r="346" spans="2:8" ht="32.25" thickBot="1" x14ac:dyDescent="0.25">
      <c r="B346" s="38" t="s">
        <v>13</v>
      </c>
      <c r="C346" s="28" t="s">
        <v>100</v>
      </c>
      <c r="D346" s="7" t="s">
        <v>75</v>
      </c>
      <c r="E346" s="7" t="s">
        <v>76</v>
      </c>
      <c r="F346" s="44">
        <v>1910106590</v>
      </c>
      <c r="G346" s="7">
        <v>244</v>
      </c>
      <c r="H346" s="3">
        <v>67.400000000000006</v>
      </c>
    </row>
    <row r="347" spans="2:8" ht="16.5" thickBot="1" x14ac:dyDescent="0.25">
      <c r="B347" s="101" t="s">
        <v>31</v>
      </c>
      <c r="C347" s="26" t="s">
        <v>100</v>
      </c>
      <c r="D347" s="8">
        <v>10</v>
      </c>
      <c r="E347" s="8" t="s">
        <v>73</v>
      </c>
      <c r="F347" s="8"/>
      <c r="G347" s="8"/>
      <c r="H347" s="1">
        <v>101</v>
      </c>
    </row>
    <row r="348" spans="2:8" ht="16.5" thickBot="1" x14ac:dyDescent="0.25">
      <c r="B348" s="101" t="s">
        <v>35</v>
      </c>
      <c r="C348" s="26" t="s">
        <v>100</v>
      </c>
      <c r="D348" s="8">
        <v>10</v>
      </c>
      <c r="E348" s="8" t="s">
        <v>73</v>
      </c>
      <c r="F348" s="8"/>
      <c r="G348" s="8"/>
      <c r="H348" s="1">
        <v>101</v>
      </c>
    </row>
    <row r="349" spans="2:8" ht="48" thickBot="1" x14ac:dyDescent="0.25">
      <c r="B349" s="101" t="s">
        <v>57</v>
      </c>
      <c r="C349" s="26" t="s">
        <v>100</v>
      </c>
      <c r="D349" s="8">
        <v>10</v>
      </c>
      <c r="E349" s="8" t="s">
        <v>73</v>
      </c>
      <c r="F349" s="8">
        <v>2230171540</v>
      </c>
      <c r="G349" s="8"/>
      <c r="H349" s="1">
        <v>101</v>
      </c>
    </row>
    <row r="350" spans="2:8" ht="32.25" thickBot="1" x14ac:dyDescent="0.25">
      <c r="B350" s="5" t="s">
        <v>34</v>
      </c>
      <c r="C350" s="28" t="s">
        <v>100</v>
      </c>
      <c r="D350" s="7">
        <v>10</v>
      </c>
      <c r="E350" s="7" t="s">
        <v>73</v>
      </c>
      <c r="F350" s="7">
        <v>2230171540</v>
      </c>
      <c r="G350" s="7">
        <v>313</v>
      </c>
      <c r="H350" s="3">
        <v>101</v>
      </c>
    </row>
    <row r="351" spans="2:8" ht="16.5" thickBot="1" x14ac:dyDescent="0.25">
      <c r="B351" s="134" t="s">
        <v>101</v>
      </c>
      <c r="C351" s="135" t="s">
        <v>102</v>
      </c>
      <c r="D351" s="135" t="s">
        <v>75</v>
      </c>
      <c r="E351" s="135"/>
      <c r="F351" s="135"/>
      <c r="G351" s="135"/>
      <c r="H351" s="136">
        <f>SUM(H352+H363)</f>
        <v>3043.7000000000003</v>
      </c>
    </row>
    <row r="352" spans="2:8" ht="16.5" thickBot="1" x14ac:dyDescent="0.25">
      <c r="B352" s="101" t="s">
        <v>52</v>
      </c>
      <c r="C352" s="26" t="s">
        <v>102</v>
      </c>
      <c r="D352" s="8" t="s">
        <v>75</v>
      </c>
      <c r="E352" s="8" t="s">
        <v>76</v>
      </c>
      <c r="F352" s="12"/>
      <c r="G352" s="12"/>
      <c r="H352" s="34">
        <f>SUM(H353+H359)</f>
        <v>3003.7000000000003</v>
      </c>
    </row>
    <row r="353" spans="2:8" ht="48" thickBot="1" x14ac:dyDescent="0.25">
      <c r="B353" s="101" t="s">
        <v>59</v>
      </c>
      <c r="C353" s="26" t="s">
        <v>102</v>
      </c>
      <c r="D353" s="8" t="s">
        <v>75</v>
      </c>
      <c r="E353" s="8" t="s">
        <v>76</v>
      </c>
      <c r="F353" s="11">
        <v>1910101590</v>
      </c>
      <c r="G353" s="8"/>
      <c r="H353" s="33">
        <f>SUM(H354+H355+H356+H357+H358)</f>
        <v>1759.9</v>
      </c>
    </row>
    <row r="354" spans="2:8" ht="48" thickBot="1" x14ac:dyDescent="0.25">
      <c r="B354" s="209" t="s">
        <v>30</v>
      </c>
      <c r="C354" s="28" t="s">
        <v>102</v>
      </c>
      <c r="D354" s="7" t="s">
        <v>75</v>
      </c>
      <c r="E354" s="7" t="s">
        <v>76</v>
      </c>
      <c r="F354" s="44">
        <v>1910101590</v>
      </c>
      <c r="G354" s="7" t="s">
        <v>80</v>
      </c>
      <c r="H354" s="3">
        <v>819</v>
      </c>
    </row>
    <row r="355" spans="2:8" ht="63.75" thickBot="1" x14ac:dyDescent="0.25">
      <c r="B355" s="210" t="s">
        <v>10</v>
      </c>
      <c r="C355" s="28" t="s">
        <v>102</v>
      </c>
      <c r="D355" s="7" t="s">
        <v>75</v>
      </c>
      <c r="E355" s="7" t="s">
        <v>76</v>
      </c>
      <c r="F355" s="44">
        <v>1910101590</v>
      </c>
      <c r="G355" s="7">
        <v>119</v>
      </c>
      <c r="H355" s="3">
        <v>247.3</v>
      </c>
    </row>
    <row r="356" spans="2:8" ht="32.25" thickBot="1" x14ac:dyDescent="0.25">
      <c r="B356" s="38" t="s">
        <v>13</v>
      </c>
      <c r="C356" s="28" t="s">
        <v>102</v>
      </c>
      <c r="D356" s="7" t="s">
        <v>75</v>
      </c>
      <c r="E356" s="7" t="s">
        <v>76</v>
      </c>
      <c r="F356" s="44">
        <v>1910101590</v>
      </c>
      <c r="G356" s="7">
        <v>244</v>
      </c>
      <c r="H356" s="3">
        <v>649.6</v>
      </c>
    </row>
    <row r="357" spans="2:8" ht="16.5" thickBot="1" x14ac:dyDescent="0.25">
      <c r="B357" s="38" t="s">
        <v>367</v>
      </c>
      <c r="C357" s="28" t="s">
        <v>102</v>
      </c>
      <c r="D357" s="7" t="s">
        <v>75</v>
      </c>
      <c r="E357" s="7" t="s">
        <v>76</v>
      </c>
      <c r="F357" s="44">
        <v>1910101590</v>
      </c>
      <c r="G357" s="7" t="s">
        <v>364</v>
      </c>
      <c r="H357" s="3">
        <v>41</v>
      </c>
    </row>
    <row r="358" spans="2:8" ht="16.5" thickBot="1" x14ac:dyDescent="0.25">
      <c r="B358" s="209" t="s">
        <v>48</v>
      </c>
      <c r="C358" s="28" t="s">
        <v>102</v>
      </c>
      <c r="D358" s="7" t="s">
        <v>75</v>
      </c>
      <c r="E358" s="7" t="s">
        <v>76</v>
      </c>
      <c r="F358" s="44">
        <v>1910101590</v>
      </c>
      <c r="G358" s="7">
        <v>850</v>
      </c>
      <c r="H358" s="3">
        <v>3</v>
      </c>
    </row>
    <row r="359" spans="2:8" ht="142.5" thickBot="1" x14ac:dyDescent="0.25">
      <c r="B359" s="101" t="s">
        <v>55</v>
      </c>
      <c r="C359" s="26" t="s">
        <v>102</v>
      </c>
      <c r="D359" s="8" t="s">
        <v>75</v>
      </c>
      <c r="E359" s="8" t="s">
        <v>76</v>
      </c>
      <c r="F359" s="11">
        <v>1910106590</v>
      </c>
      <c r="G359" s="8"/>
      <c r="H359" s="1">
        <f>SUM(H360:H362)</f>
        <v>1243.8000000000002</v>
      </c>
    </row>
    <row r="360" spans="2:8" ht="48" thickBot="1" x14ac:dyDescent="0.25">
      <c r="B360" s="209" t="s">
        <v>56</v>
      </c>
      <c r="C360" s="28" t="s">
        <v>102</v>
      </c>
      <c r="D360" s="7" t="s">
        <v>75</v>
      </c>
      <c r="E360" s="7" t="s">
        <v>76</v>
      </c>
      <c r="F360" s="44">
        <v>1910106590</v>
      </c>
      <c r="G360" s="7">
        <v>111</v>
      </c>
      <c r="H360" s="3">
        <v>935</v>
      </c>
    </row>
    <row r="361" spans="2:8" ht="63.75" thickBot="1" x14ac:dyDescent="0.25">
      <c r="B361" s="210" t="s">
        <v>10</v>
      </c>
      <c r="C361" s="28" t="s">
        <v>102</v>
      </c>
      <c r="D361" s="7" t="s">
        <v>75</v>
      </c>
      <c r="E361" s="7" t="s">
        <v>76</v>
      </c>
      <c r="F361" s="44">
        <v>1910106590</v>
      </c>
      <c r="G361" s="7">
        <v>119</v>
      </c>
      <c r="H361" s="3">
        <v>282.39999999999998</v>
      </c>
    </row>
    <row r="362" spans="2:8" ht="32.25" thickBot="1" x14ac:dyDescent="0.25">
      <c r="B362" s="38" t="s">
        <v>13</v>
      </c>
      <c r="C362" s="28" t="s">
        <v>102</v>
      </c>
      <c r="D362" s="7" t="s">
        <v>75</v>
      </c>
      <c r="E362" s="7" t="s">
        <v>76</v>
      </c>
      <c r="F362" s="44">
        <v>1910106590</v>
      </c>
      <c r="G362" s="7">
        <v>244</v>
      </c>
      <c r="H362" s="3">
        <v>26.4</v>
      </c>
    </row>
    <row r="363" spans="2:8" ht="16.5" thickBot="1" x14ac:dyDescent="0.25">
      <c r="B363" s="101" t="s">
        <v>31</v>
      </c>
      <c r="C363" s="26" t="s">
        <v>102</v>
      </c>
      <c r="D363" s="8">
        <v>10</v>
      </c>
      <c r="E363" s="8" t="s">
        <v>73</v>
      </c>
      <c r="F363" s="8"/>
      <c r="G363" s="8"/>
      <c r="H363" s="1">
        <v>40</v>
      </c>
    </row>
    <row r="364" spans="2:8" ht="16.5" thickBot="1" x14ac:dyDescent="0.25">
      <c r="B364" s="101" t="s">
        <v>35</v>
      </c>
      <c r="C364" s="26" t="s">
        <v>102</v>
      </c>
      <c r="D364" s="8">
        <v>10</v>
      </c>
      <c r="E364" s="8" t="s">
        <v>73</v>
      </c>
      <c r="F364" s="8"/>
      <c r="G364" s="8"/>
      <c r="H364" s="1">
        <v>40</v>
      </c>
    </row>
    <row r="365" spans="2:8" ht="48" thickBot="1" x14ac:dyDescent="0.25">
      <c r="B365" s="101" t="s">
        <v>57</v>
      </c>
      <c r="C365" s="26" t="s">
        <v>102</v>
      </c>
      <c r="D365" s="8">
        <v>10</v>
      </c>
      <c r="E365" s="8" t="s">
        <v>73</v>
      </c>
      <c r="F365" s="8">
        <v>2230171540</v>
      </c>
      <c r="G365" s="8"/>
      <c r="H365" s="1">
        <v>40</v>
      </c>
    </row>
    <row r="366" spans="2:8" ht="32.25" thickBot="1" x14ac:dyDescent="0.25">
      <c r="B366" s="5" t="s">
        <v>34</v>
      </c>
      <c r="C366" s="28" t="s">
        <v>102</v>
      </c>
      <c r="D366" s="7">
        <v>10</v>
      </c>
      <c r="E366" s="7" t="s">
        <v>73</v>
      </c>
      <c r="F366" s="7">
        <v>2230171540</v>
      </c>
      <c r="G366" s="7">
        <v>313</v>
      </c>
      <c r="H366" s="3">
        <v>40</v>
      </c>
    </row>
    <row r="367" spans="2:8" ht="16.5" thickBot="1" x14ac:dyDescent="0.25">
      <c r="B367" s="134" t="s">
        <v>103</v>
      </c>
      <c r="C367" s="135" t="s">
        <v>104</v>
      </c>
      <c r="D367" s="135" t="s">
        <v>75</v>
      </c>
      <c r="E367" s="135"/>
      <c r="F367" s="135"/>
      <c r="G367" s="135"/>
      <c r="H367" s="136">
        <f>SUM(H368+H379)</f>
        <v>4376</v>
      </c>
    </row>
    <row r="368" spans="2:8" ht="16.5" thickBot="1" x14ac:dyDescent="0.25">
      <c r="B368" s="101" t="s">
        <v>52</v>
      </c>
      <c r="C368" s="26" t="s">
        <v>104</v>
      </c>
      <c r="D368" s="8" t="s">
        <v>75</v>
      </c>
      <c r="E368" s="8" t="s">
        <v>76</v>
      </c>
      <c r="F368" s="12"/>
      <c r="G368" s="12"/>
      <c r="H368" s="34">
        <f>SUM(H369+H375)</f>
        <v>4343</v>
      </c>
    </row>
    <row r="369" spans="2:8" ht="48" thickBot="1" x14ac:dyDescent="0.25">
      <c r="B369" s="101" t="s">
        <v>59</v>
      </c>
      <c r="C369" s="26" t="s">
        <v>104</v>
      </c>
      <c r="D369" s="8" t="s">
        <v>75</v>
      </c>
      <c r="E369" s="8" t="s">
        <v>76</v>
      </c>
      <c r="F369" s="11">
        <v>1910101590</v>
      </c>
      <c r="G369" s="8"/>
      <c r="H369" s="33">
        <f>SUM(H370+H371+H372+H373+H374)</f>
        <v>1896.1999999999998</v>
      </c>
    </row>
    <row r="370" spans="2:8" ht="48" thickBot="1" x14ac:dyDescent="0.25">
      <c r="B370" s="209" t="s">
        <v>30</v>
      </c>
      <c r="C370" s="28" t="s">
        <v>104</v>
      </c>
      <c r="D370" s="7" t="s">
        <v>75</v>
      </c>
      <c r="E370" s="7" t="s">
        <v>76</v>
      </c>
      <c r="F370" s="44">
        <v>1910101590</v>
      </c>
      <c r="G370" s="7" t="s">
        <v>80</v>
      </c>
      <c r="H370" s="3">
        <v>987</v>
      </c>
    </row>
    <row r="371" spans="2:8" ht="63.75" thickBot="1" x14ac:dyDescent="0.25">
      <c r="B371" s="210" t="s">
        <v>10</v>
      </c>
      <c r="C371" s="28" t="s">
        <v>104</v>
      </c>
      <c r="D371" s="7" t="s">
        <v>75</v>
      </c>
      <c r="E371" s="7" t="s">
        <v>76</v>
      </c>
      <c r="F371" s="44">
        <v>1910101590</v>
      </c>
      <c r="G371" s="7">
        <v>119</v>
      </c>
      <c r="H371" s="3">
        <v>298.10000000000002</v>
      </c>
    </row>
    <row r="372" spans="2:8" ht="32.25" thickBot="1" x14ac:dyDescent="0.25">
      <c r="B372" s="38" t="s">
        <v>13</v>
      </c>
      <c r="C372" s="28" t="s">
        <v>104</v>
      </c>
      <c r="D372" s="7" t="s">
        <v>75</v>
      </c>
      <c r="E372" s="7" t="s">
        <v>76</v>
      </c>
      <c r="F372" s="44">
        <v>1910101590</v>
      </c>
      <c r="G372" s="7">
        <v>244</v>
      </c>
      <c r="H372" s="3">
        <v>439.6</v>
      </c>
    </row>
    <row r="373" spans="2:8" ht="16.5" thickBot="1" x14ac:dyDescent="0.25">
      <c r="B373" s="38" t="s">
        <v>367</v>
      </c>
      <c r="C373" s="28" t="s">
        <v>104</v>
      </c>
      <c r="D373" s="7" t="s">
        <v>75</v>
      </c>
      <c r="E373" s="7" t="s">
        <v>76</v>
      </c>
      <c r="F373" s="44">
        <v>1910101590</v>
      </c>
      <c r="G373" s="7" t="s">
        <v>364</v>
      </c>
      <c r="H373" s="3">
        <v>160</v>
      </c>
    </row>
    <row r="374" spans="2:8" ht="16.5" thickBot="1" x14ac:dyDescent="0.25">
      <c r="B374" s="209" t="s">
        <v>48</v>
      </c>
      <c r="C374" s="28" t="s">
        <v>104</v>
      </c>
      <c r="D374" s="7" t="s">
        <v>75</v>
      </c>
      <c r="E374" s="7" t="s">
        <v>76</v>
      </c>
      <c r="F374" s="44">
        <v>1910101590</v>
      </c>
      <c r="G374" s="7">
        <v>850</v>
      </c>
      <c r="H374" s="3">
        <v>11.5</v>
      </c>
    </row>
    <row r="375" spans="2:8" ht="142.5" thickBot="1" x14ac:dyDescent="0.25">
      <c r="B375" s="101" t="s">
        <v>55</v>
      </c>
      <c r="C375" s="26" t="s">
        <v>104</v>
      </c>
      <c r="D375" s="8" t="s">
        <v>75</v>
      </c>
      <c r="E375" s="8" t="s">
        <v>76</v>
      </c>
      <c r="F375" s="11">
        <v>1910106590</v>
      </c>
      <c r="G375" s="8"/>
      <c r="H375" s="1">
        <f>SUM(H376:H378)</f>
        <v>2446.7999999999997</v>
      </c>
    </row>
    <row r="376" spans="2:8" ht="48" thickBot="1" x14ac:dyDescent="0.25">
      <c r="B376" s="209" t="s">
        <v>56</v>
      </c>
      <c r="C376" s="28" t="s">
        <v>104</v>
      </c>
      <c r="D376" s="7" t="s">
        <v>75</v>
      </c>
      <c r="E376" s="7" t="s">
        <v>76</v>
      </c>
      <c r="F376" s="44">
        <v>1910106590</v>
      </c>
      <c r="G376" s="7">
        <v>111</v>
      </c>
      <c r="H376" s="3">
        <v>1860</v>
      </c>
    </row>
    <row r="377" spans="2:8" ht="63.75" thickBot="1" x14ac:dyDescent="0.25">
      <c r="B377" s="210" t="s">
        <v>10</v>
      </c>
      <c r="C377" s="28" t="s">
        <v>104</v>
      </c>
      <c r="D377" s="7" t="s">
        <v>75</v>
      </c>
      <c r="E377" s="7" t="s">
        <v>76</v>
      </c>
      <c r="F377" s="44">
        <v>1910106590</v>
      </c>
      <c r="G377" s="7">
        <v>119</v>
      </c>
      <c r="H377" s="3">
        <v>561.70000000000005</v>
      </c>
    </row>
    <row r="378" spans="2:8" ht="32.25" thickBot="1" x14ac:dyDescent="0.25">
      <c r="B378" s="38" t="s">
        <v>13</v>
      </c>
      <c r="C378" s="28" t="s">
        <v>104</v>
      </c>
      <c r="D378" s="7" t="s">
        <v>75</v>
      </c>
      <c r="E378" s="7" t="s">
        <v>76</v>
      </c>
      <c r="F378" s="44">
        <v>1910106590</v>
      </c>
      <c r="G378" s="7">
        <v>244</v>
      </c>
      <c r="H378" s="3">
        <v>25.1</v>
      </c>
    </row>
    <row r="379" spans="2:8" ht="16.5" thickBot="1" x14ac:dyDescent="0.25">
      <c r="B379" s="101" t="s">
        <v>31</v>
      </c>
      <c r="C379" s="26" t="s">
        <v>104</v>
      </c>
      <c r="D379" s="8">
        <v>10</v>
      </c>
      <c r="E379" s="8" t="s">
        <v>73</v>
      </c>
      <c r="F379" s="8"/>
      <c r="G379" s="8"/>
      <c r="H379" s="1">
        <v>33</v>
      </c>
    </row>
    <row r="380" spans="2:8" ht="16.5" thickBot="1" x14ac:dyDescent="0.25">
      <c r="B380" s="101" t="s">
        <v>35</v>
      </c>
      <c r="C380" s="26" t="s">
        <v>104</v>
      </c>
      <c r="D380" s="8">
        <v>10</v>
      </c>
      <c r="E380" s="8" t="s">
        <v>73</v>
      </c>
      <c r="F380" s="8"/>
      <c r="G380" s="8"/>
      <c r="H380" s="1">
        <v>33</v>
      </c>
    </row>
    <row r="381" spans="2:8" ht="48" thickBot="1" x14ac:dyDescent="0.25">
      <c r="B381" s="101" t="s">
        <v>57</v>
      </c>
      <c r="C381" s="26" t="s">
        <v>104</v>
      </c>
      <c r="D381" s="8">
        <v>10</v>
      </c>
      <c r="E381" s="8" t="s">
        <v>73</v>
      </c>
      <c r="F381" s="8">
        <v>2230171540</v>
      </c>
      <c r="G381" s="8"/>
      <c r="H381" s="1">
        <v>33</v>
      </c>
    </row>
    <row r="382" spans="2:8" ht="32.25" thickBot="1" x14ac:dyDescent="0.25">
      <c r="B382" s="5" t="s">
        <v>34</v>
      </c>
      <c r="C382" s="28" t="s">
        <v>104</v>
      </c>
      <c r="D382" s="7">
        <v>10</v>
      </c>
      <c r="E382" s="7" t="s">
        <v>73</v>
      </c>
      <c r="F382" s="7">
        <v>2230171540</v>
      </c>
      <c r="G382" s="7">
        <v>313</v>
      </c>
      <c r="H382" s="3">
        <v>33</v>
      </c>
    </row>
    <row r="383" spans="2:8" ht="32.25" thickBot="1" x14ac:dyDescent="0.25">
      <c r="B383" s="134" t="s">
        <v>105</v>
      </c>
      <c r="C383" s="135" t="s">
        <v>106</v>
      </c>
      <c r="D383" s="135" t="s">
        <v>75</v>
      </c>
      <c r="E383" s="135"/>
      <c r="F383" s="135"/>
      <c r="G383" s="135"/>
      <c r="H383" s="136">
        <f>SUM(H384+H395)</f>
        <v>4297.6000000000004</v>
      </c>
    </row>
    <row r="384" spans="2:8" ht="16.5" thickBot="1" x14ac:dyDescent="0.25">
      <c r="B384" s="101" t="s">
        <v>52</v>
      </c>
      <c r="C384" s="26" t="s">
        <v>106</v>
      </c>
      <c r="D384" s="8" t="s">
        <v>75</v>
      </c>
      <c r="E384" s="8" t="s">
        <v>76</v>
      </c>
      <c r="F384" s="12"/>
      <c r="G384" s="12"/>
      <c r="H384" s="34">
        <f>SUM(H385+H391)</f>
        <v>4232.6000000000004</v>
      </c>
    </row>
    <row r="385" spans="2:8" ht="48" thickBot="1" x14ac:dyDescent="0.25">
      <c r="B385" s="101" t="s">
        <v>59</v>
      </c>
      <c r="C385" s="26" t="s">
        <v>106</v>
      </c>
      <c r="D385" s="8" t="s">
        <v>75</v>
      </c>
      <c r="E385" s="8" t="s">
        <v>76</v>
      </c>
      <c r="F385" s="11">
        <v>1910101590</v>
      </c>
      <c r="G385" s="8"/>
      <c r="H385" s="33">
        <f>SUM(H386+H387+H388+H389+H390)</f>
        <v>1823.3000000000002</v>
      </c>
    </row>
    <row r="386" spans="2:8" ht="48" thickBot="1" x14ac:dyDescent="0.25">
      <c r="B386" s="209" t="s">
        <v>30</v>
      </c>
      <c r="C386" s="28" t="s">
        <v>106</v>
      </c>
      <c r="D386" s="7" t="s">
        <v>75</v>
      </c>
      <c r="E386" s="7" t="s">
        <v>76</v>
      </c>
      <c r="F386" s="44">
        <v>1910101590</v>
      </c>
      <c r="G386" s="7" t="s">
        <v>80</v>
      </c>
      <c r="H386" s="3">
        <v>903</v>
      </c>
    </row>
    <row r="387" spans="2:8" ht="63.75" thickBot="1" x14ac:dyDescent="0.25">
      <c r="B387" s="210" t="s">
        <v>10</v>
      </c>
      <c r="C387" s="28" t="s">
        <v>106</v>
      </c>
      <c r="D387" s="7" t="s">
        <v>75</v>
      </c>
      <c r="E387" s="7" t="s">
        <v>76</v>
      </c>
      <c r="F387" s="44">
        <v>1910101590</v>
      </c>
      <c r="G387" s="7">
        <v>119</v>
      </c>
      <c r="H387" s="3">
        <v>272.7</v>
      </c>
    </row>
    <row r="388" spans="2:8" ht="32.25" thickBot="1" x14ac:dyDescent="0.25">
      <c r="B388" s="38" t="s">
        <v>13</v>
      </c>
      <c r="C388" s="28" t="s">
        <v>106</v>
      </c>
      <c r="D388" s="7" t="s">
        <v>75</v>
      </c>
      <c r="E388" s="7" t="s">
        <v>76</v>
      </c>
      <c r="F388" s="44">
        <v>1910101590</v>
      </c>
      <c r="G388" s="7">
        <v>244</v>
      </c>
      <c r="H388" s="3">
        <v>530.6</v>
      </c>
    </row>
    <row r="389" spans="2:8" ht="16.5" thickBot="1" x14ac:dyDescent="0.25">
      <c r="B389" s="38" t="s">
        <v>367</v>
      </c>
      <c r="C389" s="28" t="s">
        <v>106</v>
      </c>
      <c r="D389" s="7" t="s">
        <v>75</v>
      </c>
      <c r="E389" s="7" t="s">
        <v>76</v>
      </c>
      <c r="F389" s="44">
        <v>1910101590</v>
      </c>
      <c r="G389" s="7" t="s">
        <v>364</v>
      </c>
      <c r="H389" s="3">
        <v>104</v>
      </c>
    </row>
    <row r="390" spans="2:8" ht="16.5" thickBot="1" x14ac:dyDescent="0.25">
      <c r="B390" s="209" t="s">
        <v>48</v>
      </c>
      <c r="C390" s="28" t="s">
        <v>106</v>
      </c>
      <c r="D390" s="7" t="s">
        <v>75</v>
      </c>
      <c r="E390" s="7" t="s">
        <v>76</v>
      </c>
      <c r="F390" s="44">
        <v>1910101590</v>
      </c>
      <c r="G390" s="7">
        <v>850</v>
      </c>
      <c r="H390" s="3">
        <v>13</v>
      </c>
    </row>
    <row r="391" spans="2:8" ht="142.5" thickBot="1" x14ac:dyDescent="0.25">
      <c r="B391" s="101" t="s">
        <v>55</v>
      </c>
      <c r="C391" s="26" t="s">
        <v>106</v>
      </c>
      <c r="D391" s="8" t="s">
        <v>75</v>
      </c>
      <c r="E391" s="8" t="s">
        <v>76</v>
      </c>
      <c r="F391" s="11">
        <v>1910106590</v>
      </c>
      <c r="G391" s="8"/>
      <c r="H391" s="1">
        <f>SUM(H392:H394)</f>
        <v>2409.3000000000002</v>
      </c>
    </row>
    <row r="392" spans="2:8" ht="48" thickBot="1" x14ac:dyDescent="0.25">
      <c r="B392" s="209" t="s">
        <v>56</v>
      </c>
      <c r="C392" s="28" t="s">
        <v>106</v>
      </c>
      <c r="D392" s="7" t="s">
        <v>75</v>
      </c>
      <c r="E392" s="7" t="s">
        <v>76</v>
      </c>
      <c r="F392" s="44">
        <v>1910106590</v>
      </c>
      <c r="G392" s="7">
        <v>111</v>
      </c>
      <c r="H392" s="3">
        <v>1819</v>
      </c>
    </row>
    <row r="393" spans="2:8" ht="63.75" thickBot="1" x14ac:dyDescent="0.25">
      <c r="B393" s="210" t="s">
        <v>10</v>
      </c>
      <c r="C393" s="28" t="s">
        <v>106</v>
      </c>
      <c r="D393" s="7" t="s">
        <v>75</v>
      </c>
      <c r="E393" s="7" t="s">
        <v>76</v>
      </c>
      <c r="F393" s="44">
        <v>1910106590</v>
      </c>
      <c r="G393" s="7">
        <v>119</v>
      </c>
      <c r="H393" s="3">
        <v>549.29999999999995</v>
      </c>
    </row>
    <row r="394" spans="2:8" ht="32.25" thickBot="1" x14ac:dyDescent="0.25">
      <c r="B394" s="38" t="s">
        <v>13</v>
      </c>
      <c r="C394" s="28" t="s">
        <v>106</v>
      </c>
      <c r="D394" s="7" t="s">
        <v>75</v>
      </c>
      <c r="E394" s="7" t="s">
        <v>76</v>
      </c>
      <c r="F394" s="44">
        <v>1910106590</v>
      </c>
      <c r="G394" s="7">
        <v>244</v>
      </c>
      <c r="H394" s="3">
        <v>41</v>
      </c>
    </row>
    <row r="395" spans="2:8" ht="16.5" thickBot="1" x14ac:dyDescent="0.25">
      <c r="B395" s="101" t="s">
        <v>31</v>
      </c>
      <c r="C395" s="26" t="s">
        <v>106</v>
      </c>
      <c r="D395" s="8">
        <v>10</v>
      </c>
      <c r="E395" s="8" t="s">
        <v>73</v>
      </c>
      <c r="F395" s="8"/>
      <c r="G395" s="8"/>
      <c r="H395" s="1">
        <v>65</v>
      </c>
    </row>
    <row r="396" spans="2:8" ht="16.5" thickBot="1" x14ac:dyDescent="0.25">
      <c r="B396" s="101" t="s">
        <v>35</v>
      </c>
      <c r="C396" s="26" t="s">
        <v>106</v>
      </c>
      <c r="D396" s="8">
        <v>10</v>
      </c>
      <c r="E396" s="8" t="s">
        <v>73</v>
      </c>
      <c r="F396" s="8"/>
      <c r="G396" s="8"/>
      <c r="H396" s="1">
        <v>65</v>
      </c>
    </row>
    <row r="397" spans="2:8" ht="48" thickBot="1" x14ac:dyDescent="0.25">
      <c r="B397" s="101" t="s">
        <v>57</v>
      </c>
      <c r="C397" s="26" t="s">
        <v>106</v>
      </c>
      <c r="D397" s="8">
        <v>10</v>
      </c>
      <c r="E397" s="8" t="s">
        <v>73</v>
      </c>
      <c r="F397" s="8">
        <v>2230171540</v>
      </c>
      <c r="G397" s="8"/>
      <c r="H397" s="1">
        <v>65</v>
      </c>
    </row>
    <row r="398" spans="2:8" ht="32.25" thickBot="1" x14ac:dyDescent="0.25">
      <c r="B398" s="5" t="s">
        <v>34</v>
      </c>
      <c r="C398" s="28" t="s">
        <v>106</v>
      </c>
      <c r="D398" s="7">
        <v>10</v>
      </c>
      <c r="E398" s="7" t="s">
        <v>73</v>
      </c>
      <c r="F398" s="7">
        <v>2230171540</v>
      </c>
      <c r="G398" s="7">
        <v>313</v>
      </c>
      <c r="H398" s="3">
        <v>65</v>
      </c>
    </row>
    <row r="399" spans="2:8" ht="16.5" thickBot="1" x14ac:dyDescent="0.25">
      <c r="B399" s="134" t="s">
        <v>107</v>
      </c>
      <c r="C399" s="135" t="s">
        <v>108</v>
      </c>
      <c r="D399" s="135" t="s">
        <v>75</v>
      </c>
      <c r="E399" s="135"/>
      <c r="F399" s="135"/>
      <c r="G399" s="135"/>
      <c r="H399" s="136">
        <f>SUM(H400+H412)</f>
        <v>6104.4</v>
      </c>
    </row>
    <row r="400" spans="2:8" ht="16.5" thickBot="1" x14ac:dyDescent="0.25">
      <c r="B400" s="101" t="s">
        <v>52</v>
      </c>
      <c r="C400" s="26" t="s">
        <v>108</v>
      </c>
      <c r="D400" s="8" t="s">
        <v>75</v>
      </c>
      <c r="E400" s="8" t="s">
        <v>76</v>
      </c>
      <c r="F400" s="12"/>
      <c r="G400" s="12"/>
      <c r="H400" s="34">
        <f>SUM(H401+H408)</f>
        <v>6044.4</v>
      </c>
    </row>
    <row r="401" spans="2:8" ht="48" thickBot="1" x14ac:dyDescent="0.25">
      <c r="B401" s="101" t="s">
        <v>59</v>
      </c>
      <c r="C401" s="26" t="s">
        <v>108</v>
      </c>
      <c r="D401" s="8" t="s">
        <v>75</v>
      </c>
      <c r="E401" s="8" t="s">
        <v>76</v>
      </c>
      <c r="F401" s="11">
        <v>1910101590</v>
      </c>
      <c r="G401" s="8"/>
      <c r="H401" s="33">
        <f>SUM(H402:H407)</f>
        <v>3713.2000000000003</v>
      </c>
    </row>
    <row r="402" spans="2:8" ht="48" thickBot="1" x14ac:dyDescent="0.25">
      <c r="B402" s="209" t="s">
        <v>30</v>
      </c>
      <c r="C402" s="28" t="s">
        <v>108</v>
      </c>
      <c r="D402" s="7" t="s">
        <v>75</v>
      </c>
      <c r="E402" s="7" t="s">
        <v>76</v>
      </c>
      <c r="F402" s="44">
        <v>1910101590</v>
      </c>
      <c r="G402" s="7" t="s">
        <v>80</v>
      </c>
      <c r="H402" s="3">
        <v>855</v>
      </c>
    </row>
    <row r="403" spans="2:8" ht="63.75" thickBot="1" x14ac:dyDescent="0.25">
      <c r="B403" s="210" t="s">
        <v>10</v>
      </c>
      <c r="C403" s="28" t="s">
        <v>108</v>
      </c>
      <c r="D403" s="7" t="s">
        <v>75</v>
      </c>
      <c r="E403" s="7" t="s">
        <v>76</v>
      </c>
      <c r="F403" s="44">
        <v>1910101590</v>
      </c>
      <c r="G403" s="7">
        <v>119</v>
      </c>
      <c r="H403" s="3">
        <v>258.2</v>
      </c>
    </row>
    <row r="404" spans="2:8" ht="48" thickBot="1" x14ac:dyDescent="0.25">
      <c r="B404" s="48" t="s">
        <v>389</v>
      </c>
      <c r="C404" s="28" t="s">
        <v>108</v>
      </c>
      <c r="D404" s="7" t="s">
        <v>75</v>
      </c>
      <c r="E404" s="7" t="s">
        <v>76</v>
      </c>
      <c r="F404" s="44">
        <v>1910101590</v>
      </c>
      <c r="G404" s="7" t="s">
        <v>319</v>
      </c>
      <c r="H404" s="3">
        <v>1794.4</v>
      </c>
    </row>
    <row r="405" spans="2:8" ht="32.25" thickBot="1" x14ac:dyDescent="0.25">
      <c r="B405" s="38" t="s">
        <v>13</v>
      </c>
      <c r="C405" s="28" t="s">
        <v>108</v>
      </c>
      <c r="D405" s="7" t="s">
        <v>75</v>
      </c>
      <c r="E405" s="7" t="s">
        <v>76</v>
      </c>
      <c r="F405" s="44">
        <v>1910101590</v>
      </c>
      <c r="G405" s="7">
        <v>244</v>
      </c>
      <c r="H405" s="3">
        <v>741.6</v>
      </c>
    </row>
    <row r="406" spans="2:8" ht="16.5" thickBot="1" x14ac:dyDescent="0.25">
      <c r="B406" s="38" t="s">
        <v>367</v>
      </c>
      <c r="C406" s="28" t="s">
        <v>108</v>
      </c>
      <c r="D406" s="7" t="s">
        <v>75</v>
      </c>
      <c r="E406" s="7" t="s">
        <v>76</v>
      </c>
      <c r="F406" s="44">
        <v>1910101590</v>
      </c>
      <c r="G406" s="7" t="s">
        <v>364</v>
      </c>
      <c r="H406" s="3">
        <v>54</v>
      </c>
    </row>
    <row r="407" spans="2:8" ht="16.5" thickBot="1" x14ac:dyDescent="0.25">
      <c r="B407" s="209" t="s">
        <v>48</v>
      </c>
      <c r="C407" s="28" t="s">
        <v>108</v>
      </c>
      <c r="D407" s="7" t="s">
        <v>75</v>
      </c>
      <c r="E407" s="7" t="s">
        <v>76</v>
      </c>
      <c r="F407" s="44">
        <v>1910101590</v>
      </c>
      <c r="G407" s="7">
        <v>850</v>
      </c>
      <c r="H407" s="3">
        <v>10</v>
      </c>
    </row>
    <row r="408" spans="2:8" ht="142.5" thickBot="1" x14ac:dyDescent="0.25">
      <c r="B408" s="101" t="s">
        <v>55</v>
      </c>
      <c r="C408" s="26" t="s">
        <v>108</v>
      </c>
      <c r="D408" s="8" t="s">
        <v>75</v>
      </c>
      <c r="E408" s="8" t="s">
        <v>76</v>
      </c>
      <c r="F408" s="11">
        <v>1910106590</v>
      </c>
      <c r="G408" s="8"/>
      <c r="H408" s="1">
        <f>SUM(H409:H411)</f>
        <v>2331.1999999999998</v>
      </c>
    </row>
    <row r="409" spans="2:8" ht="48" thickBot="1" x14ac:dyDescent="0.25">
      <c r="B409" s="209" t="s">
        <v>56</v>
      </c>
      <c r="C409" s="28" t="s">
        <v>108</v>
      </c>
      <c r="D409" s="7" t="s">
        <v>75</v>
      </c>
      <c r="E409" s="7" t="s">
        <v>76</v>
      </c>
      <c r="F409" s="44">
        <v>1910106590</v>
      </c>
      <c r="G409" s="7">
        <v>111</v>
      </c>
      <c r="H409" s="3">
        <v>1759</v>
      </c>
    </row>
    <row r="410" spans="2:8" ht="63.75" thickBot="1" x14ac:dyDescent="0.25">
      <c r="B410" s="210" t="s">
        <v>10</v>
      </c>
      <c r="C410" s="28" t="s">
        <v>108</v>
      </c>
      <c r="D410" s="7" t="s">
        <v>75</v>
      </c>
      <c r="E410" s="7" t="s">
        <v>76</v>
      </c>
      <c r="F410" s="44">
        <v>1910106590</v>
      </c>
      <c r="G410" s="7">
        <v>119</v>
      </c>
      <c r="H410" s="3">
        <v>531.20000000000005</v>
      </c>
    </row>
    <row r="411" spans="2:8" ht="32.25" thickBot="1" x14ac:dyDescent="0.25">
      <c r="B411" s="38" t="s">
        <v>13</v>
      </c>
      <c r="C411" s="28" t="s">
        <v>108</v>
      </c>
      <c r="D411" s="7" t="s">
        <v>75</v>
      </c>
      <c r="E411" s="7" t="s">
        <v>76</v>
      </c>
      <c r="F411" s="44">
        <v>1910106590</v>
      </c>
      <c r="G411" s="7">
        <v>244</v>
      </c>
      <c r="H411" s="3">
        <v>41</v>
      </c>
    </row>
    <row r="412" spans="2:8" ht="16.5" thickBot="1" x14ac:dyDescent="0.25">
      <c r="B412" s="101" t="s">
        <v>31</v>
      </c>
      <c r="C412" s="26" t="s">
        <v>108</v>
      </c>
      <c r="D412" s="8">
        <v>10</v>
      </c>
      <c r="E412" s="8" t="s">
        <v>73</v>
      </c>
      <c r="F412" s="8"/>
      <c r="G412" s="8"/>
      <c r="H412" s="1">
        <v>60</v>
      </c>
    </row>
    <row r="413" spans="2:8" ht="16.5" thickBot="1" x14ac:dyDescent="0.25">
      <c r="B413" s="101" t="s">
        <v>35</v>
      </c>
      <c r="C413" s="26" t="s">
        <v>108</v>
      </c>
      <c r="D413" s="8">
        <v>10</v>
      </c>
      <c r="E413" s="8" t="s">
        <v>73</v>
      </c>
      <c r="F413" s="8"/>
      <c r="G413" s="8"/>
      <c r="H413" s="1">
        <v>60</v>
      </c>
    </row>
    <row r="414" spans="2:8" ht="48" thickBot="1" x14ac:dyDescent="0.25">
      <c r="B414" s="101" t="s">
        <v>57</v>
      </c>
      <c r="C414" s="26" t="s">
        <v>108</v>
      </c>
      <c r="D414" s="8">
        <v>10</v>
      </c>
      <c r="E414" s="8" t="s">
        <v>73</v>
      </c>
      <c r="F414" s="8">
        <v>2230171540</v>
      </c>
      <c r="G414" s="8"/>
      <c r="H414" s="1">
        <v>60</v>
      </c>
    </row>
    <row r="415" spans="2:8" ht="32.25" thickBot="1" x14ac:dyDescent="0.25">
      <c r="B415" s="5" t="s">
        <v>34</v>
      </c>
      <c r="C415" s="28" t="s">
        <v>108</v>
      </c>
      <c r="D415" s="7">
        <v>10</v>
      </c>
      <c r="E415" s="7" t="s">
        <v>73</v>
      </c>
      <c r="F415" s="7">
        <v>2230171540</v>
      </c>
      <c r="G415" s="7">
        <v>313</v>
      </c>
      <c r="H415" s="3">
        <v>60</v>
      </c>
    </row>
    <row r="416" spans="2:8" ht="16.5" thickBot="1" x14ac:dyDescent="0.25">
      <c r="B416" s="134" t="s">
        <v>109</v>
      </c>
      <c r="C416" s="135" t="s">
        <v>110</v>
      </c>
      <c r="D416" s="135" t="s">
        <v>75</v>
      </c>
      <c r="E416" s="135"/>
      <c r="F416" s="135"/>
      <c r="G416" s="135"/>
      <c r="H416" s="136">
        <f>SUM(H417+H428)</f>
        <v>19790.099999999999</v>
      </c>
    </row>
    <row r="417" spans="2:8" ht="16.5" thickBot="1" x14ac:dyDescent="0.25">
      <c r="B417" s="101" t="s">
        <v>52</v>
      </c>
      <c r="C417" s="26" t="s">
        <v>110</v>
      </c>
      <c r="D417" s="8" t="s">
        <v>75</v>
      </c>
      <c r="E417" s="8" t="s">
        <v>76</v>
      </c>
      <c r="F417" s="12"/>
      <c r="G417" s="12"/>
      <c r="H417" s="34">
        <f>SUM(H418+H424)</f>
        <v>19239</v>
      </c>
    </row>
    <row r="418" spans="2:8" ht="48" thickBot="1" x14ac:dyDescent="0.25">
      <c r="B418" s="101" t="s">
        <v>59</v>
      </c>
      <c r="C418" s="26" t="s">
        <v>110</v>
      </c>
      <c r="D418" s="8" t="s">
        <v>75</v>
      </c>
      <c r="E418" s="8" t="s">
        <v>76</v>
      </c>
      <c r="F418" s="11">
        <v>1910101590</v>
      </c>
      <c r="G418" s="8"/>
      <c r="H418" s="33">
        <f>SUM(H419:H423)</f>
        <v>7962.1</v>
      </c>
    </row>
    <row r="419" spans="2:8" ht="48" thickBot="1" x14ac:dyDescent="0.25">
      <c r="B419" s="209" t="s">
        <v>30</v>
      </c>
      <c r="C419" s="28" t="s">
        <v>110</v>
      </c>
      <c r="D419" s="7" t="s">
        <v>75</v>
      </c>
      <c r="E419" s="7" t="s">
        <v>76</v>
      </c>
      <c r="F419" s="44">
        <v>1910101590</v>
      </c>
      <c r="G419" s="7" t="s">
        <v>80</v>
      </c>
      <c r="H419" s="3">
        <v>2823</v>
      </c>
    </row>
    <row r="420" spans="2:8" ht="63.75" thickBot="1" x14ac:dyDescent="0.25">
      <c r="B420" s="210" t="s">
        <v>10</v>
      </c>
      <c r="C420" s="28" t="s">
        <v>110</v>
      </c>
      <c r="D420" s="7" t="s">
        <v>75</v>
      </c>
      <c r="E420" s="7" t="s">
        <v>76</v>
      </c>
      <c r="F420" s="44">
        <v>1910101590</v>
      </c>
      <c r="G420" s="7">
        <v>119</v>
      </c>
      <c r="H420" s="3">
        <v>852.5</v>
      </c>
    </row>
    <row r="421" spans="2:8" ht="32.25" thickBot="1" x14ac:dyDescent="0.25">
      <c r="B421" s="38" t="s">
        <v>13</v>
      </c>
      <c r="C421" s="28" t="s">
        <v>110</v>
      </c>
      <c r="D421" s="7" t="s">
        <v>75</v>
      </c>
      <c r="E421" s="7" t="s">
        <v>76</v>
      </c>
      <c r="F421" s="44">
        <v>1910101590</v>
      </c>
      <c r="G421" s="7">
        <v>244</v>
      </c>
      <c r="H421" s="3">
        <v>3275.6</v>
      </c>
    </row>
    <row r="422" spans="2:8" ht="16.5" thickBot="1" x14ac:dyDescent="0.25">
      <c r="B422" s="38" t="s">
        <v>367</v>
      </c>
      <c r="C422" s="28" t="s">
        <v>110</v>
      </c>
      <c r="D422" s="7" t="s">
        <v>75</v>
      </c>
      <c r="E422" s="7" t="s">
        <v>76</v>
      </c>
      <c r="F422" s="44">
        <v>1910101590</v>
      </c>
      <c r="G422" s="7" t="s">
        <v>364</v>
      </c>
      <c r="H422" s="3">
        <v>571</v>
      </c>
    </row>
    <row r="423" spans="2:8" ht="16.5" thickBot="1" x14ac:dyDescent="0.25">
      <c r="B423" s="209" t="s">
        <v>48</v>
      </c>
      <c r="C423" s="28" t="s">
        <v>110</v>
      </c>
      <c r="D423" s="7" t="s">
        <v>75</v>
      </c>
      <c r="E423" s="7" t="s">
        <v>76</v>
      </c>
      <c r="F423" s="44">
        <v>1910101590</v>
      </c>
      <c r="G423" s="7">
        <v>850</v>
      </c>
      <c r="H423" s="3">
        <v>440</v>
      </c>
    </row>
    <row r="424" spans="2:8" ht="142.5" thickBot="1" x14ac:dyDescent="0.25">
      <c r="B424" s="101" t="s">
        <v>55</v>
      </c>
      <c r="C424" s="26" t="s">
        <v>110</v>
      </c>
      <c r="D424" s="8" t="s">
        <v>75</v>
      </c>
      <c r="E424" s="8" t="s">
        <v>76</v>
      </c>
      <c r="F424" s="11">
        <v>1910106590</v>
      </c>
      <c r="G424" s="8"/>
      <c r="H424" s="1">
        <f>SUM(H425:H427)</f>
        <v>11276.9</v>
      </c>
    </row>
    <row r="425" spans="2:8" ht="48" thickBot="1" x14ac:dyDescent="0.25">
      <c r="B425" s="209" t="s">
        <v>56</v>
      </c>
      <c r="C425" s="28" t="s">
        <v>110</v>
      </c>
      <c r="D425" s="7" t="s">
        <v>75</v>
      </c>
      <c r="E425" s="7" t="s">
        <v>76</v>
      </c>
      <c r="F425" s="44">
        <v>1910106590</v>
      </c>
      <c r="G425" s="7">
        <v>111</v>
      </c>
      <c r="H425" s="3">
        <v>8450</v>
      </c>
    </row>
    <row r="426" spans="2:8" ht="63.75" thickBot="1" x14ac:dyDescent="0.25">
      <c r="B426" s="210" t="s">
        <v>10</v>
      </c>
      <c r="C426" s="28" t="s">
        <v>110</v>
      </c>
      <c r="D426" s="7" t="s">
        <v>75</v>
      </c>
      <c r="E426" s="7" t="s">
        <v>76</v>
      </c>
      <c r="F426" s="44">
        <v>1910106590</v>
      </c>
      <c r="G426" s="7">
        <v>119</v>
      </c>
      <c r="H426" s="3">
        <v>2551.9</v>
      </c>
    </row>
    <row r="427" spans="2:8" ht="32.25" thickBot="1" x14ac:dyDescent="0.25">
      <c r="B427" s="38" t="s">
        <v>13</v>
      </c>
      <c r="C427" s="28" t="s">
        <v>110</v>
      </c>
      <c r="D427" s="7" t="s">
        <v>75</v>
      </c>
      <c r="E427" s="7" t="s">
        <v>76</v>
      </c>
      <c r="F427" s="44">
        <v>1910106590</v>
      </c>
      <c r="G427" s="7">
        <v>244</v>
      </c>
      <c r="H427" s="3">
        <v>275</v>
      </c>
    </row>
    <row r="428" spans="2:8" ht="16.5" thickBot="1" x14ac:dyDescent="0.25">
      <c r="B428" s="101" t="s">
        <v>31</v>
      </c>
      <c r="C428" s="26" t="s">
        <v>110</v>
      </c>
      <c r="D428" s="8">
        <v>10</v>
      </c>
      <c r="E428" s="8" t="s">
        <v>73</v>
      </c>
      <c r="F428" s="8"/>
      <c r="G428" s="8"/>
      <c r="H428" s="1">
        <v>551.1</v>
      </c>
    </row>
    <row r="429" spans="2:8" ht="16.5" thickBot="1" x14ac:dyDescent="0.25">
      <c r="B429" s="101" t="s">
        <v>35</v>
      </c>
      <c r="C429" s="26" t="s">
        <v>110</v>
      </c>
      <c r="D429" s="8">
        <v>10</v>
      </c>
      <c r="E429" s="8" t="s">
        <v>73</v>
      </c>
      <c r="F429" s="8"/>
      <c r="G429" s="8"/>
      <c r="H429" s="1">
        <v>551.1</v>
      </c>
    </row>
    <row r="430" spans="2:8" ht="48" thickBot="1" x14ac:dyDescent="0.25">
      <c r="B430" s="101" t="s">
        <v>57</v>
      </c>
      <c r="C430" s="26" t="s">
        <v>110</v>
      </c>
      <c r="D430" s="8">
        <v>10</v>
      </c>
      <c r="E430" s="8" t="s">
        <v>73</v>
      </c>
      <c r="F430" s="8">
        <v>2230171540</v>
      </c>
      <c r="G430" s="8"/>
      <c r="H430" s="1">
        <v>551.1</v>
      </c>
    </row>
    <row r="431" spans="2:8" ht="32.25" thickBot="1" x14ac:dyDescent="0.25">
      <c r="B431" s="5" t="s">
        <v>34</v>
      </c>
      <c r="C431" s="28" t="s">
        <v>110</v>
      </c>
      <c r="D431" s="7">
        <v>10</v>
      </c>
      <c r="E431" s="7" t="s">
        <v>73</v>
      </c>
      <c r="F431" s="7">
        <v>2230171540</v>
      </c>
      <c r="G431" s="7">
        <v>313</v>
      </c>
      <c r="H431" s="3">
        <v>551.1</v>
      </c>
    </row>
    <row r="432" spans="2:8" ht="16.5" thickBot="1" x14ac:dyDescent="0.25">
      <c r="B432" s="134" t="s">
        <v>338</v>
      </c>
      <c r="C432" s="135" t="s">
        <v>349</v>
      </c>
      <c r="D432" s="135" t="s">
        <v>75</v>
      </c>
      <c r="E432" s="135"/>
      <c r="F432" s="135"/>
      <c r="G432" s="135"/>
      <c r="H432" s="137">
        <f>SUM(H433+H444)</f>
        <v>13889</v>
      </c>
    </row>
    <row r="433" spans="2:8" ht="16.5" thickBot="1" x14ac:dyDescent="0.25">
      <c r="B433" s="101" t="s">
        <v>52</v>
      </c>
      <c r="C433" s="26" t="s">
        <v>349</v>
      </c>
      <c r="D433" s="8" t="s">
        <v>75</v>
      </c>
      <c r="E433" s="8" t="s">
        <v>76</v>
      </c>
      <c r="F433" s="12"/>
      <c r="G433" s="12"/>
      <c r="H433" s="138">
        <f>SUM(H434+H440)</f>
        <v>13739</v>
      </c>
    </row>
    <row r="434" spans="2:8" ht="48" thickBot="1" x14ac:dyDescent="0.25">
      <c r="B434" s="101" t="s">
        <v>59</v>
      </c>
      <c r="C434" s="26" t="s">
        <v>349</v>
      </c>
      <c r="D434" s="8" t="s">
        <v>75</v>
      </c>
      <c r="E434" s="8" t="s">
        <v>76</v>
      </c>
      <c r="F434" s="11">
        <v>1910101590</v>
      </c>
      <c r="G434" s="8"/>
      <c r="H434" s="66">
        <f>SUM(H435:H439)</f>
        <v>5686.8</v>
      </c>
    </row>
    <row r="435" spans="2:8" ht="48" thickBot="1" x14ac:dyDescent="0.25">
      <c r="B435" s="209" t="s">
        <v>30</v>
      </c>
      <c r="C435" s="28" t="s">
        <v>349</v>
      </c>
      <c r="D435" s="7" t="s">
        <v>75</v>
      </c>
      <c r="E435" s="7" t="s">
        <v>76</v>
      </c>
      <c r="F435" s="44">
        <v>1910101590</v>
      </c>
      <c r="G435" s="7" t="s">
        <v>80</v>
      </c>
      <c r="H435" s="3">
        <v>1527</v>
      </c>
    </row>
    <row r="436" spans="2:8" ht="63.75" thickBot="1" x14ac:dyDescent="0.25">
      <c r="B436" s="210" t="s">
        <v>10</v>
      </c>
      <c r="C436" s="28" t="s">
        <v>349</v>
      </c>
      <c r="D436" s="7" t="s">
        <v>75</v>
      </c>
      <c r="E436" s="7" t="s">
        <v>76</v>
      </c>
      <c r="F436" s="44">
        <v>1910101590</v>
      </c>
      <c r="G436" s="7">
        <v>119</v>
      </c>
      <c r="H436" s="3">
        <v>461.2</v>
      </c>
    </row>
    <row r="437" spans="2:8" ht="32.25" thickBot="1" x14ac:dyDescent="0.25">
      <c r="B437" s="38" t="s">
        <v>13</v>
      </c>
      <c r="C437" s="28" t="s">
        <v>349</v>
      </c>
      <c r="D437" s="7" t="s">
        <v>75</v>
      </c>
      <c r="E437" s="7" t="s">
        <v>76</v>
      </c>
      <c r="F437" s="44">
        <v>1910101590</v>
      </c>
      <c r="G437" s="7">
        <v>244</v>
      </c>
      <c r="H437" s="3">
        <v>1573.6</v>
      </c>
    </row>
    <row r="438" spans="2:8" ht="16.5" thickBot="1" x14ac:dyDescent="0.25">
      <c r="B438" s="38" t="s">
        <v>367</v>
      </c>
      <c r="C438" s="28" t="s">
        <v>349</v>
      </c>
      <c r="D438" s="7" t="s">
        <v>75</v>
      </c>
      <c r="E438" s="7" t="s">
        <v>76</v>
      </c>
      <c r="F438" s="44">
        <v>1910101590</v>
      </c>
      <c r="G438" s="7" t="s">
        <v>364</v>
      </c>
      <c r="H438" s="3">
        <v>806</v>
      </c>
    </row>
    <row r="439" spans="2:8" ht="16.5" thickBot="1" x14ac:dyDescent="0.25">
      <c r="B439" s="209" t="s">
        <v>48</v>
      </c>
      <c r="C439" s="28" t="s">
        <v>349</v>
      </c>
      <c r="D439" s="7" t="s">
        <v>75</v>
      </c>
      <c r="E439" s="7" t="s">
        <v>76</v>
      </c>
      <c r="F439" s="44">
        <v>1910101590</v>
      </c>
      <c r="G439" s="7">
        <v>850</v>
      </c>
      <c r="H439" s="3">
        <v>1319</v>
      </c>
    </row>
    <row r="440" spans="2:8" ht="142.5" thickBot="1" x14ac:dyDescent="0.25">
      <c r="B440" s="101" t="s">
        <v>55</v>
      </c>
      <c r="C440" s="28" t="s">
        <v>349</v>
      </c>
      <c r="D440" s="8" t="s">
        <v>75</v>
      </c>
      <c r="E440" s="8" t="s">
        <v>76</v>
      </c>
      <c r="F440" s="11">
        <v>1910106590</v>
      </c>
      <c r="G440" s="8"/>
      <c r="H440" s="1">
        <f>SUM(H441:H443)</f>
        <v>8052.2</v>
      </c>
    </row>
    <row r="441" spans="2:8" ht="48" thickBot="1" x14ac:dyDescent="0.25">
      <c r="B441" s="209" t="s">
        <v>56</v>
      </c>
      <c r="C441" s="28" t="s">
        <v>349</v>
      </c>
      <c r="D441" s="7" t="s">
        <v>75</v>
      </c>
      <c r="E441" s="7" t="s">
        <v>76</v>
      </c>
      <c r="F441" s="44">
        <v>1910106590</v>
      </c>
      <c r="G441" s="7">
        <v>111</v>
      </c>
      <c r="H441" s="3">
        <v>6100</v>
      </c>
    </row>
    <row r="442" spans="2:8" ht="63.75" thickBot="1" x14ac:dyDescent="0.25">
      <c r="B442" s="210" t="s">
        <v>10</v>
      </c>
      <c r="C442" s="28" t="s">
        <v>349</v>
      </c>
      <c r="D442" s="7" t="s">
        <v>75</v>
      </c>
      <c r="E442" s="7" t="s">
        <v>76</v>
      </c>
      <c r="F442" s="44">
        <v>1910106590</v>
      </c>
      <c r="G442" s="7">
        <v>119</v>
      </c>
      <c r="H442" s="3">
        <v>1842.2</v>
      </c>
    </row>
    <row r="443" spans="2:8" ht="32.25" thickBot="1" x14ac:dyDescent="0.25">
      <c r="B443" s="38" t="s">
        <v>13</v>
      </c>
      <c r="C443" s="28" t="s">
        <v>349</v>
      </c>
      <c r="D443" s="7" t="s">
        <v>75</v>
      </c>
      <c r="E443" s="7" t="s">
        <v>76</v>
      </c>
      <c r="F443" s="44">
        <v>1910106590</v>
      </c>
      <c r="G443" s="7">
        <v>244</v>
      </c>
      <c r="H443" s="3">
        <v>110</v>
      </c>
    </row>
    <row r="444" spans="2:8" ht="16.5" thickBot="1" x14ac:dyDescent="0.25">
      <c r="B444" s="101" t="s">
        <v>31</v>
      </c>
      <c r="C444" s="28" t="s">
        <v>349</v>
      </c>
      <c r="D444" s="8">
        <v>10</v>
      </c>
      <c r="E444" s="8" t="s">
        <v>73</v>
      </c>
      <c r="F444" s="8"/>
      <c r="G444" s="8"/>
      <c r="H444" s="1">
        <v>150</v>
      </c>
    </row>
    <row r="445" spans="2:8" ht="16.5" thickBot="1" x14ac:dyDescent="0.25">
      <c r="B445" s="101" t="s">
        <v>35</v>
      </c>
      <c r="C445" s="28" t="s">
        <v>349</v>
      </c>
      <c r="D445" s="8">
        <v>10</v>
      </c>
      <c r="E445" s="8" t="s">
        <v>73</v>
      </c>
      <c r="F445" s="8"/>
      <c r="G445" s="8"/>
      <c r="H445" s="1">
        <v>150</v>
      </c>
    </row>
    <row r="446" spans="2:8" ht="48" thickBot="1" x14ac:dyDescent="0.25">
      <c r="B446" s="101" t="s">
        <v>57</v>
      </c>
      <c r="C446" s="28" t="s">
        <v>349</v>
      </c>
      <c r="D446" s="8">
        <v>10</v>
      </c>
      <c r="E446" s="8" t="s">
        <v>73</v>
      </c>
      <c r="F446" s="8">
        <v>2230171540</v>
      </c>
      <c r="G446" s="8"/>
      <c r="H446" s="1">
        <v>150</v>
      </c>
    </row>
    <row r="447" spans="2:8" ht="32.25" thickBot="1" x14ac:dyDescent="0.25">
      <c r="B447" s="5" t="s">
        <v>34</v>
      </c>
      <c r="C447" s="28" t="s">
        <v>349</v>
      </c>
      <c r="D447" s="7">
        <v>10</v>
      </c>
      <c r="E447" s="7" t="s">
        <v>73</v>
      </c>
      <c r="F447" s="7">
        <v>2230171540</v>
      </c>
      <c r="G447" s="7">
        <v>313</v>
      </c>
      <c r="H447" s="3">
        <v>150</v>
      </c>
    </row>
    <row r="448" spans="2:8" ht="16.5" thickBot="1" x14ac:dyDescent="0.25">
      <c r="B448" s="139" t="s">
        <v>63</v>
      </c>
      <c r="C448" s="135" t="s">
        <v>178</v>
      </c>
      <c r="D448" s="135" t="s">
        <v>75</v>
      </c>
      <c r="E448" s="135" t="s">
        <v>117</v>
      </c>
      <c r="F448" s="135"/>
      <c r="G448" s="135"/>
      <c r="H448" s="137">
        <f>SUM(H449+H467+H484+H501+H518+H535+H551+H568+H585+H602+H620+H637+H653+H676+H693+H710+H728+H744+H761+H778+H795+H811)</f>
        <v>464440.3777999999</v>
      </c>
    </row>
    <row r="449" spans="2:8" ht="16.5" thickBot="1" x14ac:dyDescent="0.25">
      <c r="B449" s="139" t="s">
        <v>320</v>
      </c>
      <c r="C449" s="135" t="s">
        <v>119</v>
      </c>
      <c r="D449" s="135" t="s">
        <v>75</v>
      </c>
      <c r="E449" s="135" t="s">
        <v>117</v>
      </c>
      <c r="F449" s="135"/>
      <c r="G449" s="135"/>
      <c r="H449" s="137">
        <f>SUM(H465+H458+H450+H462)</f>
        <v>43395.023999999998</v>
      </c>
    </row>
    <row r="450" spans="2:8" ht="16.5" thickBot="1" x14ac:dyDescent="0.25">
      <c r="B450" s="31"/>
      <c r="C450" s="26" t="s">
        <v>119</v>
      </c>
      <c r="D450" s="26" t="s">
        <v>75</v>
      </c>
      <c r="E450" s="26" t="s">
        <v>117</v>
      </c>
      <c r="F450" s="59">
        <v>1920202590</v>
      </c>
      <c r="G450" s="26"/>
      <c r="H450" s="193">
        <f>SUM(H451:H457)</f>
        <v>3626.4239999999995</v>
      </c>
    </row>
    <row r="451" spans="2:8" ht="48" thickBot="1" x14ac:dyDescent="0.25">
      <c r="B451" s="5" t="s">
        <v>56</v>
      </c>
      <c r="C451" s="28" t="s">
        <v>119</v>
      </c>
      <c r="D451" s="7" t="s">
        <v>75</v>
      </c>
      <c r="E451" s="7" t="s">
        <v>117</v>
      </c>
      <c r="F451" s="36">
        <v>1920202590</v>
      </c>
      <c r="G451" s="7" t="s">
        <v>80</v>
      </c>
      <c r="H451" s="88">
        <v>1346</v>
      </c>
    </row>
    <row r="452" spans="2:8" ht="63.75" thickBot="1" x14ac:dyDescent="0.25">
      <c r="B452" s="38" t="s">
        <v>10</v>
      </c>
      <c r="C452" s="28" t="s">
        <v>119</v>
      </c>
      <c r="D452" s="7" t="s">
        <v>75</v>
      </c>
      <c r="E452" s="7" t="s">
        <v>117</v>
      </c>
      <c r="F452" s="36">
        <v>1920202590</v>
      </c>
      <c r="G452" s="7" t="s">
        <v>346</v>
      </c>
      <c r="H452" s="88">
        <v>407</v>
      </c>
    </row>
    <row r="453" spans="2:8" ht="48" thickBot="1" x14ac:dyDescent="0.25">
      <c r="B453" s="115" t="s">
        <v>318</v>
      </c>
      <c r="C453" s="28" t="s">
        <v>119</v>
      </c>
      <c r="D453" s="7" t="s">
        <v>75</v>
      </c>
      <c r="E453" s="7" t="s">
        <v>117</v>
      </c>
      <c r="F453" s="36"/>
      <c r="G453" s="7" t="s">
        <v>319</v>
      </c>
      <c r="H453" s="88">
        <v>200</v>
      </c>
    </row>
    <row r="454" spans="2:8" ht="32.25" thickBot="1" x14ac:dyDescent="0.25">
      <c r="B454" s="38" t="s">
        <v>13</v>
      </c>
      <c r="C454" s="28" t="s">
        <v>119</v>
      </c>
      <c r="D454" s="7" t="s">
        <v>75</v>
      </c>
      <c r="E454" s="7" t="s">
        <v>117</v>
      </c>
      <c r="F454" s="36">
        <v>1920202590</v>
      </c>
      <c r="G454" s="7" t="s">
        <v>121</v>
      </c>
      <c r="H454" s="3">
        <v>428.6</v>
      </c>
    </row>
    <row r="455" spans="2:8" ht="16.5" thickBot="1" x14ac:dyDescent="0.25">
      <c r="B455" s="38" t="s">
        <v>367</v>
      </c>
      <c r="C455" s="28" t="s">
        <v>119</v>
      </c>
      <c r="D455" s="7" t="s">
        <v>75</v>
      </c>
      <c r="E455" s="7" t="s">
        <v>117</v>
      </c>
      <c r="F455" s="36">
        <v>1920202590</v>
      </c>
      <c r="G455" s="7" t="s">
        <v>364</v>
      </c>
      <c r="H455" s="3">
        <v>842.8</v>
      </c>
    </row>
    <row r="456" spans="2:8" ht="48" thickBot="1" x14ac:dyDescent="0.25">
      <c r="B456" s="103" t="s">
        <v>358</v>
      </c>
      <c r="C456" s="141" t="s">
        <v>119</v>
      </c>
      <c r="D456" s="119" t="s">
        <v>75</v>
      </c>
      <c r="E456" s="119" t="s">
        <v>117</v>
      </c>
      <c r="F456" s="198">
        <v>1920202590</v>
      </c>
      <c r="G456" s="119" t="s">
        <v>359</v>
      </c>
      <c r="H456" s="118">
        <v>221.024</v>
      </c>
    </row>
    <row r="457" spans="2:8" ht="16.5" thickBot="1" x14ac:dyDescent="0.25">
      <c r="B457" s="209" t="s">
        <v>48</v>
      </c>
      <c r="C457" s="28" t="s">
        <v>119</v>
      </c>
      <c r="D457" s="7" t="s">
        <v>75</v>
      </c>
      <c r="E457" s="7" t="s">
        <v>117</v>
      </c>
      <c r="F457" s="36">
        <v>1920202590</v>
      </c>
      <c r="G457" s="7" t="s">
        <v>120</v>
      </c>
      <c r="H457" s="3">
        <v>181</v>
      </c>
    </row>
    <row r="458" spans="2:8" ht="126.75" thickBot="1" x14ac:dyDescent="0.25">
      <c r="B458" s="101" t="s">
        <v>64</v>
      </c>
      <c r="C458" s="26" t="s">
        <v>119</v>
      </c>
      <c r="D458" s="8" t="s">
        <v>75</v>
      </c>
      <c r="E458" s="8" t="s">
        <v>117</v>
      </c>
      <c r="F458" s="4">
        <v>1920206590</v>
      </c>
      <c r="G458" s="2"/>
      <c r="H458" s="1">
        <f>SUM(H459:H461)</f>
        <v>35485.199999999997</v>
      </c>
    </row>
    <row r="459" spans="2:8" ht="48" thickBot="1" x14ac:dyDescent="0.25">
      <c r="B459" s="5" t="s">
        <v>56</v>
      </c>
      <c r="C459" s="28" t="s">
        <v>119</v>
      </c>
      <c r="D459" s="7" t="s">
        <v>75</v>
      </c>
      <c r="E459" s="7" t="s">
        <v>117</v>
      </c>
      <c r="F459" s="3">
        <v>1920206590</v>
      </c>
      <c r="G459" s="3">
        <v>111</v>
      </c>
      <c r="H459" s="3">
        <v>26711</v>
      </c>
    </row>
    <row r="460" spans="2:8" ht="63.75" thickBot="1" x14ac:dyDescent="0.25">
      <c r="B460" s="38" t="s">
        <v>10</v>
      </c>
      <c r="C460" s="28" t="s">
        <v>119</v>
      </c>
      <c r="D460" s="7" t="s">
        <v>75</v>
      </c>
      <c r="E460" s="7" t="s">
        <v>117</v>
      </c>
      <c r="F460" s="3">
        <v>1920206590</v>
      </c>
      <c r="G460" s="3">
        <v>119</v>
      </c>
      <c r="H460" s="3">
        <v>8067</v>
      </c>
    </row>
    <row r="461" spans="2:8" ht="32.25" thickBot="1" x14ac:dyDescent="0.25">
      <c r="B461" s="38" t="s">
        <v>13</v>
      </c>
      <c r="C461" s="28" t="s">
        <v>119</v>
      </c>
      <c r="D461" s="7" t="s">
        <v>75</v>
      </c>
      <c r="E461" s="7" t="s">
        <v>117</v>
      </c>
      <c r="F461" s="3">
        <v>1920206590</v>
      </c>
      <c r="G461" s="3">
        <v>244</v>
      </c>
      <c r="H461" s="3">
        <v>707.2</v>
      </c>
    </row>
    <row r="462" spans="2:8" ht="79.5" thickBot="1" x14ac:dyDescent="0.25">
      <c r="B462" s="211" t="s">
        <v>371</v>
      </c>
      <c r="C462" s="141" t="s">
        <v>119</v>
      </c>
      <c r="D462" s="119" t="s">
        <v>75</v>
      </c>
      <c r="E462" s="119" t="s">
        <v>117</v>
      </c>
      <c r="F462" s="127" t="s">
        <v>375</v>
      </c>
      <c r="G462" s="118"/>
      <c r="H462" s="118">
        <f>SUM(H463:H464)</f>
        <v>1953</v>
      </c>
    </row>
    <row r="463" spans="2:8" ht="48" thickBot="1" x14ac:dyDescent="0.25">
      <c r="B463" s="38" t="s">
        <v>229</v>
      </c>
      <c r="C463" s="28" t="s">
        <v>119</v>
      </c>
      <c r="D463" s="7" t="s">
        <v>75</v>
      </c>
      <c r="E463" s="7" t="s">
        <v>117</v>
      </c>
      <c r="F463" s="130" t="s">
        <v>375</v>
      </c>
      <c r="G463" s="3">
        <v>111</v>
      </c>
      <c r="H463" s="3">
        <v>1500</v>
      </c>
    </row>
    <row r="464" spans="2:8" ht="63.75" thickBot="1" x14ac:dyDescent="0.25">
      <c r="B464" s="38" t="s">
        <v>10</v>
      </c>
      <c r="C464" s="28" t="s">
        <v>119</v>
      </c>
      <c r="D464" s="7" t="s">
        <v>75</v>
      </c>
      <c r="E464" s="7" t="s">
        <v>117</v>
      </c>
      <c r="F464" s="130" t="s">
        <v>375</v>
      </c>
      <c r="G464" s="3">
        <v>119</v>
      </c>
      <c r="H464" s="3">
        <v>453</v>
      </c>
    </row>
    <row r="465" spans="2:8" ht="79.5" thickBot="1" x14ac:dyDescent="0.25">
      <c r="B465" s="107" t="s">
        <v>373</v>
      </c>
      <c r="C465" s="204" t="s">
        <v>119</v>
      </c>
      <c r="D465" s="204" t="s">
        <v>75</v>
      </c>
      <c r="E465" s="204" t="s">
        <v>117</v>
      </c>
      <c r="F465" s="127" t="s">
        <v>374</v>
      </c>
      <c r="G465" s="205"/>
      <c r="H465" s="205">
        <v>2330.4</v>
      </c>
    </row>
    <row r="466" spans="2:8" ht="32.25" thickBot="1" x14ac:dyDescent="0.25">
      <c r="B466" s="38" t="s">
        <v>13</v>
      </c>
      <c r="C466" s="28" t="s">
        <v>119</v>
      </c>
      <c r="D466" s="7" t="s">
        <v>75</v>
      </c>
      <c r="E466" s="7" t="s">
        <v>117</v>
      </c>
      <c r="F466" s="130" t="s">
        <v>374</v>
      </c>
      <c r="G466" s="3">
        <v>244</v>
      </c>
      <c r="H466" s="206">
        <v>2330.4</v>
      </c>
    </row>
    <row r="467" spans="2:8" ht="16.5" thickBot="1" x14ac:dyDescent="0.25">
      <c r="B467" s="87" t="s">
        <v>321</v>
      </c>
      <c r="C467" s="85" t="s">
        <v>123</v>
      </c>
      <c r="D467" s="85" t="s">
        <v>75</v>
      </c>
      <c r="E467" s="85" t="s">
        <v>117</v>
      </c>
      <c r="F467" s="85"/>
      <c r="G467" s="85"/>
      <c r="H467" s="140">
        <f>SUM(H482+H475+H468+H479)</f>
        <v>87771.160800000012</v>
      </c>
    </row>
    <row r="468" spans="2:8" ht="16.5" thickBot="1" x14ac:dyDescent="0.25">
      <c r="B468" s="31"/>
      <c r="C468" s="26" t="s">
        <v>123</v>
      </c>
      <c r="D468" s="15" t="s">
        <v>75</v>
      </c>
      <c r="E468" s="15" t="s">
        <v>117</v>
      </c>
      <c r="F468" s="32">
        <v>1920202590</v>
      </c>
      <c r="G468" s="27"/>
      <c r="H468" s="254">
        <f>SUM(H469:H474)</f>
        <v>27487.7068</v>
      </c>
    </row>
    <row r="469" spans="2:8" ht="48" thickBot="1" x14ac:dyDescent="0.25">
      <c r="B469" s="5" t="s">
        <v>56</v>
      </c>
      <c r="C469" s="28" t="s">
        <v>123</v>
      </c>
      <c r="D469" s="7" t="s">
        <v>75</v>
      </c>
      <c r="E469" s="7" t="s">
        <v>117</v>
      </c>
      <c r="F469" s="36">
        <v>1920202590</v>
      </c>
      <c r="G469" s="28" t="s">
        <v>80</v>
      </c>
      <c r="H469" s="184">
        <v>1679</v>
      </c>
    </row>
    <row r="470" spans="2:8" ht="63.75" thickBot="1" x14ac:dyDescent="0.25">
      <c r="B470" s="38" t="s">
        <v>10</v>
      </c>
      <c r="C470" s="28" t="s">
        <v>123</v>
      </c>
      <c r="D470" s="7" t="s">
        <v>75</v>
      </c>
      <c r="E470" s="7" t="s">
        <v>117</v>
      </c>
      <c r="F470" s="36">
        <v>1920202590</v>
      </c>
      <c r="G470" s="28" t="s">
        <v>346</v>
      </c>
      <c r="H470" s="184">
        <v>508</v>
      </c>
    </row>
    <row r="471" spans="2:8" ht="32.25" thickBot="1" x14ac:dyDescent="0.25">
      <c r="B471" s="38" t="s">
        <v>13</v>
      </c>
      <c r="C471" s="28" t="s">
        <v>123</v>
      </c>
      <c r="D471" s="7" t="s">
        <v>75</v>
      </c>
      <c r="E471" s="7" t="s">
        <v>117</v>
      </c>
      <c r="F471" s="36">
        <v>1920202590</v>
      </c>
      <c r="G471" s="7" t="s">
        <v>121</v>
      </c>
      <c r="H471" s="3">
        <v>21918.7</v>
      </c>
    </row>
    <row r="472" spans="2:8" ht="16.5" thickBot="1" x14ac:dyDescent="0.25">
      <c r="B472" s="38" t="s">
        <v>367</v>
      </c>
      <c r="C472" s="28" t="s">
        <v>123</v>
      </c>
      <c r="D472" s="7" t="s">
        <v>75</v>
      </c>
      <c r="E472" s="7" t="s">
        <v>117</v>
      </c>
      <c r="F472" s="36">
        <v>1920202590</v>
      </c>
      <c r="G472" s="7" t="s">
        <v>364</v>
      </c>
      <c r="H472" s="3">
        <v>1496</v>
      </c>
    </row>
    <row r="473" spans="2:8" ht="48" thickBot="1" x14ac:dyDescent="0.25">
      <c r="B473" s="103" t="s">
        <v>358</v>
      </c>
      <c r="C473" s="141" t="s">
        <v>123</v>
      </c>
      <c r="D473" s="119" t="s">
        <v>75</v>
      </c>
      <c r="E473" s="119" t="s">
        <v>117</v>
      </c>
      <c r="F473" s="198">
        <v>1920202590</v>
      </c>
      <c r="G473" s="119" t="s">
        <v>359</v>
      </c>
      <c r="H473" s="118">
        <v>359.20679999999999</v>
      </c>
    </row>
    <row r="474" spans="2:8" ht="16.5" thickBot="1" x14ac:dyDescent="0.25">
      <c r="B474" s="209" t="s">
        <v>48</v>
      </c>
      <c r="C474" s="28" t="s">
        <v>123</v>
      </c>
      <c r="D474" s="7" t="s">
        <v>75</v>
      </c>
      <c r="E474" s="7" t="s">
        <v>117</v>
      </c>
      <c r="F474" s="36">
        <v>1920202590</v>
      </c>
      <c r="G474" s="7" t="s">
        <v>120</v>
      </c>
      <c r="H474" s="3">
        <v>1526.8</v>
      </c>
    </row>
    <row r="475" spans="2:8" ht="126.75" thickBot="1" x14ac:dyDescent="0.25">
      <c r="B475" s="101" t="s">
        <v>64</v>
      </c>
      <c r="C475" s="26" t="s">
        <v>123</v>
      </c>
      <c r="D475" s="8" t="s">
        <v>75</v>
      </c>
      <c r="E475" s="8" t="s">
        <v>117</v>
      </c>
      <c r="F475" s="4">
        <v>1920206590</v>
      </c>
      <c r="G475" s="2"/>
      <c r="H475" s="1">
        <f>SUM(H476:H478)</f>
        <v>52076.800000000003</v>
      </c>
    </row>
    <row r="476" spans="2:8" ht="48" thickBot="1" x14ac:dyDescent="0.25">
      <c r="B476" s="5" t="s">
        <v>56</v>
      </c>
      <c r="C476" s="28" t="s">
        <v>123</v>
      </c>
      <c r="D476" s="7" t="s">
        <v>75</v>
      </c>
      <c r="E476" s="7" t="s">
        <v>117</v>
      </c>
      <c r="F476" s="3">
        <v>1920206590</v>
      </c>
      <c r="G476" s="3">
        <v>111</v>
      </c>
      <c r="H476" s="3">
        <v>38975</v>
      </c>
    </row>
    <row r="477" spans="2:8" ht="63.75" thickBot="1" x14ac:dyDescent="0.25">
      <c r="B477" s="38" t="s">
        <v>10</v>
      </c>
      <c r="C477" s="28" t="s">
        <v>123</v>
      </c>
      <c r="D477" s="7" t="s">
        <v>75</v>
      </c>
      <c r="E477" s="7" t="s">
        <v>117</v>
      </c>
      <c r="F477" s="3">
        <v>1920206590</v>
      </c>
      <c r="G477" s="3">
        <v>119</v>
      </c>
      <c r="H477" s="3">
        <v>11771</v>
      </c>
    </row>
    <row r="478" spans="2:8" ht="32.25" thickBot="1" x14ac:dyDescent="0.25">
      <c r="B478" s="38" t="s">
        <v>13</v>
      </c>
      <c r="C478" s="28" t="s">
        <v>123</v>
      </c>
      <c r="D478" s="7" t="s">
        <v>75</v>
      </c>
      <c r="E478" s="7" t="s">
        <v>117</v>
      </c>
      <c r="F478" s="3">
        <v>1920206590</v>
      </c>
      <c r="G478" s="3">
        <v>244</v>
      </c>
      <c r="H478" s="3">
        <v>1330.8</v>
      </c>
    </row>
    <row r="479" spans="2:8" ht="79.5" thickBot="1" x14ac:dyDescent="0.25">
      <c r="B479" s="211" t="s">
        <v>371</v>
      </c>
      <c r="C479" s="141" t="s">
        <v>123</v>
      </c>
      <c r="D479" s="119" t="s">
        <v>75</v>
      </c>
      <c r="E479" s="119" t="s">
        <v>117</v>
      </c>
      <c r="F479" s="127" t="s">
        <v>375</v>
      </c>
      <c r="G479" s="118"/>
      <c r="H479" s="118">
        <f>SUM(H480:H481)</f>
        <v>3258.884</v>
      </c>
    </row>
    <row r="480" spans="2:8" ht="48" thickBot="1" x14ac:dyDescent="0.25">
      <c r="B480" s="38" t="s">
        <v>229</v>
      </c>
      <c r="C480" s="28" t="s">
        <v>123</v>
      </c>
      <c r="D480" s="7" t="s">
        <v>75</v>
      </c>
      <c r="E480" s="7" t="s">
        <v>117</v>
      </c>
      <c r="F480" s="130" t="s">
        <v>375</v>
      </c>
      <c r="G480" s="3">
        <v>111</v>
      </c>
      <c r="H480" s="3">
        <v>2503</v>
      </c>
    </row>
    <row r="481" spans="2:8" ht="63.75" thickBot="1" x14ac:dyDescent="0.25">
      <c r="B481" s="38" t="s">
        <v>10</v>
      </c>
      <c r="C481" s="28" t="s">
        <v>123</v>
      </c>
      <c r="D481" s="7" t="s">
        <v>75</v>
      </c>
      <c r="E481" s="7" t="s">
        <v>117</v>
      </c>
      <c r="F481" s="130" t="s">
        <v>375</v>
      </c>
      <c r="G481" s="3">
        <v>119</v>
      </c>
      <c r="H481" s="3">
        <v>755.88400000000001</v>
      </c>
    </row>
    <row r="482" spans="2:8" ht="79.5" thickBot="1" x14ac:dyDescent="0.25">
      <c r="B482" s="107" t="s">
        <v>373</v>
      </c>
      <c r="C482" s="204" t="s">
        <v>123</v>
      </c>
      <c r="D482" s="204" t="s">
        <v>75</v>
      </c>
      <c r="E482" s="204" t="s">
        <v>117</v>
      </c>
      <c r="F482" s="127" t="s">
        <v>374</v>
      </c>
      <c r="G482" s="205"/>
      <c r="H482" s="205">
        <v>4947.7700000000004</v>
      </c>
    </row>
    <row r="483" spans="2:8" ht="32.25" thickBot="1" x14ac:dyDescent="0.25">
      <c r="B483" s="38" t="s">
        <v>13</v>
      </c>
      <c r="C483" s="28" t="s">
        <v>123</v>
      </c>
      <c r="D483" s="7" t="s">
        <v>75</v>
      </c>
      <c r="E483" s="7" t="s">
        <v>117</v>
      </c>
      <c r="F483" s="130" t="s">
        <v>374</v>
      </c>
      <c r="G483" s="3">
        <v>244</v>
      </c>
      <c r="H483" s="206">
        <v>4947.7700000000004</v>
      </c>
    </row>
    <row r="484" spans="2:8" ht="16.5" thickBot="1" x14ac:dyDescent="0.25">
      <c r="B484" s="87" t="s">
        <v>124</v>
      </c>
      <c r="C484" s="85" t="s">
        <v>125</v>
      </c>
      <c r="D484" s="85" t="s">
        <v>75</v>
      </c>
      <c r="E484" s="85" t="s">
        <v>117</v>
      </c>
      <c r="F484" s="85"/>
      <c r="G484" s="85"/>
      <c r="H484" s="197">
        <f>SUM(H499+H492+H485+H496)</f>
        <v>42794.437999999995</v>
      </c>
    </row>
    <row r="485" spans="2:8" ht="16.5" thickBot="1" x14ac:dyDescent="0.25">
      <c r="B485" s="31"/>
      <c r="C485" s="26" t="s">
        <v>125</v>
      </c>
      <c r="D485" s="15" t="s">
        <v>75</v>
      </c>
      <c r="E485" s="15" t="s">
        <v>117</v>
      </c>
      <c r="F485" s="32">
        <v>1920202590</v>
      </c>
      <c r="G485" s="27"/>
      <c r="H485" s="193">
        <f>SUM(H486:H491)</f>
        <v>4352.5279999999993</v>
      </c>
    </row>
    <row r="486" spans="2:8" ht="48" thickBot="1" x14ac:dyDescent="0.25">
      <c r="B486" s="5" t="s">
        <v>56</v>
      </c>
      <c r="C486" s="28" t="s">
        <v>125</v>
      </c>
      <c r="D486" s="19" t="s">
        <v>75</v>
      </c>
      <c r="E486" s="19" t="s">
        <v>117</v>
      </c>
      <c r="F486" s="170">
        <v>1920202590</v>
      </c>
      <c r="G486" s="28" t="s">
        <v>80</v>
      </c>
      <c r="H486" s="88">
        <v>1293</v>
      </c>
    </row>
    <row r="487" spans="2:8" ht="63.75" thickBot="1" x14ac:dyDescent="0.25">
      <c r="B487" s="38" t="s">
        <v>10</v>
      </c>
      <c r="C487" s="28" t="s">
        <v>125</v>
      </c>
      <c r="D487" s="19" t="s">
        <v>75</v>
      </c>
      <c r="E487" s="19" t="s">
        <v>117</v>
      </c>
      <c r="F487" s="170">
        <v>1920202590</v>
      </c>
      <c r="G487" s="28" t="s">
        <v>346</v>
      </c>
      <c r="H487" s="88">
        <v>391</v>
      </c>
    </row>
    <row r="488" spans="2:8" ht="32.25" thickBot="1" x14ac:dyDescent="0.25">
      <c r="B488" s="38" t="s">
        <v>13</v>
      </c>
      <c r="C488" s="28" t="s">
        <v>125</v>
      </c>
      <c r="D488" s="7" t="s">
        <v>75</v>
      </c>
      <c r="E488" s="7" t="s">
        <v>117</v>
      </c>
      <c r="F488" s="36">
        <v>1920202590</v>
      </c>
      <c r="G488" s="7" t="s">
        <v>121</v>
      </c>
      <c r="H488" s="3">
        <v>1023</v>
      </c>
    </row>
    <row r="489" spans="2:8" ht="16.5" thickBot="1" x14ac:dyDescent="0.25">
      <c r="B489" s="38" t="s">
        <v>367</v>
      </c>
      <c r="C489" s="28" t="s">
        <v>125</v>
      </c>
      <c r="D489" s="7" t="s">
        <v>75</v>
      </c>
      <c r="E489" s="7" t="s">
        <v>117</v>
      </c>
      <c r="F489" s="36">
        <v>1920202590</v>
      </c>
      <c r="G489" s="7" t="s">
        <v>364</v>
      </c>
      <c r="H489" s="3">
        <v>902</v>
      </c>
    </row>
    <row r="490" spans="2:8" ht="48" thickBot="1" x14ac:dyDescent="0.25">
      <c r="B490" s="103" t="s">
        <v>358</v>
      </c>
      <c r="C490" s="141" t="s">
        <v>125</v>
      </c>
      <c r="D490" s="119" t="s">
        <v>75</v>
      </c>
      <c r="E490" s="119" t="s">
        <v>117</v>
      </c>
      <c r="F490" s="198">
        <v>1920202590</v>
      </c>
      <c r="G490" s="119" t="s">
        <v>359</v>
      </c>
      <c r="H490" s="118">
        <v>718.32799999999997</v>
      </c>
    </row>
    <row r="491" spans="2:8" ht="16.5" thickBot="1" x14ac:dyDescent="0.25">
      <c r="B491" s="209" t="s">
        <v>48</v>
      </c>
      <c r="C491" s="28" t="s">
        <v>125</v>
      </c>
      <c r="D491" s="7" t="s">
        <v>75</v>
      </c>
      <c r="E491" s="7" t="s">
        <v>117</v>
      </c>
      <c r="F491" s="36">
        <v>1920202590</v>
      </c>
      <c r="G491" s="7" t="s">
        <v>120</v>
      </c>
      <c r="H491" s="3">
        <v>25.2</v>
      </c>
    </row>
    <row r="492" spans="2:8" ht="126.75" thickBot="1" x14ac:dyDescent="0.25">
      <c r="B492" s="101" t="s">
        <v>64</v>
      </c>
      <c r="C492" s="26" t="s">
        <v>125</v>
      </c>
      <c r="D492" s="8" t="s">
        <v>75</v>
      </c>
      <c r="E492" s="8" t="s">
        <v>117</v>
      </c>
      <c r="F492" s="4">
        <v>1920206590</v>
      </c>
      <c r="G492" s="2"/>
      <c r="H492" s="1">
        <f>SUM(H493:H495)</f>
        <v>33903.699999999997</v>
      </c>
    </row>
    <row r="493" spans="2:8" ht="48" thickBot="1" x14ac:dyDescent="0.25">
      <c r="B493" s="5" t="s">
        <v>56</v>
      </c>
      <c r="C493" s="28" t="s">
        <v>125</v>
      </c>
      <c r="D493" s="7" t="s">
        <v>75</v>
      </c>
      <c r="E493" s="7" t="s">
        <v>117</v>
      </c>
      <c r="F493" s="3">
        <v>1920206590</v>
      </c>
      <c r="G493" s="3">
        <v>111</v>
      </c>
      <c r="H493" s="3">
        <v>25500</v>
      </c>
    </row>
    <row r="494" spans="2:8" ht="63.75" thickBot="1" x14ac:dyDescent="0.25">
      <c r="B494" s="38" t="s">
        <v>10</v>
      </c>
      <c r="C494" s="28" t="s">
        <v>125</v>
      </c>
      <c r="D494" s="7" t="s">
        <v>75</v>
      </c>
      <c r="E494" s="7" t="s">
        <v>117</v>
      </c>
      <c r="F494" s="3">
        <v>1920206590</v>
      </c>
      <c r="G494" s="3">
        <v>119</v>
      </c>
      <c r="H494" s="3">
        <v>7701</v>
      </c>
    </row>
    <row r="495" spans="2:8" ht="32.25" thickBot="1" x14ac:dyDescent="0.25">
      <c r="B495" s="38" t="s">
        <v>13</v>
      </c>
      <c r="C495" s="28" t="s">
        <v>125</v>
      </c>
      <c r="D495" s="7" t="s">
        <v>75</v>
      </c>
      <c r="E495" s="7" t="s">
        <v>117</v>
      </c>
      <c r="F495" s="3">
        <v>1920206590</v>
      </c>
      <c r="G495" s="3">
        <v>244</v>
      </c>
      <c r="H495" s="3">
        <v>702.7</v>
      </c>
    </row>
    <row r="496" spans="2:8" ht="79.5" thickBot="1" x14ac:dyDescent="0.25">
      <c r="B496" s="211" t="s">
        <v>371</v>
      </c>
      <c r="C496" s="141" t="s">
        <v>125</v>
      </c>
      <c r="D496" s="119" t="s">
        <v>75</v>
      </c>
      <c r="E496" s="119" t="s">
        <v>117</v>
      </c>
      <c r="F496" s="127" t="s">
        <v>375</v>
      </c>
      <c r="G496" s="118"/>
      <c r="H496" s="118">
        <f>SUM(H497:H498)</f>
        <v>1874.88</v>
      </c>
    </row>
    <row r="497" spans="2:8" ht="48" thickBot="1" x14ac:dyDescent="0.25">
      <c r="B497" s="38" t="s">
        <v>229</v>
      </c>
      <c r="C497" s="28" t="s">
        <v>125</v>
      </c>
      <c r="D497" s="7" t="s">
        <v>75</v>
      </c>
      <c r="E497" s="7" t="s">
        <v>117</v>
      </c>
      <c r="F497" s="130" t="s">
        <v>375</v>
      </c>
      <c r="G497" s="3">
        <v>111</v>
      </c>
      <c r="H497" s="3">
        <v>1440</v>
      </c>
    </row>
    <row r="498" spans="2:8" ht="63.75" thickBot="1" x14ac:dyDescent="0.25">
      <c r="B498" s="38" t="s">
        <v>10</v>
      </c>
      <c r="C498" s="28" t="s">
        <v>125</v>
      </c>
      <c r="D498" s="7" t="s">
        <v>75</v>
      </c>
      <c r="E498" s="7" t="s">
        <v>117</v>
      </c>
      <c r="F498" s="130" t="s">
        <v>375</v>
      </c>
      <c r="G498" s="3">
        <v>119</v>
      </c>
      <c r="H498" s="3">
        <v>434.88</v>
      </c>
    </row>
    <row r="499" spans="2:8" ht="79.5" thickBot="1" x14ac:dyDescent="0.25">
      <c r="B499" s="107" t="s">
        <v>373</v>
      </c>
      <c r="C499" s="204" t="s">
        <v>125</v>
      </c>
      <c r="D499" s="204" t="s">
        <v>75</v>
      </c>
      <c r="E499" s="204" t="s">
        <v>117</v>
      </c>
      <c r="F499" s="127" t="s">
        <v>374</v>
      </c>
      <c r="G499" s="205"/>
      <c r="H499" s="205">
        <v>2663.33</v>
      </c>
    </row>
    <row r="500" spans="2:8" ht="32.25" thickBot="1" x14ac:dyDescent="0.25">
      <c r="B500" s="38" t="s">
        <v>13</v>
      </c>
      <c r="C500" s="28" t="s">
        <v>125</v>
      </c>
      <c r="D500" s="7" t="s">
        <v>75</v>
      </c>
      <c r="E500" s="7" t="s">
        <v>117</v>
      </c>
      <c r="F500" s="130" t="s">
        <v>374</v>
      </c>
      <c r="G500" s="3">
        <v>244</v>
      </c>
      <c r="H500" s="206">
        <v>2663.33</v>
      </c>
    </row>
    <row r="501" spans="2:8" ht="16.5" thickBot="1" x14ac:dyDescent="0.25">
      <c r="B501" s="87" t="s">
        <v>126</v>
      </c>
      <c r="C501" s="85" t="s">
        <v>127</v>
      </c>
      <c r="D501" s="85" t="s">
        <v>75</v>
      </c>
      <c r="E501" s="85" t="s">
        <v>117</v>
      </c>
      <c r="F501" s="85"/>
      <c r="G501" s="85"/>
      <c r="H501" s="86">
        <f>SUM(H516+H509+H502+H513)</f>
        <v>14289.659999999998</v>
      </c>
    </row>
    <row r="502" spans="2:8" ht="16.5" thickBot="1" x14ac:dyDescent="0.25">
      <c r="B502" s="31"/>
      <c r="C502" s="26" t="s">
        <v>127</v>
      </c>
      <c r="D502" s="15" t="s">
        <v>75</v>
      </c>
      <c r="E502" s="15" t="s">
        <v>117</v>
      </c>
      <c r="F502" s="32">
        <v>1920202590</v>
      </c>
      <c r="G502" s="27"/>
      <c r="H502" s="49">
        <f>SUM(H503:H508)</f>
        <v>1492.4</v>
      </c>
    </row>
    <row r="503" spans="2:8" ht="48" thickBot="1" x14ac:dyDescent="0.25">
      <c r="B503" s="5" t="s">
        <v>56</v>
      </c>
      <c r="C503" s="28" t="s">
        <v>127</v>
      </c>
      <c r="D503" s="7" t="s">
        <v>75</v>
      </c>
      <c r="E503" s="7" t="s">
        <v>117</v>
      </c>
      <c r="F503" s="36">
        <v>1920202590</v>
      </c>
      <c r="G503" s="7" t="s">
        <v>80</v>
      </c>
      <c r="H503" s="88">
        <v>609</v>
      </c>
    </row>
    <row r="504" spans="2:8" ht="63.75" thickBot="1" x14ac:dyDescent="0.25">
      <c r="B504" s="38" t="s">
        <v>10</v>
      </c>
      <c r="C504" s="28" t="s">
        <v>127</v>
      </c>
      <c r="D504" s="7" t="s">
        <v>75</v>
      </c>
      <c r="E504" s="7" t="s">
        <v>117</v>
      </c>
      <c r="F504" s="36">
        <v>1920202590</v>
      </c>
      <c r="G504" s="7" t="s">
        <v>346</v>
      </c>
      <c r="H504" s="88">
        <v>184</v>
      </c>
    </row>
    <row r="505" spans="2:8" ht="48" thickBot="1" x14ac:dyDescent="0.25">
      <c r="B505" s="115" t="s">
        <v>318</v>
      </c>
      <c r="C505" s="28" t="s">
        <v>127</v>
      </c>
      <c r="D505" s="7" t="s">
        <v>75</v>
      </c>
      <c r="E505" s="7" t="s">
        <v>117</v>
      </c>
      <c r="F505" s="36">
        <v>1920202590</v>
      </c>
      <c r="G505" s="7" t="s">
        <v>319</v>
      </c>
      <c r="H505" s="88">
        <v>200</v>
      </c>
    </row>
    <row r="506" spans="2:8" ht="32.25" thickBot="1" x14ac:dyDescent="0.25">
      <c r="B506" s="38" t="s">
        <v>13</v>
      </c>
      <c r="C506" s="28" t="s">
        <v>127</v>
      </c>
      <c r="D506" s="7" t="s">
        <v>75</v>
      </c>
      <c r="E506" s="7" t="s">
        <v>117</v>
      </c>
      <c r="F506" s="36">
        <v>1920202590</v>
      </c>
      <c r="G506" s="7" t="s">
        <v>121</v>
      </c>
      <c r="H506" s="3">
        <v>219.9</v>
      </c>
    </row>
    <row r="507" spans="2:8" ht="16.5" thickBot="1" x14ac:dyDescent="0.25">
      <c r="B507" s="38" t="s">
        <v>367</v>
      </c>
      <c r="C507" s="28" t="s">
        <v>127</v>
      </c>
      <c r="D507" s="7" t="s">
        <v>75</v>
      </c>
      <c r="E507" s="7" t="s">
        <v>117</v>
      </c>
      <c r="F507" s="36">
        <v>1920202590</v>
      </c>
      <c r="G507" s="7" t="s">
        <v>364</v>
      </c>
      <c r="H507" s="3">
        <v>233</v>
      </c>
    </row>
    <row r="508" spans="2:8" ht="16.5" thickBot="1" x14ac:dyDescent="0.25">
      <c r="B508" s="209" t="s">
        <v>48</v>
      </c>
      <c r="C508" s="28" t="s">
        <v>127</v>
      </c>
      <c r="D508" s="7" t="s">
        <v>75</v>
      </c>
      <c r="E508" s="7" t="s">
        <v>117</v>
      </c>
      <c r="F508" s="36">
        <v>1920202590</v>
      </c>
      <c r="G508" s="7" t="s">
        <v>120</v>
      </c>
      <c r="H508" s="3">
        <v>46.5</v>
      </c>
    </row>
    <row r="509" spans="2:8" ht="126.75" thickBot="1" x14ac:dyDescent="0.25">
      <c r="B509" s="101" t="s">
        <v>64</v>
      </c>
      <c r="C509" s="26" t="s">
        <v>127</v>
      </c>
      <c r="D509" s="8" t="s">
        <v>75</v>
      </c>
      <c r="E509" s="8" t="s">
        <v>117</v>
      </c>
      <c r="F509" s="4">
        <v>1920206590</v>
      </c>
      <c r="G509" s="2"/>
      <c r="H509" s="1">
        <f>SUM(H510:H512)</f>
        <v>11444.3</v>
      </c>
    </row>
    <row r="510" spans="2:8" ht="48" thickBot="1" x14ac:dyDescent="0.25">
      <c r="B510" s="5" t="s">
        <v>56</v>
      </c>
      <c r="C510" s="28" t="s">
        <v>127</v>
      </c>
      <c r="D510" s="7" t="s">
        <v>75</v>
      </c>
      <c r="E510" s="7" t="s">
        <v>117</v>
      </c>
      <c r="F510" s="3">
        <v>1920206590</v>
      </c>
      <c r="G510" s="3">
        <v>111</v>
      </c>
      <c r="H510" s="3">
        <v>8704</v>
      </c>
    </row>
    <row r="511" spans="2:8" ht="63.75" thickBot="1" x14ac:dyDescent="0.25">
      <c r="B511" s="38" t="s">
        <v>10</v>
      </c>
      <c r="C511" s="28" t="s">
        <v>127</v>
      </c>
      <c r="D511" s="7" t="s">
        <v>75</v>
      </c>
      <c r="E511" s="7" t="s">
        <v>117</v>
      </c>
      <c r="F511" s="3">
        <v>1920206590</v>
      </c>
      <c r="G511" s="3">
        <v>119</v>
      </c>
      <c r="H511" s="3">
        <v>2630</v>
      </c>
    </row>
    <row r="512" spans="2:8" ht="32.25" thickBot="1" x14ac:dyDescent="0.25">
      <c r="B512" s="38" t="s">
        <v>13</v>
      </c>
      <c r="C512" s="28" t="s">
        <v>127</v>
      </c>
      <c r="D512" s="7" t="s">
        <v>75</v>
      </c>
      <c r="E512" s="7" t="s">
        <v>117</v>
      </c>
      <c r="F512" s="3">
        <v>1920206590</v>
      </c>
      <c r="G512" s="3">
        <v>244</v>
      </c>
      <c r="H512" s="3">
        <v>110.3</v>
      </c>
    </row>
    <row r="513" spans="2:8" ht="79.5" thickBot="1" x14ac:dyDescent="0.25">
      <c r="B513" s="211" t="s">
        <v>371</v>
      </c>
      <c r="C513" s="141" t="s">
        <v>127</v>
      </c>
      <c r="D513" s="119" t="s">
        <v>75</v>
      </c>
      <c r="E513" s="119" t="s">
        <v>117</v>
      </c>
      <c r="F513" s="127" t="s">
        <v>375</v>
      </c>
      <c r="G513" s="118"/>
      <c r="H513" s="118">
        <f>SUM(H514:H515)</f>
        <v>859.31999999999994</v>
      </c>
    </row>
    <row r="514" spans="2:8" ht="48" thickBot="1" x14ac:dyDescent="0.25">
      <c r="B514" s="38" t="s">
        <v>229</v>
      </c>
      <c r="C514" s="28" t="s">
        <v>127</v>
      </c>
      <c r="D514" s="7" t="s">
        <v>75</v>
      </c>
      <c r="E514" s="7" t="s">
        <v>117</v>
      </c>
      <c r="F514" s="130" t="s">
        <v>375</v>
      </c>
      <c r="G514" s="3">
        <v>111</v>
      </c>
      <c r="H514" s="3">
        <v>660</v>
      </c>
    </row>
    <row r="515" spans="2:8" ht="63.75" thickBot="1" x14ac:dyDescent="0.25">
      <c r="B515" s="38" t="s">
        <v>10</v>
      </c>
      <c r="C515" s="28" t="s">
        <v>127</v>
      </c>
      <c r="D515" s="7" t="s">
        <v>75</v>
      </c>
      <c r="E515" s="7" t="s">
        <v>117</v>
      </c>
      <c r="F515" s="130" t="s">
        <v>375</v>
      </c>
      <c r="G515" s="3">
        <v>119</v>
      </c>
      <c r="H515" s="3">
        <v>199.32</v>
      </c>
    </row>
    <row r="516" spans="2:8" ht="79.5" thickBot="1" x14ac:dyDescent="0.25">
      <c r="B516" s="107" t="s">
        <v>373</v>
      </c>
      <c r="C516" s="204" t="s">
        <v>127</v>
      </c>
      <c r="D516" s="204" t="s">
        <v>75</v>
      </c>
      <c r="E516" s="204" t="s">
        <v>117</v>
      </c>
      <c r="F516" s="127" t="s">
        <v>374</v>
      </c>
      <c r="G516" s="205"/>
      <c r="H516" s="205">
        <v>493.64</v>
      </c>
    </row>
    <row r="517" spans="2:8" ht="32.25" thickBot="1" x14ac:dyDescent="0.25">
      <c r="B517" s="38" t="s">
        <v>13</v>
      </c>
      <c r="C517" s="28" t="s">
        <v>127</v>
      </c>
      <c r="D517" s="7" t="s">
        <v>75</v>
      </c>
      <c r="E517" s="7" t="s">
        <v>117</v>
      </c>
      <c r="F517" s="130" t="s">
        <v>374</v>
      </c>
      <c r="G517" s="3">
        <v>244</v>
      </c>
      <c r="H517" s="206">
        <v>493.64</v>
      </c>
    </row>
    <row r="518" spans="2:8" ht="32.25" thickBot="1" x14ac:dyDescent="0.25">
      <c r="B518" s="87" t="s">
        <v>128</v>
      </c>
      <c r="C518" s="85" t="s">
        <v>129</v>
      </c>
      <c r="D518" s="85" t="s">
        <v>75</v>
      </c>
      <c r="E518" s="85" t="s">
        <v>117</v>
      </c>
      <c r="F518" s="85"/>
      <c r="G518" s="85"/>
      <c r="H518" s="197">
        <f>SUM(H533+H526+H519+H530)</f>
        <v>15298.688</v>
      </c>
    </row>
    <row r="519" spans="2:8" ht="16.5" thickBot="1" x14ac:dyDescent="0.25">
      <c r="B519" s="31"/>
      <c r="C519" s="26" t="s">
        <v>129</v>
      </c>
      <c r="D519" s="15" t="s">
        <v>75</v>
      </c>
      <c r="E519" s="15" t="s">
        <v>117</v>
      </c>
      <c r="F519" s="32">
        <v>1920202590</v>
      </c>
      <c r="G519" s="27"/>
      <c r="H519" s="193">
        <f>SUM(H520:H525)</f>
        <v>1711.028</v>
      </c>
    </row>
    <row r="520" spans="2:8" ht="48" thickBot="1" x14ac:dyDescent="0.25">
      <c r="B520" s="5" t="s">
        <v>56</v>
      </c>
      <c r="C520" s="28" t="s">
        <v>129</v>
      </c>
      <c r="D520" s="7" t="s">
        <v>75</v>
      </c>
      <c r="E520" s="7" t="s">
        <v>117</v>
      </c>
      <c r="F520" s="36">
        <v>1920202590</v>
      </c>
      <c r="G520" s="28" t="s">
        <v>80</v>
      </c>
      <c r="H520" s="88">
        <v>481</v>
      </c>
    </row>
    <row r="521" spans="2:8" ht="63.75" thickBot="1" x14ac:dyDescent="0.25">
      <c r="B521" s="38" t="s">
        <v>10</v>
      </c>
      <c r="C521" s="28" t="s">
        <v>129</v>
      </c>
      <c r="D521" s="7" t="s">
        <v>75</v>
      </c>
      <c r="E521" s="7" t="s">
        <v>117</v>
      </c>
      <c r="F521" s="36">
        <v>1920202590</v>
      </c>
      <c r="G521" s="28" t="s">
        <v>346</v>
      </c>
      <c r="H521" s="88">
        <v>146</v>
      </c>
    </row>
    <row r="522" spans="2:8" ht="32.25" thickBot="1" x14ac:dyDescent="0.25">
      <c r="B522" s="38" t="s">
        <v>13</v>
      </c>
      <c r="C522" s="28" t="s">
        <v>129</v>
      </c>
      <c r="D522" s="7" t="s">
        <v>75</v>
      </c>
      <c r="E522" s="7" t="s">
        <v>117</v>
      </c>
      <c r="F522" s="36">
        <v>1920202590</v>
      </c>
      <c r="G522" s="7" t="s">
        <v>121</v>
      </c>
      <c r="H522" s="3">
        <v>377.2</v>
      </c>
    </row>
    <row r="523" spans="2:8" ht="16.5" thickBot="1" x14ac:dyDescent="0.25">
      <c r="B523" s="38" t="s">
        <v>367</v>
      </c>
      <c r="C523" s="28" t="s">
        <v>129</v>
      </c>
      <c r="D523" s="7" t="s">
        <v>75</v>
      </c>
      <c r="E523" s="7" t="s">
        <v>117</v>
      </c>
      <c r="F523" s="36">
        <v>1920202590</v>
      </c>
      <c r="G523" s="7" t="s">
        <v>364</v>
      </c>
      <c r="H523" s="3">
        <v>540</v>
      </c>
    </row>
    <row r="524" spans="2:8" ht="48" thickBot="1" x14ac:dyDescent="0.25">
      <c r="B524" s="103" t="s">
        <v>358</v>
      </c>
      <c r="C524" s="141" t="s">
        <v>129</v>
      </c>
      <c r="D524" s="119" t="s">
        <v>75</v>
      </c>
      <c r="E524" s="119" t="s">
        <v>117</v>
      </c>
      <c r="F524" s="198">
        <v>1920202590</v>
      </c>
      <c r="G524" s="119" t="s">
        <v>359</v>
      </c>
      <c r="H524" s="118">
        <v>27.628</v>
      </c>
    </row>
    <row r="525" spans="2:8" ht="16.5" thickBot="1" x14ac:dyDescent="0.25">
      <c r="B525" s="209" t="s">
        <v>48</v>
      </c>
      <c r="C525" s="28" t="s">
        <v>129</v>
      </c>
      <c r="D525" s="7" t="s">
        <v>75</v>
      </c>
      <c r="E525" s="7" t="s">
        <v>117</v>
      </c>
      <c r="F525" s="36">
        <v>1920202590</v>
      </c>
      <c r="G525" s="7" t="s">
        <v>120</v>
      </c>
      <c r="H525" s="3">
        <v>139.19999999999999</v>
      </c>
    </row>
    <row r="526" spans="2:8" ht="126.75" thickBot="1" x14ac:dyDescent="0.25">
      <c r="B526" s="101" t="s">
        <v>64</v>
      </c>
      <c r="C526" s="26" t="s">
        <v>129</v>
      </c>
      <c r="D526" s="8" t="s">
        <v>75</v>
      </c>
      <c r="E526" s="8" t="s">
        <v>117</v>
      </c>
      <c r="F526" s="4">
        <v>1920206590</v>
      </c>
      <c r="G526" s="2"/>
      <c r="H526" s="1">
        <f>SUM(H527:H529)</f>
        <v>12383.9</v>
      </c>
    </row>
    <row r="527" spans="2:8" ht="48" thickBot="1" x14ac:dyDescent="0.25">
      <c r="B527" s="5" t="s">
        <v>56</v>
      </c>
      <c r="C527" s="28" t="s">
        <v>129</v>
      </c>
      <c r="D527" s="7" t="s">
        <v>75</v>
      </c>
      <c r="E527" s="7" t="s">
        <v>117</v>
      </c>
      <c r="F527" s="3">
        <v>1920206590</v>
      </c>
      <c r="G527" s="3">
        <v>111</v>
      </c>
      <c r="H527" s="3">
        <v>9436</v>
      </c>
    </row>
    <row r="528" spans="2:8" ht="63.75" thickBot="1" x14ac:dyDescent="0.25">
      <c r="B528" s="38" t="s">
        <v>10</v>
      </c>
      <c r="C528" s="28" t="s">
        <v>129</v>
      </c>
      <c r="D528" s="7" t="s">
        <v>75</v>
      </c>
      <c r="E528" s="7" t="s">
        <v>117</v>
      </c>
      <c r="F528" s="3">
        <v>1920206590</v>
      </c>
      <c r="G528" s="3">
        <v>119</v>
      </c>
      <c r="H528" s="3">
        <v>2850</v>
      </c>
    </row>
    <row r="529" spans="2:8" ht="32.25" thickBot="1" x14ac:dyDescent="0.25">
      <c r="B529" s="38" t="s">
        <v>13</v>
      </c>
      <c r="C529" s="28" t="s">
        <v>129</v>
      </c>
      <c r="D529" s="7" t="s">
        <v>75</v>
      </c>
      <c r="E529" s="7" t="s">
        <v>117</v>
      </c>
      <c r="F529" s="3">
        <v>1920206590</v>
      </c>
      <c r="G529" s="3">
        <v>244</v>
      </c>
      <c r="H529" s="3">
        <v>97.9</v>
      </c>
    </row>
    <row r="530" spans="2:8" ht="79.5" thickBot="1" x14ac:dyDescent="0.25">
      <c r="B530" s="211" t="s">
        <v>371</v>
      </c>
      <c r="C530" s="141" t="s">
        <v>129</v>
      </c>
      <c r="D530" s="119" t="s">
        <v>75</v>
      </c>
      <c r="E530" s="119" t="s">
        <v>117</v>
      </c>
      <c r="F530" s="127" t="s">
        <v>375</v>
      </c>
      <c r="G530" s="118"/>
      <c r="H530" s="118">
        <f>SUM(H531:H532)</f>
        <v>859.31999999999994</v>
      </c>
    </row>
    <row r="531" spans="2:8" ht="48" thickBot="1" x14ac:dyDescent="0.25">
      <c r="B531" s="38" t="s">
        <v>229</v>
      </c>
      <c r="C531" s="28" t="s">
        <v>129</v>
      </c>
      <c r="D531" s="7" t="s">
        <v>75</v>
      </c>
      <c r="E531" s="7" t="s">
        <v>117</v>
      </c>
      <c r="F531" s="130" t="s">
        <v>375</v>
      </c>
      <c r="G531" s="3">
        <v>111</v>
      </c>
      <c r="H531" s="3">
        <v>660</v>
      </c>
    </row>
    <row r="532" spans="2:8" ht="63.75" thickBot="1" x14ac:dyDescent="0.25">
      <c r="B532" s="38" t="s">
        <v>10</v>
      </c>
      <c r="C532" s="28" t="s">
        <v>129</v>
      </c>
      <c r="D532" s="7" t="s">
        <v>75</v>
      </c>
      <c r="E532" s="7" t="s">
        <v>117</v>
      </c>
      <c r="F532" s="130" t="s">
        <v>375</v>
      </c>
      <c r="G532" s="3">
        <v>119</v>
      </c>
      <c r="H532" s="3">
        <v>199.32</v>
      </c>
    </row>
    <row r="533" spans="2:8" ht="79.5" thickBot="1" x14ac:dyDescent="0.25">
      <c r="B533" s="107" t="s">
        <v>373</v>
      </c>
      <c r="C533" s="204" t="s">
        <v>129</v>
      </c>
      <c r="D533" s="204" t="s">
        <v>75</v>
      </c>
      <c r="E533" s="204" t="s">
        <v>117</v>
      </c>
      <c r="F533" s="127" t="s">
        <v>374</v>
      </c>
      <c r="G533" s="205"/>
      <c r="H533" s="205">
        <v>344.44</v>
      </c>
    </row>
    <row r="534" spans="2:8" ht="32.25" thickBot="1" x14ac:dyDescent="0.25">
      <c r="B534" s="38" t="s">
        <v>13</v>
      </c>
      <c r="C534" s="28" t="s">
        <v>129</v>
      </c>
      <c r="D534" s="7" t="s">
        <v>75</v>
      </c>
      <c r="E534" s="7" t="s">
        <v>117</v>
      </c>
      <c r="F534" s="130" t="s">
        <v>374</v>
      </c>
      <c r="G534" s="3">
        <v>244</v>
      </c>
      <c r="H534" s="206">
        <v>344.44</v>
      </c>
    </row>
    <row r="535" spans="2:8" ht="16.5" thickBot="1" x14ac:dyDescent="0.25">
      <c r="B535" s="87" t="s">
        <v>130</v>
      </c>
      <c r="C535" s="85" t="s">
        <v>131</v>
      </c>
      <c r="D535" s="85" t="s">
        <v>75</v>
      </c>
      <c r="E535" s="85" t="s">
        <v>117</v>
      </c>
      <c r="F535" s="85"/>
      <c r="G535" s="85"/>
      <c r="H535" s="86">
        <f>SUM(H549+H542+H536+H546)</f>
        <v>13959.92</v>
      </c>
    </row>
    <row r="536" spans="2:8" ht="16.5" thickBot="1" x14ac:dyDescent="0.25">
      <c r="B536" s="31"/>
      <c r="C536" s="26" t="s">
        <v>131</v>
      </c>
      <c r="D536" s="15" t="s">
        <v>75</v>
      </c>
      <c r="E536" s="15" t="s">
        <v>117</v>
      </c>
      <c r="F536" s="32">
        <v>1920202590</v>
      </c>
      <c r="G536" s="27"/>
      <c r="H536" s="49">
        <f>SUM(H537:H541)</f>
        <v>1337</v>
      </c>
    </row>
    <row r="537" spans="2:8" ht="48" thickBot="1" x14ac:dyDescent="0.25">
      <c r="B537" s="5" t="s">
        <v>56</v>
      </c>
      <c r="C537" s="28" t="s">
        <v>131</v>
      </c>
      <c r="D537" s="7" t="s">
        <v>75</v>
      </c>
      <c r="E537" s="7" t="s">
        <v>117</v>
      </c>
      <c r="F537" s="36">
        <v>1920202590</v>
      </c>
      <c r="G537" s="28" t="s">
        <v>80</v>
      </c>
      <c r="H537" s="88">
        <v>463</v>
      </c>
    </row>
    <row r="538" spans="2:8" ht="63.75" thickBot="1" x14ac:dyDescent="0.25">
      <c r="B538" s="38" t="s">
        <v>10</v>
      </c>
      <c r="C538" s="28" t="s">
        <v>131</v>
      </c>
      <c r="D538" s="7" t="s">
        <v>75</v>
      </c>
      <c r="E538" s="7" t="s">
        <v>117</v>
      </c>
      <c r="F538" s="36">
        <v>1920202590</v>
      </c>
      <c r="G538" s="7" t="s">
        <v>346</v>
      </c>
      <c r="H538" s="88">
        <v>140</v>
      </c>
    </row>
    <row r="539" spans="2:8" ht="32.25" thickBot="1" x14ac:dyDescent="0.25">
      <c r="B539" s="38" t="s">
        <v>13</v>
      </c>
      <c r="C539" s="28" t="s">
        <v>131</v>
      </c>
      <c r="D539" s="7" t="s">
        <v>75</v>
      </c>
      <c r="E539" s="7" t="s">
        <v>117</v>
      </c>
      <c r="F539" s="36">
        <v>1920202590</v>
      </c>
      <c r="G539" s="7" t="s">
        <v>121</v>
      </c>
      <c r="H539" s="3">
        <v>347</v>
      </c>
    </row>
    <row r="540" spans="2:8" ht="16.5" thickBot="1" x14ac:dyDescent="0.25">
      <c r="B540" s="38" t="s">
        <v>367</v>
      </c>
      <c r="C540" s="28" t="s">
        <v>131</v>
      </c>
      <c r="D540" s="7" t="s">
        <v>75</v>
      </c>
      <c r="E540" s="7" t="s">
        <v>117</v>
      </c>
      <c r="F540" s="36">
        <v>1920202590</v>
      </c>
      <c r="G540" s="7" t="s">
        <v>364</v>
      </c>
      <c r="H540" s="3">
        <v>217.5</v>
      </c>
    </row>
    <row r="541" spans="2:8" ht="16.5" thickBot="1" x14ac:dyDescent="0.25">
      <c r="B541" s="209" t="s">
        <v>48</v>
      </c>
      <c r="C541" s="28" t="s">
        <v>131</v>
      </c>
      <c r="D541" s="7" t="s">
        <v>75</v>
      </c>
      <c r="E541" s="7" t="s">
        <v>117</v>
      </c>
      <c r="F541" s="36">
        <v>1920202590</v>
      </c>
      <c r="G541" s="7" t="s">
        <v>120</v>
      </c>
      <c r="H541" s="3">
        <v>169.5</v>
      </c>
    </row>
    <row r="542" spans="2:8" ht="126.75" thickBot="1" x14ac:dyDescent="0.25">
      <c r="B542" s="101" t="s">
        <v>64</v>
      </c>
      <c r="C542" s="26" t="s">
        <v>131</v>
      </c>
      <c r="D542" s="8" t="s">
        <v>75</v>
      </c>
      <c r="E542" s="8" t="s">
        <v>117</v>
      </c>
      <c r="F542" s="4">
        <v>1920206590</v>
      </c>
      <c r="G542" s="2"/>
      <c r="H542" s="1">
        <f>SUM(H543:H545)</f>
        <v>11453.6</v>
      </c>
    </row>
    <row r="543" spans="2:8" ht="48" thickBot="1" x14ac:dyDescent="0.25">
      <c r="B543" s="5" t="s">
        <v>56</v>
      </c>
      <c r="C543" s="28" t="s">
        <v>131</v>
      </c>
      <c r="D543" s="7" t="s">
        <v>75</v>
      </c>
      <c r="E543" s="7" t="s">
        <v>117</v>
      </c>
      <c r="F543" s="3">
        <v>1920206590</v>
      </c>
      <c r="G543" s="3">
        <v>111</v>
      </c>
      <c r="H543" s="3">
        <v>8709</v>
      </c>
    </row>
    <row r="544" spans="2:8" ht="63.75" thickBot="1" x14ac:dyDescent="0.25">
      <c r="B544" s="38" t="s">
        <v>10</v>
      </c>
      <c r="C544" s="28" t="s">
        <v>131</v>
      </c>
      <c r="D544" s="7" t="s">
        <v>75</v>
      </c>
      <c r="E544" s="7" t="s">
        <v>117</v>
      </c>
      <c r="F544" s="3">
        <v>1920206590</v>
      </c>
      <c r="G544" s="3">
        <v>119</v>
      </c>
      <c r="H544" s="3">
        <v>2630</v>
      </c>
    </row>
    <row r="545" spans="2:8" ht="32.25" thickBot="1" x14ac:dyDescent="0.25">
      <c r="B545" s="38" t="s">
        <v>13</v>
      </c>
      <c r="C545" s="28" t="s">
        <v>131</v>
      </c>
      <c r="D545" s="7" t="s">
        <v>75</v>
      </c>
      <c r="E545" s="7" t="s">
        <v>117</v>
      </c>
      <c r="F545" s="3">
        <v>1920206590</v>
      </c>
      <c r="G545" s="3">
        <v>244</v>
      </c>
      <c r="H545" s="3">
        <v>114.6</v>
      </c>
    </row>
    <row r="546" spans="2:8" ht="79.5" thickBot="1" x14ac:dyDescent="0.25">
      <c r="B546" s="211" t="s">
        <v>371</v>
      </c>
      <c r="C546" s="141" t="s">
        <v>131</v>
      </c>
      <c r="D546" s="119" t="s">
        <v>75</v>
      </c>
      <c r="E546" s="119" t="s">
        <v>117</v>
      </c>
      <c r="F546" s="127" t="s">
        <v>375</v>
      </c>
      <c r="G546" s="118"/>
      <c r="H546" s="118">
        <f>SUM(H547:H548)</f>
        <v>859.31999999999994</v>
      </c>
    </row>
    <row r="547" spans="2:8" ht="48" thickBot="1" x14ac:dyDescent="0.25">
      <c r="B547" s="38" t="s">
        <v>229</v>
      </c>
      <c r="C547" s="28" t="s">
        <v>131</v>
      </c>
      <c r="D547" s="7" t="s">
        <v>75</v>
      </c>
      <c r="E547" s="7" t="s">
        <v>117</v>
      </c>
      <c r="F547" s="130" t="s">
        <v>375</v>
      </c>
      <c r="G547" s="3">
        <v>111</v>
      </c>
      <c r="H547" s="3">
        <v>660</v>
      </c>
    </row>
    <row r="548" spans="2:8" ht="63.75" thickBot="1" x14ac:dyDescent="0.25">
      <c r="B548" s="38" t="s">
        <v>10</v>
      </c>
      <c r="C548" s="28" t="s">
        <v>131</v>
      </c>
      <c r="D548" s="7" t="s">
        <v>75</v>
      </c>
      <c r="E548" s="7" t="s">
        <v>117</v>
      </c>
      <c r="F548" s="130" t="s">
        <v>375</v>
      </c>
      <c r="G548" s="3">
        <v>119</v>
      </c>
      <c r="H548" s="3">
        <v>199.32</v>
      </c>
    </row>
    <row r="549" spans="2:8" ht="79.5" thickBot="1" x14ac:dyDescent="0.25">
      <c r="B549" s="107" t="s">
        <v>373</v>
      </c>
      <c r="C549" s="204" t="s">
        <v>131</v>
      </c>
      <c r="D549" s="204" t="s">
        <v>75</v>
      </c>
      <c r="E549" s="204" t="s">
        <v>117</v>
      </c>
      <c r="F549" s="127" t="s">
        <v>374</v>
      </c>
      <c r="G549" s="205"/>
      <c r="H549" s="205">
        <v>310</v>
      </c>
    </row>
    <row r="550" spans="2:8" ht="32.25" thickBot="1" x14ac:dyDescent="0.25">
      <c r="B550" s="38" t="s">
        <v>13</v>
      </c>
      <c r="C550" s="28" t="s">
        <v>131</v>
      </c>
      <c r="D550" s="7" t="s">
        <v>75</v>
      </c>
      <c r="E550" s="7" t="s">
        <v>117</v>
      </c>
      <c r="F550" s="130" t="s">
        <v>374</v>
      </c>
      <c r="G550" s="3">
        <v>244</v>
      </c>
      <c r="H550" s="206">
        <v>310</v>
      </c>
    </row>
    <row r="551" spans="2:8" ht="16.5" thickBot="1" x14ac:dyDescent="0.25">
      <c r="B551" s="87" t="s">
        <v>132</v>
      </c>
      <c r="C551" s="85" t="s">
        <v>133</v>
      </c>
      <c r="D551" s="85" t="s">
        <v>75</v>
      </c>
      <c r="E551" s="85" t="s">
        <v>117</v>
      </c>
      <c r="F551" s="85"/>
      <c r="G551" s="85"/>
      <c r="H551" s="86">
        <f>SUM(H563+H559+H552+H566)</f>
        <v>13267.97</v>
      </c>
    </row>
    <row r="552" spans="2:8" ht="16.5" thickBot="1" x14ac:dyDescent="0.25">
      <c r="B552" s="31"/>
      <c r="C552" s="26" t="s">
        <v>133</v>
      </c>
      <c r="D552" s="15" t="s">
        <v>75</v>
      </c>
      <c r="E552" s="15" t="s">
        <v>117</v>
      </c>
      <c r="F552" s="32">
        <v>1920202590</v>
      </c>
      <c r="G552" s="27"/>
      <c r="H552" s="49">
        <f>SUM(H553:H558)</f>
        <v>1561.8</v>
      </c>
    </row>
    <row r="553" spans="2:8" ht="48" thickBot="1" x14ac:dyDescent="0.25">
      <c r="B553" s="5" t="s">
        <v>56</v>
      </c>
      <c r="C553" s="28" t="s">
        <v>133</v>
      </c>
      <c r="D553" s="7" t="s">
        <v>75</v>
      </c>
      <c r="E553" s="7" t="s">
        <v>117</v>
      </c>
      <c r="F553" s="36">
        <v>1920202590</v>
      </c>
      <c r="G553" s="28" t="s">
        <v>80</v>
      </c>
      <c r="H553" s="88">
        <v>368</v>
      </c>
    </row>
    <row r="554" spans="2:8" ht="63.75" thickBot="1" x14ac:dyDescent="0.25">
      <c r="B554" s="38" t="s">
        <v>10</v>
      </c>
      <c r="C554" s="28" t="s">
        <v>133</v>
      </c>
      <c r="D554" s="7" t="s">
        <v>75</v>
      </c>
      <c r="E554" s="7" t="s">
        <v>117</v>
      </c>
      <c r="F554" s="36">
        <v>1920202590</v>
      </c>
      <c r="G554" s="28" t="s">
        <v>346</v>
      </c>
      <c r="H554" s="88">
        <v>112</v>
      </c>
    </row>
    <row r="555" spans="2:8" ht="48" thickBot="1" x14ac:dyDescent="0.25">
      <c r="B555" s="115" t="s">
        <v>318</v>
      </c>
      <c r="C555" s="28" t="s">
        <v>133</v>
      </c>
      <c r="D555" s="7" t="s">
        <v>75</v>
      </c>
      <c r="E555" s="7" t="s">
        <v>117</v>
      </c>
      <c r="F555" s="36">
        <v>1920202590</v>
      </c>
      <c r="G555" s="28" t="s">
        <v>319</v>
      </c>
      <c r="H555" s="88">
        <v>200</v>
      </c>
    </row>
    <row r="556" spans="2:8" ht="32.25" thickBot="1" x14ac:dyDescent="0.25">
      <c r="B556" s="38" t="s">
        <v>13</v>
      </c>
      <c r="C556" s="28" t="s">
        <v>133</v>
      </c>
      <c r="D556" s="7" t="s">
        <v>75</v>
      </c>
      <c r="E556" s="7" t="s">
        <v>117</v>
      </c>
      <c r="F556" s="36">
        <v>1920202590</v>
      </c>
      <c r="G556" s="7" t="s">
        <v>121</v>
      </c>
      <c r="H556" s="3">
        <v>578</v>
      </c>
    </row>
    <row r="557" spans="2:8" ht="16.5" thickBot="1" x14ac:dyDescent="0.25">
      <c r="B557" s="38" t="s">
        <v>367</v>
      </c>
      <c r="C557" s="28" t="s">
        <v>133</v>
      </c>
      <c r="D557" s="7" t="s">
        <v>75</v>
      </c>
      <c r="E557" s="7" t="s">
        <v>117</v>
      </c>
      <c r="F557" s="36">
        <v>1920202590</v>
      </c>
      <c r="G557" s="7" t="s">
        <v>364</v>
      </c>
      <c r="H557" s="3">
        <v>248</v>
      </c>
    </row>
    <row r="558" spans="2:8" ht="16.5" thickBot="1" x14ac:dyDescent="0.25">
      <c r="B558" s="209" t="s">
        <v>48</v>
      </c>
      <c r="C558" s="28" t="s">
        <v>133</v>
      </c>
      <c r="D558" s="7" t="s">
        <v>75</v>
      </c>
      <c r="E558" s="7" t="s">
        <v>117</v>
      </c>
      <c r="F558" s="36">
        <v>1920202590</v>
      </c>
      <c r="G558" s="7" t="s">
        <v>120</v>
      </c>
      <c r="H558" s="3">
        <v>55.8</v>
      </c>
    </row>
    <row r="559" spans="2:8" ht="126.75" thickBot="1" x14ac:dyDescent="0.25">
      <c r="B559" s="101" t="s">
        <v>64</v>
      </c>
      <c r="C559" s="26" t="s">
        <v>133</v>
      </c>
      <c r="D559" s="8" t="s">
        <v>75</v>
      </c>
      <c r="E559" s="8" t="s">
        <v>117</v>
      </c>
      <c r="F559" s="4">
        <v>1920206590</v>
      </c>
      <c r="G559" s="2"/>
      <c r="H559" s="1">
        <f>SUM(H560:H562)</f>
        <v>10718.3</v>
      </c>
    </row>
    <row r="560" spans="2:8" ht="48" thickBot="1" x14ac:dyDescent="0.25">
      <c r="B560" s="5" t="s">
        <v>56</v>
      </c>
      <c r="C560" s="28" t="s">
        <v>133</v>
      </c>
      <c r="D560" s="7" t="s">
        <v>75</v>
      </c>
      <c r="E560" s="7" t="s">
        <v>117</v>
      </c>
      <c r="F560" s="3">
        <v>1920206590</v>
      </c>
      <c r="G560" s="3">
        <v>111</v>
      </c>
      <c r="H560" s="3">
        <v>8184</v>
      </c>
    </row>
    <row r="561" spans="2:8" ht="63.75" thickBot="1" x14ac:dyDescent="0.25">
      <c r="B561" s="38" t="s">
        <v>10</v>
      </c>
      <c r="C561" s="28" t="s">
        <v>133</v>
      </c>
      <c r="D561" s="7" t="s">
        <v>75</v>
      </c>
      <c r="E561" s="7" t="s">
        <v>117</v>
      </c>
      <c r="F561" s="3">
        <v>1920206590</v>
      </c>
      <c r="G561" s="3">
        <v>119</v>
      </c>
      <c r="H561" s="3">
        <v>2472</v>
      </c>
    </row>
    <row r="562" spans="2:8" ht="32.25" thickBot="1" x14ac:dyDescent="0.25">
      <c r="B562" s="38" t="s">
        <v>13</v>
      </c>
      <c r="C562" s="28" t="s">
        <v>133</v>
      </c>
      <c r="D562" s="7" t="s">
        <v>75</v>
      </c>
      <c r="E562" s="7" t="s">
        <v>117</v>
      </c>
      <c r="F562" s="3">
        <v>1920206590</v>
      </c>
      <c r="G562" s="3">
        <v>244</v>
      </c>
      <c r="H562" s="3">
        <v>62.3</v>
      </c>
    </row>
    <row r="563" spans="2:8" ht="79.5" thickBot="1" x14ac:dyDescent="0.25">
      <c r="B563" s="211" t="s">
        <v>371</v>
      </c>
      <c r="C563" s="141" t="s">
        <v>133</v>
      </c>
      <c r="D563" s="119" t="s">
        <v>75</v>
      </c>
      <c r="E563" s="119" t="s">
        <v>117</v>
      </c>
      <c r="F563" s="127" t="s">
        <v>375</v>
      </c>
      <c r="G563" s="118"/>
      <c r="H563" s="118">
        <f>SUM(H564:H565)</f>
        <v>781.2</v>
      </c>
    </row>
    <row r="564" spans="2:8" ht="48" thickBot="1" x14ac:dyDescent="0.25">
      <c r="B564" s="38" t="s">
        <v>229</v>
      </c>
      <c r="C564" s="28" t="s">
        <v>133</v>
      </c>
      <c r="D564" s="7" t="s">
        <v>75</v>
      </c>
      <c r="E564" s="7" t="s">
        <v>117</v>
      </c>
      <c r="F564" s="130" t="s">
        <v>375</v>
      </c>
      <c r="G564" s="3">
        <v>111</v>
      </c>
      <c r="H564" s="3">
        <v>600</v>
      </c>
    </row>
    <row r="565" spans="2:8" ht="63.75" thickBot="1" x14ac:dyDescent="0.25">
      <c r="B565" s="38" t="s">
        <v>10</v>
      </c>
      <c r="C565" s="28" t="s">
        <v>133</v>
      </c>
      <c r="D565" s="7" t="s">
        <v>75</v>
      </c>
      <c r="E565" s="7" t="s">
        <v>117</v>
      </c>
      <c r="F565" s="130" t="s">
        <v>375</v>
      </c>
      <c r="G565" s="3">
        <v>119</v>
      </c>
      <c r="H565" s="3">
        <v>181.2</v>
      </c>
    </row>
    <row r="566" spans="2:8" ht="79.5" thickBot="1" x14ac:dyDescent="0.25">
      <c r="B566" s="107" t="s">
        <v>373</v>
      </c>
      <c r="C566" s="204" t="s">
        <v>133</v>
      </c>
      <c r="D566" s="204" t="s">
        <v>75</v>
      </c>
      <c r="E566" s="204" t="s">
        <v>117</v>
      </c>
      <c r="F566" s="127" t="s">
        <v>374</v>
      </c>
      <c r="G566" s="205"/>
      <c r="H566" s="205">
        <v>206.67</v>
      </c>
    </row>
    <row r="567" spans="2:8" ht="32.25" thickBot="1" x14ac:dyDescent="0.25">
      <c r="B567" s="38" t="s">
        <v>13</v>
      </c>
      <c r="C567" s="28" t="s">
        <v>133</v>
      </c>
      <c r="D567" s="7" t="s">
        <v>75</v>
      </c>
      <c r="E567" s="7" t="s">
        <v>117</v>
      </c>
      <c r="F567" s="130" t="s">
        <v>374</v>
      </c>
      <c r="G567" s="3">
        <v>244</v>
      </c>
      <c r="H567" s="206">
        <v>206.67</v>
      </c>
    </row>
    <row r="568" spans="2:8" ht="32.25" thickBot="1" x14ac:dyDescent="0.25">
      <c r="B568" s="87" t="s">
        <v>134</v>
      </c>
      <c r="C568" s="85" t="s">
        <v>135</v>
      </c>
      <c r="D568" s="85" t="s">
        <v>75</v>
      </c>
      <c r="E568" s="85" t="s">
        <v>117</v>
      </c>
      <c r="F568" s="85"/>
      <c r="G568" s="85"/>
      <c r="H568" s="197">
        <f>SUM(H583+H576+H569+H580)</f>
        <v>15453.26</v>
      </c>
    </row>
    <row r="569" spans="2:8" ht="16.5" thickBot="1" x14ac:dyDescent="0.25">
      <c r="B569" s="31"/>
      <c r="C569" s="26" t="s">
        <v>135</v>
      </c>
      <c r="D569" s="15" t="s">
        <v>75</v>
      </c>
      <c r="E569" s="15" t="s">
        <v>117</v>
      </c>
      <c r="F569" s="32">
        <v>1920202590</v>
      </c>
      <c r="G569" s="27"/>
      <c r="H569" s="193">
        <f>SUM(H570:H575)</f>
        <v>1617.58</v>
      </c>
    </row>
    <row r="570" spans="2:8" ht="48" thickBot="1" x14ac:dyDescent="0.25">
      <c r="B570" s="5" t="s">
        <v>56</v>
      </c>
      <c r="C570" s="28" t="s">
        <v>135</v>
      </c>
      <c r="D570" s="7" t="s">
        <v>75</v>
      </c>
      <c r="E570" s="7" t="s">
        <v>117</v>
      </c>
      <c r="F570" s="36">
        <v>1920202590</v>
      </c>
      <c r="G570" s="28" t="s">
        <v>80</v>
      </c>
      <c r="H570" s="88">
        <v>328</v>
      </c>
    </row>
    <row r="571" spans="2:8" ht="63.75" thickBot="1" x14ac:dyDescent="0.25">
      <c r="B571" s="38" t="s">
        <v>10</v>
      </c>
      <c r="C571" s="28" t="s">
        <v>135</v>
      </c>
      <c r="D571" s="7" t="s">
        <v>75</v>
      </c>
      <c r="E571" s="7" t="s">
        <v>117</v>
      </c>
      <c r="F571" s="36">
        <v>1920202590</v>
      </c>
      <c r="G571" s="28" t="s">
        <v>346</v>
      </c>
      <c r="H571" s="88">
        <v>100</v>
      </c>
    </row>
    <row r="572" spans="2:8" ht="32.25" thickBot="1" x14ac:dyDescent="0.25">
      <c r="B572" s="38" t="s">
        <v>13</v>
      </c>
      <c r="C572" s="28" t="s">
        <v>135</v>
      </c>
      <c r="D572" s="7" t="s">
        <v>75</v>
      </c>
      <c r="E572" s="7" t="s">
        <v>117</v>
      </c>
      <c r="F572" s="36">
        <v>1920202590</v>
      </c>
      <c r="G572" s="7" t="s">
        <v>121</v>
      </c>
      <c r="H572" s="3">
        <v>596</v>
      </c>
    </row>
    <row r="573" spans="2:8" ht="16.5" thickBot="1" x14ac:dyDescent="0.25">
      <c r="B573" s="38" t="s">
        <v>367</v>
      </c>
      <c r="C573" s="28" t="s">
        <v>135</v>
      </c>
      <c r="D573" s="7" t="s">
        <v>75</v>
      </c>
      <c r="E573" s="7" t="s">
        <v>117</v>
      </c>
      <c r="F573" s="36">
        <v>1920202590</v>
      </c>
      <c r="G573" s="7" t="s">
        <v>364</v>
      </c>
      <c r="H573" s="3">
        <v>223</v>
      </c>
    </row>
    <row r="574" spans="2:8" ht="48" thickBot="1" x14ac:dyDescent="0.25">
      <c r="B574" s="103" t="s">
        <v>358</v>
      </c>
      <c r="C574" s="141" t="s">
        <v>135</v>
      </c>
      <c r="D574" s="119" t="s">
        <v>75</v>
      </c>
      <c r="E574" s="119" t="s">
        <v>117</v>
      </c>
      <c r="F574" s="198">
        <v>1920202590</v>
      </c>
      <c r="G574" s="119" t="s">
        <v>359</v>
      </c>
      <c r="H574" s="118">
        <v>276.27999999999997</v>
      </c>
    </row>
    <row r="575" spans="2:8" ht="16.5" thickBot="1" x14ac:dyDescent="0.25">
      <c r="B575" s="209" t="s">
        <v>48</v>
      </c>
      <c r="C575" s="28" t="s">
        <v>135</v>
      </c>
      <c r="D575" s="7" t="s">
        <v>75</v>
      </c>
      <c r="E575" s="7" t="s">
        <v>117</v>
      </c>
      <c r="F575" s="36">
        <v>1920202590</v>
      </c>
      <c r="G575" s="7" t="s">
        <v>120</v>
      </c>
      <c r="H575" s="3">
        <v>94.3</v>
      </c>
    </row>
    <row r="576" spans="2:8" ht="126.75" thickBot="1" x14ac:dyDescent="0.25">
      <c r="B576" s="101" t="s">
        <v>64</v>
      </c>
      <c r="C576" s="26" t="s">
        <v>135</v>
      </c>
      <c r="D576" s="8" t="s">
        <v>75</v>
      </c>
      <c r="E576" s="8" t="s">
        <v>117</v>
      </c>
      <c r="F576" s="4">
        <v>1920206590</v>
      </c>
      <c r="G576" s="2"/>
      <c r="H576" s="1">
        <f>SUM(H577:H579)</f>
        <v>12903</v>
      </c>
    </row>
    <row r="577" spans="2:8" ht="48" thickBot="1" x14ac:dyDescent="0.25">
      <c r="B577" s="5" t="s">
        <v>56</v>
      </c>
      <c r="C577" s="28" t="s">
        <v>135</v>
      </c>
      <c r="D577" s="7" t="s">
        <v>75</v>
      </c>
      <c r="E577" s="7" t="s">
        <v>117</v>
      </c>
      <c r="F577" s="3">
        <v>1920206590</v>
      </c>
      <c r="G577" s="3">
        <v>111</v>
      </c>
      <c r="H577" s="3">
        <v>9850</v>
      </c>
    </row>
    <row r="578" spans="2:8" ht="63.75" thickBot="1" x14ac:dyDescent="0.25">
      <c r="B578" s="38" t="s">
        <v>10</v>
      </c>
      <c r="C578" s="28" t="s">
        <v>135</v>
      </c>
      <c r="D578" s="7" t="s">
        <v>75</v>
      </c>
      <c r="E578" s="7" t="s">
        <v>117</v>
      </c>
      <c r="F578" s="3">
        <v>1920206590</v>
      </c>
      <c r="G578" s="3">
        <v>119</v>
      </c>
      <c r="H578" s="3">
        <v>2975</v>
      </c>
    </row>
    <row r="579" spans="2:8" ht="32.25" thickBot="1" x14ac:dyDescent="0.25">
      <c r="B579" s="38" t="s">
        <v>13</v>
      </c>
      <c r="C579" s="28" t="s">
        <v>135</v>
      </c>
      <c r="D579" s="7" t="s">
        <v>75</v>
      </c>
      <c r="E579" s="7" t="s">
        <v>117</v>
      </c>
      <c r="F579" s="3">
        <v>1920206590</v>
      </c>
      <c r="G579" s="3">
        <v>244</v>
      </c>
      <c r="H579" s="3">
        <v>78</v>
      </c>
    </row>
    <row r="580" spans="2:8" ht="79.5" thickBot="1" x14ac:dyDescent="0.25">
      <c r="B580" s="211" t="s">
        <v>371</v>
      </c>
      <c r="C580" s="141" t="s">
        <v>135</v>
      </c>
      <c r="D580" s="119" t="s">
        <v>75</v>
      </c>
      <c r="E580" s="119" t="s">
        <v>117</v>
      </c>
      <c r="F580" s="127" t="s">
        <v>375</v>
      </c>
      <c r="G580" s="118"/>
      <c r="H580" s="118">
        <f>SUM(H581:H582)</f>
        <v>703.08</v>
      </c>
    </row>
    <row r="581" spans="2:8" ht="48" thickBot="1" x14ac:dyDescent="0.25">
      <c r="B581" s="38" t="s">
        <v>229</v>
      </c>
      <c r="C581" s="28" t="s">
        <v>135</v>
      </c>
      <c r="D581" s="7" t="s">
        <v>75</v>
      </c>
      <c r="E581" s="7" t="s">
        <v>117</v>
      </c>
      <c r="F581" s="130" t="s">
        <v>375</v>
      </c>
      <c r="G581" s="3">
        <v>111</v>
      </c>
      <c r="H581" s="3">
        <v>540</v>
      </c>
    </row>
    <row r="582" spans="2:8" ht="63.75" thickBot="1" x14ac:dyDescent="0.25">
      <c r="B582" s="38" t="s">
        <v>10</v>
      </c>
      <c r="C582" s="28" t="s">
        <v>135</v>
      </c>
      <c r="D582" s="7" t="s">
        <v>75</v>
      </c>
      <c r="E582" s="7" t="s">
        <v>117</v>
      </c>
      <c r="F582" s="130" t="s">
        <v>375</v>
      </c>
      <c r="G582" s="3">
        <v>119</v>
      </c>
      <c r="H582" s="3">
        <v>163.08000000000001</v>
      </c>
    </row>
    <row r="583" spans="2:8" ht="79.5" thickBot="1" x14ac:dyDescent="0.25">
      <c r="B583" s="107" t="s">
        <v>373</v>
      </c>
      <c r="C583" s="204" t="s">
        <v>135</v>
      </c>
      <c r="D583" s="204" t="s">
        <v>75</v>
      </c>
      <c r="E583" s="204" t="s">
        <v>117</v>
      </c>
      <c r="F583" s="127" t="s">
        <v>374</v>
      </c>
      <c r="G583" s="205"/>
      <c r="H583" s="205">
        <v>229.6</v>
      </c>
    </row>
    <row r="584" spans="2:8" ht="32.25" thickBot="1" x14ac:dyDescent="0.25">
      <c r="B584" s="38" t="s">
        <v>13</v>
      </c>
      <c r="C584" s="28" t="s">
        <v>135</v>
      </c>
      <c r="D584" s="7" t="s">
        <v>75</v>
      </c>
      <c r="E584" s="7" t="s">
        <v>117</v>
      </c>
      <c r="F584" s="130" t="s">
        <v>374</v>
      </c>
      <c r="G584" s="3">
        <v>244</v>
      </c>
      <c r="H584" s="206">
        <v>229.6</v>
      </c>
    </row>
    <row r="585" spans="2:8" ht="16.5" thickBot="1" x14ac:dyDescent="0.25">
      <c r="B585" s="87" t="s">
        <v>136</v>
      </c>
      <c r="C585" s="85" t="s">
        <v>137</v>
      </c>
      <c r="D585" s="85" t="s">
        <v>75</v>
      </c>
      <c r="E585" s="85" t="s">
        <v>117</v>
      </c>
      <c r="F585" s="85"/>
      <c r="G585" s="85"/>
      <c r="H585" s="197">
        <f>SUM(H597+H593+H586+H600)</f>
        <v>18415.829999999998</v>
      </c>
    </row>
    <row r="586" spans="2:8" ht="16.5" thickBot="1" x14ac:dyDescent="0.25">
      <c r="B586" s="31"/>
      <c r="C586" s="26" t="s">
        <v>137</v>
      </c>
      <c r="D586" s="15" t="s">
        <v>75</v>
      </c>
      <c r="E586" s="15" t="s">
        <v>117</v>
      </c>
      <c r="F586" s="32">
        <v>1920202590</v>
      </c>
      <c r="G586" s="27"/>
      <c r="H586" s="193">
        <f>SUM(H587:H592)</f>
        <v>1849.1399999999999</v>
      </c>
    </row>
    <row r="587" spans="2:8" ht="48" thickBot="1" x14ac:dyDescent="0.25">
      <c r="B587" s="5" t="s">
        <v>56</v>
      </c>
      <c r="C587" s="28" t="s">
        <v>137</v>
      </c>
      <c r="D587" s="7" t="s">
        <v>75</v>
      </c>
      <c r="E587" s="7" t="s">
        <v>117</v>
      </c>
      <c r="F587" s="36">
        <v>1920202590</v>
      </c>
      <c r="G587" s="28" t="s">
        <v>80</v>
      </c>
      <c r="H587" s="88">
        <v>446</v>
      </c>
    </row>
    <row r="588" spans="2:8" ht="63.75" thickBot="1" x14ac:dyDescent="0.25">
      <c r="B588" s="38" t="s">
        <v>10</v>
      </c>
      <c r="C588" s="28" t="s">
        <v>137</v>
      </c>
      <c r="D588" s="7" t="s">
        <v>75</v>
      </c>
      <c r="E588" s="7" t="s">
        <v>117</v>
      </c>
      <c r="F588" s="36">
        <v>1920202590</v>
      </c>
      <c r="G588" s="186" t="s">
        <v>346</v>
      </c>
      <c r="H588" s="88">
        <v>135</v>
      </c>
    </row>
    <row r="589" spans="2:8" ht="32.25" thickBot="1" x14ac:dyDescent="0.25">
      <c r="B589" s="38" t="s">
        <v>13</v>
      </c>
      <c r="C589" s="28" t="s">
        <v>137</v>
      </c>
      <c r="D589" s="7" t="s">
        <v>75</v>
      </c>
      <c r="E589" s="7" t="s">
        <v>117</v>
      </c>
      <c r="F589" s="36">
        <v>1920202590</v>
      </c>
      <c r="G589" s="7" t="s">
        <v>121</v>
      </c>
      <c r="H589" s="3">
        <v>997</v>
      </c>
    </row>
    <row r="590" spans="2:8" ht="16.5" thickBot="1" x14ac:dyDescent="0.25">
      <c r="B590" s="38" t="s">
        <v>367</v>
      </c>
      <c r="C590" s="28" t="s">
        <v>137</v>
      </c>
      <c r="D590" s="7" t="s">
        <v>75</v>
      </c>
      <c r="E590" s="7" t="s">
        <v>117</v>
      </c>
      <c r="F590" s="36">
        <v>1920202590</v>
      </c>
      <c r="G590" s="7" t="s">
        <v>364</v>
      </c>
      <c r="H590" s="3">
        <v>98</v>
      </c>
    </row>
    <row r="591" spans="2:8" ht="48" thickBot="1" x14ac:dyDescent="0.25">
      <c r="B591" s="103" t="s">
        <v>358</v>
      </c>
      <c r="C591" s="141" t="s">
        <v>137</v>
      </c>
      <c r="D591" s="119" t="s">
        <v>75</v>
      </c>
      <c r="E591" s="119" t="s">
        <v>117</v>
      </c>
      <c r="F591" s="198">
        <v>1920202590</v>
      </c>
      <c r="G591" s="119" t="s">
        <v>359</v>
      </c>
      <c r="H591" s="118">
        <v>138.13999999999999</v>
      </c>
    </row>
    <row r="592" spans="2:8" ht="16.5" thickBot="1" x14ac:dyDescent="0.25">
      <c r="B592" s="209" t="s">
        <v>48</v>
      </c>
      <c r="C592" s="28" t="s">
        <v>137</v>
      </c>
      <c r="D592" s="7" t="s">
        <v>75</v>
      </c>
      <c r="E592" s="7" t="s">
        <v>117</v>
      </c>
      <c r="F592" s="36">
        <v>1920202590</v>
      </c>
      <c r="G592" s="7" t="s">
        <v>120</v>
      </c>
      <c r="H592" s="3">
        <v>35</v>
      </c>
    </row>
    <row r="593" spans="2:8" ht="126.75" thickBot="1" x14ac:dyDescent="0.25">
      <c r="B593" s="101" t="s">
        <v>64</v>
      </c>
      <c r="C593" s="26" t="s">
        <v>137</v>
      </c>
      <c r="D593" s="8" t="s">
        <v>75</v>
      </c>
      <c r="E593" s="8" t="s">
        <v>117</v>
      </c>
      <c r="F593" s="4">
        <v>1920206590</v>
      </c>
      <c r="G593" s="2"/>
      <c r="H593" s="1">
        <f>SUM(H594:H596)</f>
        <v>15340</v>
      </c>
    </row>
    <row r="594" spans="2:8" ht="48" thickBot="1" x14ac:dyDescent="0.25">
      <c r="B594" s="5" t="s">
        <v>56</v>
      </c>
      <c r="C594" s="28" t="s">
        <v>137</v>
      </c>
      <c r="D594" s="7" t="s">
        <v>75</v>
      </c>
      <c r="E594" s="7" t="s">
        <v>117</v>
      </c>
      <c r="F594" s="3">
        <v>1920206590</v>
      </c>
      <c r="G594" s="3">
        <v>111</v>
      </c>
      <c r="H594" s="3">
        <v>11669</v>
      </c>
    </row>
    <row r="595" spans="2:8" ht="63.75" thickBot="1" x14ac:dyDescent="0.25">
      <c r="B595" s="38" t="s">
        <v>10</v>
      </c>
      <c r="C595" s="28" t="s">
        <v>137</v>
      </c>
      <c r="D595" s="7" t="s">
        <v>75</v>
      </c>
      <c r="E595" s="7" t="s">
        <v>117</v>
      </c>
      <c r="F595" s="3">
        <v>1920206590</v>
      </c>
      <c r="G595" s="3">
        <v>119</v>
      </c>
      <c r="H595" s="3">
        <v>3524</v>
      </c>
    </row>
    <row r="596" spans="2:8" ht="32.25" thickBot="1" x14ac:dyDescent="0.25">
      <c r="B596" s="38" t="s">
        <v>13</v>
      </c>
      <c r="C596" s="28" t="s">
        <v>137</v>
      </c>
      <c r="D596" s="7" t="s">
        <v>75</v>
      </c>
      <c r="E596" s="7" t="s">
        <v>117</v>
      </c>
      <c r="F596" s="3">
        <v>1920206590</v>
      </c>
      <c r="G596" s="3">
        <v>244</v>
      </c>
      <c r="H596" s="3">
        <v>147</v>
      </c>
    </row>
    <row r="597" spans="2:8" ht="79.5" thickBot="1" x14ac:dyDescent="0.25">
      <c r="B597" s="211" t="s">
        <v>371</v>
      </c>
      <c r="C597" s="204" t="s">
        <v>137</v>
      </c>
      <c r="D597" s="104" t="s">
        <v>75</v>
      </c>
      <c r="E597" s="104" t="s">
        <v>117</v>
      </c>
      <c r="F597" s="159" t="s">
        <v>375</v>
      </c>
      <c r="G597" s="109"/>
      <c r="H597" s="109">
        <f>SUM(H598:H599)</f>
        <v>859.31999999999994</v>
      </c>
    </row>
    <row r="598" spans="2:8" ht="48" thickBot="1" x14ac:dyDescent="0.25">
      <c r="B598" s="38" t="s">
        <v>229</v>
      </c>
      <c r="C598" s="28" t="s">
        <v>137</v>
      </c>
      <c r="D598" s="7" t="s">
        <v>75</v>
      </c>
      <c r="E598" s="7" t="s">
        <v>117</v>
      </c>
      <c r="F598" s="130" t="s">
        <v>375</v>
      </c>
      <c r="G598" s="3">
        <v>111</v>
      </c>
      <c r="H598" s="3">
        <v>660</v>
      </c>
    </row>
    <row r="599" spans="2:8" ht="63.75" thickBot="1" x14ac:dyDescent="0.25">
      <c r="B599" s="38" t="s">
        <v>10</v>
      </c>
      <c r="C599" s="28" t="s">
        <v>137</v>
      </c>
      <c r="D599" s="7" t="s">
        <v>75</v>
      </c>
      <c r="E599" s="7" t="s">
        <v>117</v>
      </c>
      <c r="F599" s="130" t="s">
        <v>375</v>
      </c>
      <c r="G599" s="3">
        <v>119</v>
      </c>
      <c r="H599" s="3">
        <v>199.32</v>
      </c>
    </row>
    <row r="600" spans="2:8" ht="79.5" thickBot="1" x14ac:dyDescent="0.25">
      <c r="B600" s="107" t="s">
        <v>373</v>
      </c>
      <c r="C600" s="204" t="s">
        <v>137</v>
      </c>
      <c r="D600" s="204" t="s">
        <v>75</v>
      </c>
      <c r="E600" s="204" t="s">
        <v>117</v>
      </c>
      <c r="F600" s="127" t="s">
        <v>374</v>
      </c>
      <c r="G600" s="205"/>
      <c r="H600" s="205">
        <v>367.37</v>
      </c>
    </row>
    <row r="601" spans="2:8" ht="32.25" thickBot="1" x14ac:dyDescent="0.25">
      <c r="B601" s="38" t="s">
        <v>13</v>
      </c>
      <c r="C601" s="28" t="s">
        <v>137</v>
      </c>
      <c r="D601" s="7" t="s">
        <v>75</v>
      </c>
      <c r="E601" s="7" t="s">
        <v>117</v>
      </c>
      <c r="F601" s="130" t="s">
        <v>374</v>
      </c>
      <c r="G601" s="3">
        <v>244</v>
      </c>
      <c r="H601" s="206">
        <v>367.37</v>
      </c>
    </row>
    <row r="602" spans="2:8" ht="32.25" thickBot="1" x14ac:dyDescent="0.25">
      <c r="B602" s="87" t="s">
        <v>138</v>
      </c>
      <c r="C602" s="85" t="s">
        <v>139</v>
      </c>
      <c r="D602" s="85" t="s">
        <v>75</v>
      </c>
      <c r="E602" s="85" t="s">
        <v>117</v>
      </c>
      <c r="F602" s="85"/>
      <c r="G602" s="85"/>
      <c r="H602" s="197">
        <f>SUM(H618+H611+H603+H615)</f>
        <v>5573.8339999999998</v>
      </c>
    </row>
    <row r="603" spans="2:8" ht="16.5" thickBot="1" x14ac:dyDescent="0.25">
      <c r="B603" s="31"/>
      <c r="C603" s="26" t="s">
        <v>139</v>
      </c>
      <c r="D603" s="15" t="s">
        <v>75</v>
      </c>
      <c r="E603" s="15" t="s">
        <v>117</v>
      </c>
      <c r="F603" s="32">
        <v>1920202590</v>
      </c>
      <c r="G603" s="27"/>
      <c r="H603" s="193">
        <f>SUM(H604:H610)</f>
        <v>1371.684</v>
      </c>
    </row>
    <row r="604" spans="2:8" ht="48" thickBot="1" x14ac:dyDescent="0.25">
      <c r="B604" s="5" t="s">
        <v>56</v>
      </c>
      <c r="C604" s="28" t="s">
        <v>139</v>
      </c>
      <c r="D604" s="7" t="s">
        <v>75</v>
      </c>
      <c r="E604" s="7" t="s">
        <v>117</v>
      </c>
      <c r="F604" s="36">
        <v>1920202590</v>
      </c>
      <c r="G604" s="28" t="s">
        <v>80</v>
      </c>
      <c r="H604" s="88">
        <v>328</v>
      </c>
    </row>
    <row r="605" spans="2:8" ht="63.75" thickBot="1" x14ac:dyDescent="0.25">
      <c r="B605" s="38" t="s">
        <v>10</v>
      </c>
      <c r="C605" s="28" t="s">
        <v>139</v>
      </c>
      <c r="D605" s="7" t="s">
        <v>75</v>
      </c>
      <c r="E605" s="7" t="s">
        <v>117</v>
      </c>
      <c r="F605" s="36">
        <v>1920202590</v>
      </c>
      <c r="G605" s="28" t="s">
        <v>346</v>
      </c>
      <c r="H605" s="88">
        <v>100</v>
      </c>
    </row>
    <row r="606" spans="2:8" ht="48" thickBot="1" x14ac:dyDescent="0.25">
      <c r="B606" s="115" t="s">
        <v>318</v>
      </c>
      <c r="C606" s="28" t="s">
        <v>139</v>
      </c>
      <c r="D606" s="7" t="s">
        <v>75</v>
      </c>
      <c r="E606" s="7" t="s">
        <v>117</v>
      </c>
      <c r="F606" s="36">
        <v>1920202590</v>
      </c>
      <c r="G606" s="28" t="s">
        <v>319</v>
      </c>
      <c r="H606" s="88">
        <v>200</v>
      </c>
    </row>
    <row r="607" spans="2:8" ht="32.25" thickBot="1" x14ac:dyDescent="0.25">
      <c r="B607" s="38" t="s">
        <v>13</v>
      </c>
      <c r="C607" s="28" t="s">
        <v>139</v>
      </c>
      <c r="D607" s="7" t="s">
        <v>75</v>
      </c>
      <c r="E607" s="7" t="s">
        <v>117</v>
      </c>
      <c r="F607" s="36">
        <v>1920202590</v>
      </c>
      <c r="G607" s="7" t="s">
        <v>121</v>
      </c>
      <c r="H607" s="3">
        <v>527</v>
      </c>
    </row>
    <row r="608" spans="2:8" ht="16.5" thickBot="1" x14ac:dyDescent="0.25">
      <c r="B608" s="38" t="s">
        <v>367</v>
      </c>
      <c r="C608" s="28" t="s">
        <v>139</v>
      </c>
      <c r="D608" s="7" t="s">
        <v>75</v>
      </c>
      <c r="E608" s="7" t="s">
        <v>117</v>
      </c>
      <c r="F608" s="36">
        <v>1920202590</v>
      </c>
      <c r="G608" s="7" t="s">
        <v>364</v>
      </c>
      <c r="H608" s="3">
        <v>74</v>
      </c>
    </row>
    <row r="609" spans="2:8" ht="48" thickBot="1" x14ac:dyDescent="0.25">
      <c r="B609" s="103" t="s">
        <v>358</v>
      </c>
      <c r="C609" s="141" t="s">
        <v>139</v>
      </c>
      <c r="D609" s="119" t="s">
        <v>75</v>
      </c>
      <c r="E609" s="119" t="s">
        <v>117</v>
      </c>
      <c r="F609" s="198">
        <v>1920202590</v>
      </c>
      <c r="G609" s="119" t="s">
        <v>359</v>
      </c>
      <c r="H609" s="118">
        <v>82.884</v>
      </c>
    </row>
    <row r="610" spans="2:8" ht="16.5" thickBot="1" x14ac:dyDescent="0.25">
      <c r="B610" s="209" t="s">
        <v>48</v>
      </c>
      <c r="C610" s="28" t="s">
        <v>139</v>
      </c>
      <c r="D610" s="7" t="s">
        <v>75</v>
      </c>
      <c r="E610" s="7" t="s">
        <v>117</v>
      </c>
      <c r="F610" s="36">
        <v>1920202590</v>
      </c>
      <c r="G610" s="7" t="s">
        <v>120</v>
      </c>
      <c r="H610" s="3">
        <v>59.8</v>
      </c>
    </row>
    <row r="611" spans="2:8" ht="126.75" thickBot="1" x14ac:dyDescent="0.25">
      <c r="B611" s="101" t="s">
        <v>64</v>
      </c>
      <c r="C611" s="26" t="s">
        <v>139</v>
      </c>
      <c r="D611" s="8" t="s">
        <v>75</v>
      </c>
      <c r="E611" s="8" t="s">
        <v>117</v>
      </c>
      <c r="F611" s="4">
        <v>1920206590</v>
      </c>
      <c r="G611" s="2"/>
      <c r="H611" s="1">
        <f>SUM(H612:H614)</f>
        <v>3589</v>
      </c>
    </row>
    <row r="612" spans="2:8" ht="48" thickBot="1" x14ac:dyDescent="0.25">
      <c r="B612" s="5" t="s">
        <v>56</v>
      </c>
      <c r="C612" s="28" t="s">
        <v>139</v>
      </c>
      <c r="D612" s="7" t="s">
        <v>75</v>
      </c>
      <c r="E612" s="7" t="s">
        <v>117</v>
      </c>
      <c r="F612" s="3">
        <v>1920206590</v>
      </c>
      <c r="G612" s="3">
        <v>111</v>
      </c>
      <c r="H612" s="3">
        <v>2719</v>
      </c>
    </row>
    <row r="613" spans="2:8" ht="63.75" thickBot="1" x14ac:dyDescent="0.25">
      <c r="B613" s="38" t="s">
        <v>10</v>
      </c>
      <c r="C613" s="28" t="s">
        <v>139</v>
      </c>
      <c r="D613" s="7" t="s">
        <v>75</v>
      </c>
      <c r="E613" s="7" t="s">
        <v>117</v>
      </c>
      <c r="F613" s="3">
        <v>1920206590</v>
      </c>
      <c r="G613" s="3">
        <v>119</v>
      </c>
      <c r="H613" s="3">
        <v>821</v>
      </c>
    </row>
    <row r="614" spans="2:8" ht="32.25" thickBot="1" x14ac:dyDescent="0.25">
      <c r="B614" s="38" t="s">
        <v>13</v>
      </c>
      <c r="C614" s="28" t="s">
        <v>139</v>
      </c>
      <c r="D614" s="7" t="s">
        <v>75</v>
      </c>
      <c r="E614" s="7" t="s">
        <v>117</v>
      </c>
      <c r="F614" s="3">
        <v>1920206590</v>
      </c>
      <c r="G614" s="3">
        <v>244</v>
      </c>
      <c r="H614" s="3">
        <v>49</v>
      </c>
    </row>
    <row r="615" spans="2:8" ht="79.5" thickBot="1" x14ac:dyDescent="0.25">
      <c r="B615" s="211" t="s">
        <v>371</v>
      </c>
      <c r="C615" s="141" t="s">
        <v>139</v>
      </c>
      <c r="D615" s="119" t="s">
        <v>75</v>
      </c>
      <c r="E615" s="119" t="s">
        <v>117</v>
      </c>
      <c r="F615" s="127" t="s">
        <v>375</v>
      </c>
      <c r="G615" s="118"/>
      <c r="H615" s="118">
        <f>SUM(H616:H617)</f>
        <v>234.36</v>
      </c>
    </row>
    <row r="616" spans="2:8" ht="48" thickBot="1" x14ac:dyDescent="0.25">
      <c r="B616" s="38" t="s">
        <v>229</v>
      </c>
      <c r="C616" s="28" t="s">
        <v>139</v>
      </c>
      <c r="D616" s="7" t="s">
        <v>75</v>
      </c>
      <c r="E616" s="7" t="s">
        <v>117</v>
      </c>
      <c r="F616" s="130" t="s">
        <v>375</v>
      </c>
      <c r="G616" s="3">
        <v>111</v>
      </c>
      <c r="H616" s="3">
        <v>180</v>
      </c>
    </row>
    <row r="617" spans="2:8" ht="63.75" thickBot="1" x14ac:dyDescent="0.25">
      <c r="B617" s="38" t="s">
        <v>10</v>
      </c>
      <c r="C617" s="28" t="s">
        <v>139</v>
      </c>
      <c r="D617" s="7" t="s">
        <v>75</v>
      </c>
      <c r="E617" s="7" t="s">
        <v>117</v>
      </c>
      <c r="F617" s="130" t="s">
        <v>375</v>
      </c>
      <c r="G617" s="3">
        <v>119</v>
      </c>
      <c r="H617" s="3">
        <v>54.36</v>
      </c>
    </row>
    <row r="618" spans="2:8" ht="79.5" thickBot="1" x14ac:dyDescent="0.25">
      <c r="B618" s="107" t="s">
        <v>373</v>
      </c>
      <c r="C618" s="204" t="s">
        <v>139</v>
      </c>
      <c r="D618" s="204" t="s">
        <v>75</v>
      </c>
      <c r="E618" s="204" t="s">
        <v>117</v>
      </c>
      <c r="F618" s="127" t="s">
        <v>374</v>
      </c>
      <c r="G618" s="205"/>
      <c r="H618" s="205">
        <v>378.79</v>
      </c>
    </row>
    <row r="619" spans="2:8" ht="32.25" thickBot="1" x14ac:dyDescent="0.25">
      <c r="B619" s="38" t="s">
        <v>13</v>
      </c>
      <c r="C619" s="28" t="s">
        <v>139</v>
      </c>
      <c r="D619" s="7" t="s">
        <v>75</v>
      </c>
      <c r="E619" s="7" t="s">
        <v>117</v>
      </c>
      <c r="F619" s="130" t="s">
        <v>374</v>
      </c>
      <c r="G619" s="3">
        <v>244</v>
      </c>
      <c r="H619" s="206">
        <v>378.79</v>
      </c>
    </row>
    <row r="620" spans="2:8" ht="16.5" thickBot="1" x14ac:dyDescent="0.25">
      <c r="B620" s="87" t="s">
        <v>140</v>
      </c>
      <c r="C620" s="85" t="s">
        <v>141</v>
      </c>
      <c r="D620" s="85" t="s">
        <v>75</v>
      </c>
      <c r="E620" s="85" t="s">
        <v>117</v>
      </c>
      <c r="F620" s="85"/>
      <c r="G620" s="85"/>
      <c r="H620" s="197">
        <f>SUM(H635+H628+H621+H632)</f>
        <v>19271.52</v>
      </c>
    </row>
    <row r="621" spans="2:8" ht="16.5" thickBot="1" x14ac:dyDescent="0.25">
      <c r="B621" s="31"/>
      <c r="C621" s="26" t="s">
        <v>141</v>
      </c>
      <c r="D621" s="15" t="s">
        <v>75</v>
      </c>
      <c r="E621" s="15" t="s">
        <v>117</v>
      </c>
      <c r="F621" s="32">
        <v>1920202590</v>
      </c>
      <c r="G621" s="26"/>
      <c r="H621" s="193">
        <f>SUM(H622:H627)</f>
        <v>2323.64</v>
      </c>
    </row>
    <row r="622" spans="2:8" ht="48" thickBot="1" x14ac:dyDescent="0.25">
      <c r="B622" s="5" t="s">
        <v>56</v>
      </c>
      <c r="C622" s="28" t="s">
        <v>141</v>
      </c>
      <c r="D622" s="7" t="s">
        <v>75</v>
      </c>
      <c r="E622" s="7" t="s">
        <v>117</v>
      </c>
      <c r="F622" s="36">
        <v>1920202590</v>
      </c>
      <c r="G622" s="28" t="s">
        <v>80</v>
      </c>
      <c r="H622" s="88">
        <v>572</v>
      </c>
    </row>
    <row r="623" spans="2:8" ht="63.75" thickBot="1" x14ac:dyDescent="0.25">
      <c r="B623" s="38" t="s">
        <v>10</v>
      </c>
      <c r="C623" s="28" t="s">
        <v>141</v>
      </c>
      <c r="D623" s="7" t="s">
        <v>75</v>
      </c>
      <c r="E623" s="7" t="s">
        <v>117</v>
      </c>
      <c r="F623" s="36">
        <v>1920202590</v>
      </c>
      <c r="G623" s="28" t="s">
        <v>346</v>
      </c>
      <c r="H623" s="88">
        <v>173</v>
      </c>
    </row>
    <row r="624" spans="2:8" ht="32.25" thickBot="1" x14ac:dyDescent="0.25">
      <c r="B624" s="38" t="s">
        <v>13</v>
      </c>
      <c r="C624" s="28" t="s">
        <v>141</v>
      </c>
      <c r="D624" s="7" t="s">
        <v>75</v>
      </c>
      <c r="E624" s="7" t="s">
        <v>117</v>
      </c>
      <c r="F624" s="36">
        <v>1920202590</v>
      </c>
      <c r="G624" s="7" t="s">
        <v>121</v>
      </c>
      <c r="H624" s="3">
        <v>723</v>
      </c>
    </row>
    <row r="625" spans="2:8" ht="16.5" thickBot="1" x14ac:dyDescent="0.25">
      <c r="B625" s="38" t="s">
        <v>367</v>
      </c>
      <c r="C625" s="28" t="s">
        <v>141</v>
      </c>
      <c r="D625" s="7" t="s">
        <v>75</v>
      </c>
      <c r="E625" s="7" t="s">
        <v>117</v>
      </c>
      <c r="F625" s="36">
        <v>1920202590</v>
      </c>
      <c r="G625" s="7" t="s">
        <v>364</v>
      </c>
      <c r="H625" s="3">
        <v>270.5</v>
      </c>
    </row>
    <row r="626" spans="2:8" ht="48" thickBot="1" x14ac:dyDescent="0.25">
      <c r="B626" s="103" t="s">
        <v>358</v>
      </c>
      <c r="C626" s="141" t="s">
        <v>141</v>
      </c>
      <c r="D626" s="119" t="s">
        <v>75</v>
      </c>
      <c r="E626" s="119" t="s">
        <v>117</v>
      </c>
      <c r="F626" s="198">
        <v>1920202590</v>
      </c>
      <c r="G626" s="119" t="s">
        <v>359</v>
      </c>
      <c r="H626" s="118">
        <v>138.13999999999999</v>
      </c>
    </row>
    <row r="627" spans="2:8" ht="16.5" thickBot="1" x14ac:dyDescent="0.25">
      <c r="B627" s="209" t="s">
        <v>48</v>
      </c>
      <c r="C627" s="28" t="s">
        <v>141</v>
      </c>
      <c r="D627" s="7" t="s">
        <v>75</v>
      </c>
      <c r="E627" s="7" t="s">
        <v>117</v>
      </c>
      <c r="F627" s="36">
        <v>1920202590</v>
      </c>
      <c r="G627" s="7" t="s">
        <v>120</v>
      </c>
      <c r="H627" s="3">
        <v>447</v>
      </c>
    </row>
    <row r="628" spans="2:8" ht="126.75" thickBot="1" x14ac:dyDescent="0.25">
      <c r="B628" s="101" t="s">
        <v>64</v>
      </c>
      <c r="C628" s="26" t="s">
        <v>141</v>
      </c>
      <c r="D628" s="8" t="s">
        <v>75</v>
      </c>
      <c r="E628" s="8" t="s">
        <v>117</v>
      </c>
      <c r="F628" s="4">
        <v>1920206590</v>
      </c>
      <c r="G628" s="2"/>
      <c r="H628" s="1">
        <f>SUM(H629:H631)</f>
        <v>15422.7</v>
      </c>
    </row>
    <row r="629" spans="2:8" ht="48" thickBot="1" x14ac:dyDescent="0.25">
      <c r="B629" s="5" t="s">
        <v>56</v>
      </c>
      <c r="C629" s="28" t="s">
        <v>141</v>
      </c>
      <c r="D629" s="7" t="s">
        <v>75</v>
      </c>
      <c r="E629" s="7" t="s">
        <v>117</v>
      </c>
      <c r="F629" s="3">
        <v>1920206590</v>
      </c>
      <c r="G629" s="3">
        <v>111</v>
      </c>
      <c r="H629" s="3">
        <v>11697</v>
      </c>
    </row>
    <row r="630" spans="2:8" ht="63.75" thickBot="1" x14ac:dyDescent="0.25">
      <c r="B630" s="38" t="s">
        <v>10</v>
      </c>
      <c r="C630" s="28" t="s">
        <v>141</v>
      </c>
      <c r="D630" s="7" t="s">
        <v>75</v>
      </c>
      <c r="E630" s="7" t="s">
        <v>117</v>
      </c>
      <c r="F630" s="3">
        <v>1920206590</v>
      </c>
      <c r="G630" s="3">
        <v>119</v>
      </c>
      <c r="H630" s="3">
        <v>3533</v>
      </c>
    </row>
    <row r="631" spans="2:8" ht="32.25" thickBot="1" x14ac:dyDescent="0.25">
      <c r="B631" s="38" t="s">
        <v>13</v>
      </c>
      <c r="C631" s="28" t="s">
        <v>141</v>
      </c>
      <c r="D631" s="7" t="s">
        <v>75</v>
      </c>
      <c r="E631" s="7" t="s">
        <v>117</v>
      </c>
      <c r="F631" s="3">
        <v>1920206590</v>
      </c>
      <c r="G631" s="3">
        <v>244</v>
      </c>
      <c r="H631" s="3">
        <v>192.7</v>
      </c>
    </row>
    <row r="632" spans="2:8" ht="79.5" thickBot="1" x14ac:dyDescent="0.25">
      <c r="B632" s="211" t="s">
        <v>371</v>
      </c>
      <c r="C632" s="141" t="s">
        <v>141</v>
      </c>
      <c r="D632" s="119" t="s">
        <v>75</v>
      </c>
      <c r="E632" s="119" t="s">
        <v>117</v>
      </c>
      <c r="F632" s="127" t="s">
        <v>375</v>
      </c>
      <c r="G632" s="118"/>
      <c r="H632" s="118">
        <f>SUM(H633:H634)</f>
        <v>859.31999999999994</v>
      </c>
    </row>
    <row r="633" spans="2:8" ht="48" thickBot="1" x14ac:dyDescent="0.25">
      <c r="B633" s="38" t="s">
        <v>229</v>
      </c>
      <c r="C633" s="28" t="s">
        <v>141</v>
      </c>
      <c r="D633" s="7" t="s">
        <v>75</v>
      </c>
      <c r="E633" s="7" t="s">
        <v>117</v>
      </c>
      <c r="F633" s="130" t="s">
        <v>375</v>
      </c>
      <c r="G633" s="3">
        <v>111</v>
      </c>
      <c r="H633" s="3">
        <v>660</v>
      </c>
    </row>
    <row r="634" spans="2:8" ht="63.75" thickBot="1" x14ac:dyDescent="0.25">
      <c r="B634" s="38" t="s">
        <v>10</v>
      </c>
      <c r="C634" s="28" t="s">
        <v>141</v>
      </c>
      <c r="D634" s="7" t="s">
        <v>75</v>
      </c>
      <c r="E634" s="7" t="s">
        <v>117</v>
      </c>
      <c r="F634" s="130" t="s">
        <v>375</v>
      </c>
      <c r="G634" s="3">
        <v>119</v>
      </c>
      <c r="H634" s="3">
        <v>199.32</v>
      </c>
    </row>
    <row r="635" spans="2:8" ht="79.5" thickBot="1" x14ac:dyDescent="0.25">
      <c r="B635" s="107" t="s">
        <v>373</v>
      </c>
      <c r="C635" s="204" t="s">
        <v>141</v>
      </c>
      <c r="D635" s="204" t="s">
        <v>75</v>
      </c>
      <c r="E635" s="204" t="s">
        <v>117</v>
      </c>
      <c r="F635" s="127" t="s">
        <v>374</v>
      </c>
      <c r="G635" s="205"/>
      <c r="H635" s="205">
        <v>665.86</v>
      </c>
    </row>
    <row r="636" spans="2:8" ht="32.25" thickBot="1" x14ac:dyDescent="0.25">
      <c r="B636" s="38" t="s">
        <v>13</v>
      </c>
      <c r="C636" s="28" t="s">
        <v>141</v>
      </c>
      <c r="D636" s="7" t="s">
        <v>75</v>
      </c>
      <c r="E636" s="7" t="s">
        <v>117</v>
      </c>
      <c r="F636" s="130" t="s">
        <v>374</v>
      </c>
      <c r="G636" s="3">
        <v>244</v>
      </c>
      <c r="H636" s="206">
        <v>665.86</v>
      </c>
    </row>
    <row r="637" spans="2:8" ht="16.5" thickBot="1" x14ac:dyDescent="0.25">
      <c r="B637" s="87" t="s">
        <v>142</v>
      </c>
      <c r="C637" s="85" t="s">
        <v>143</v>
      </c>
      <c r="D637" s="85" t="s">
        <v>75</v>
      </c>
      <c r="E637" s="85" t="s">
        <v>117</v>
      </c>
      <c r="F637" s="85"/>
      <c r="G637" s="85"/>
      <c r="H637" s="86">
        <f>SUM(H648+H644+H638+H651)</f>
        <v>12684.63</v>
      </c>
    </row>
    <row r="638" spans="2:8" ht="16.5" thickBot="1" x14ac:dyDescent="0.25">
      <c r="B638" s="31"/>
      <c r="C638" s="26" t="s">
        <v>143</v>
      </c>
      <c r="D638" s="15" t="s">
        <v>75</v>
      </c>
      <c r="E638" s="15" t="s">
        <v>117</v>
      </c>
      <c r="F638" s="32">
        <v>1920202590</v>
      </c>
      <c r="G638" s="27"/>
      <c r="H638" s="49">
        <f>SUM(H639:H643)</f>
        <v>1192.8</v>
      </c>
    </row>
    <row r="639" spans="2:8" ht="48" thickBot="1" x14ac:dyDescent="0.25">
      <c r="B639" s="5" t="s">
        <v>56</v>
      </c>
      <c r="C639" s="28" t="s">
        <v>143</v>
      </c>
      <c r="D639" s="7" t="s">
        <v>75</v>
      </c>
      <c r="E639" s="7" t="s">
        <v>117</v>
      </c>
      <c r="F639" s="36">
        <v>1920202590</v>
      </c>
      <c r="G639" s="28" t="s">
        <v>80</v>
      </c>
      <c r="H639" s="88">
        <v>328</v>
      </c>
    </row>
    <row r="640" spans="2:8" ht="63.75" thickBot="1" x14ac:dyDescent="0.25">
      <c r="B640" s="38" t="s">
        <v>10</v>
      </c>
      <c r="C640" s="28" t="s">
        <v>143</v>
      </c>
      <c r="D640" s="7" t="s">
        <v>75</v>
      </c>
      <c r="E640" s="7" t="s">
        <v>117</v>
      </c>
      <c r="F640" s="36">
        <v>1920202590</v>
      </c>
      <c r="G640" s="28" t="s">
        <v>346</v>
      </c>
      <c r="H640" s="88">
        <v>100</v>
      </c>
    </row>
    <row r="641" spans="2:8" ht="32.25" thickBot="1" x14ac:dyDescent="0.25">
      <c r="B641" s="38" t="s">
        <v>13</v>
      </c>
      <c r="C641" s="28" t="s">
        <v>143</v>
      </c>
      <c r="D641" s="7" t="s">
        <v>75</v>
      </c>
      <c r="E641" s="7" t="s">
        <v>117</v>
      </c>
      <c r="F641" s="36">
        <v>1920202590</v>
      </c>
      <c r="G641" s="7" t="s">
        <v>121</v>
      </c>
      <c r="H641" s="3">
        <v>520</v>
      </c>
    </row>
    <row r="642" spans="2:8" ht="16.5" thickBot="1" x14ac:dyDescent="0.25">
      <c r="B642" s="38" t="s">
        <v>367</v>
      </c>
      <c r="C642" s="28" t="s">
        <v>143</v>
      </c>
      <c r="D642" s="7" t="s">
        <v>75</v>
      </c>
      <c r="E642" s="7" t="s">
        <v>117</v>
      </c>
      <c r="F642" s="36">
        <v>1920202590</v>
      </c>
      <c r="G642" s="7" t="s">
        <v>364</v>
      </c>
      <c r="H642" s="3">
        <v>160</v>
      </c>
    </row>
    <row r="643" spans="2:8" ht="16.5" thickBot="1" x14ac:dyDescent="0.25">
      <c r="B643" s="209" t="s">
        <v>48</v>
      </c>
      <c r="C643" s="28" t="s">
        <v>143</v>
      </c>
      <c r="D643" s="7" t="s">
        <v>75</v>
      </c>
      <c r="E643" s="7" t="s">
        <v>117</v>
      </c>
      <c r="F643" s="36">
        <v>1920202590</v>
      </c>
      <c r="G643" s="7" t="s">
        <v>120</v>
      </c>
      <c r="H643" s="3">
        <v>84.8</v>
      </c>
    </row>
    <row r="644" spans="2:8" ht="126.75" thickBot="1" x14ac:dyDescent="0.25">
      <c r="B644" s="101" t="s">
        <v>64</v>
      </c>
      <c r="C644" s="26" t="s">
        <v>143</v>
      </c>
      <c r="D644" s="8" t="s">
        <v>75</v>
      </c>
      <c r="E644" s="8" t="s">
        <v>117</v>
      </c>
      <c r="F644" s="4">
        <v>1920206590</v>
      </c>
      <c r="G644" s="2"/>
      <c r="H644" s="1">
        <f>SUM(H645:H647)</f>
        <v>10593.6</v>
      </c>
    </row>
    <row r="645" spans="2:8" ht="48" thickBot="1" x14ac:dyDescent="0.25">
      <c r="B645" s="5" t="s">
        <v>56</v>
      </c>
      <c r="C645" s="28" t="s">
        <v>143</v>
      </c>
      <c r="D645" s="7" t="s">
        <v>75</v>
      </c>
      <c r="E645" s="7" t="s">
        <v>117</v>
      </c>
      <c r="F645" s="3">
        <v>1920206590</v>
      </c>
      <c r="G645" s="3">
        <v>111</v>
      </c>
      <c r="H645" s="3">
        <v>8086</v>
      </c>
    </row>
    <row r="646" spans="2:8" ht="63.75" thickBot="1" x14ac:dyDescent="0.25">
      <c r="B646" s="38" t="s">
        <v>10</v>
      </c>
      <c r="C646" s="28" t="s">
        <v>143</v>
      </c>
      <c r="D646" s="7" t="s">
        <v>75</v>
      </c>
      <c r="E646" s="7" t="s">
        <v>117</v>
      </c>
      <c r="F646" s="3">
        <v>1920206590</v>
      </c>
      <c r="G646" s="3">
        <v>119</v>
      </c>
      <c r="H646" s="3">
        <v>2442</v>
      </c>
    </row>
    <row r="647" spans="2:8" ht="32.25" thickBot="1" x14ac:dyDescent="0.25">
      <c r="B647" s="38" t="s">
        <v>13</v>
      </c>
      <c r="C647" s="28" t="s">
        <v>143</v>
      </c>
      <c r="D647" s="7" t="s">
        <v>75</v>
      </c>
      <c r="E647" s="7" t="s">
        <v>117</v>
      </c>
      <c r="F647" s="3">
        <v>1920206590</v>
      </c>
      <c r="G647" s="3">
        <v>244</v>
      </c>
      <c r="H647" s="3">
        <v>65.599999999999994</v>
      </c>
    </row>
    <row r="648" spans="2:8" ht="79.5" thickBot="1" x14ac:dyDescent="0.25">
      <c r="B648" s="211" t="s">
        <v>371</v>
      </c>
      <c r="C648" s="141" t="s">
        <v>143</v>
      </c>
      <c r="D648" s="119" t="s">
        <v>75</v>
      </c>
      <c r="E648" s="119" t="s">
        <v>117</v>
      </c>
      <c r="F648" s="127" t="s">
        <v>375</v>
      </c>
      <c r="G648" s="118"/>
      <c r="H648" s="118">
        <f>SUM(H649:H650)</f>
        <v>703.08</v>
      </c>
    </row>
    <row r="649" spans="2:8" ht="48" thickBot="1" x14ac:dyDescent="0.25">
      <c r="B649" s="38" t="s">
        <v>229</v>
      </c>
      <c r="C649" s="28" t="s">
        <v>143</v>
      </c>
      <c r="D649" s="7" t="s">
        <v>75</v>
      </c>
      <c r="E649" s="7" t="s">
        <v>117</v>
      </c>
      <c r="F649" s="130" t="s">
        <v>375</v>
      </c>
      <c r="G649" s="3">
        <v>111</v>
      </c>
      <c r="H649" s="3">
        <v>540</v>
      </c>
    </row>
    <row r="650" spans="2:8" ht="63.75" thickBot="1" x14ac:dyDescent="0.25">
      <c r="B650" s="38" t="s">
        <v>10</v>
      </c>
      <c r="C650" s="28" t="s">
        <v>143</v>
      </c>
      <c r="D650" s="7" t="s">
        <v>75</v>
      </c>
      <c r="E650" s="7" t="s">
        <v>117</v>
      </c>
      <c r="F650" s="130" t="s">
        <v>375</v>
      </c>
      <c r="G650" s="3">
        <v>119</v>
      </c>
      <c r="H650" s="3">
        <v>163.08000000000001</v>
      </c>
    </row>
    <row r="651" spans="2:8" ht="79.5" thickBot="1" x14ac:dyDescent="0.25">
      <c r="B651" s="107" t="s">
        <v>373</v>
      </c>
      <c r="C651" s="204" t="s">
        <v>143</v>
      </c>
      <c r="D651" s="204" t="s">
        <v>75</v>
      </c>
      <c r="E651" s="204" t="s">
        <v>117</v>
      </c>
      <c r="F651" s="127" t="s">
        <v>374</v>
      </c>
      <c r="G651" s="205"/>
      <c r="H651" s="205">
        <v>195.15</v>
      </c>
    </row>
    <row r="652" spans="2:8" ht="32.25" thickBot="1" x14ac:dyDescent="0.25">
      <c r="B652" s="38" t="s">
        <v>13</v>
      </c>
      <c r="C652" s="28" t="s">
        <v>143</v>
      </c>
      <c r="D652" s="7" t="s">
        <v>75</v>
      </c>
      <c r="E652" s="7" t="s">
        <v>117</v>
      </c>
      <c r="F652" s="130" t="s">
        <v>374</v>
      </c>
      <c r="G652" s="3">
        <v>244</v>
      </c>
      <c r="H652" s="206">
        <v>195.15</v>
      </c>
    </row>
    <row r="653" spans="2:8" ht="16.5" thickBot="1" x14ac:dyDescent="0.25">
      <c r="B653" s="87" t="s">
        <v>144</v>
      </c>
      <c r="C653" s="85" t="s">
        <v>145</v>
      </c>
      <c r="D653" s="85" t="s">
        <v>75</v>
      </c>
      <c r="E653" s="85" t="s">
        <v>117</v>
      </c>
      <c r="F653" s="85"/>
      <c r="G653" s="85"/>
      <c r="H653" s="197">
        <f>SUM(H668+H661+H654+H665+H670)</f>
        <v>25243.915000000001</v>
      </c>
    </row>
    <row r="654" spans="2:8" ht="16.5" thickBot="1" x14ac:dyDescent="0.25">
      <c r="B654" s="31"/>
      <c r="C654" s="26" t="s">
        <v>145</v>
      </c>
      <c r="D654" s="15" t="s">
        <v>75</v>
      </c>
      <c r="E654" s="15" t="s">
        <v>117</v>
      </c>
      <c r="F654" s="32">
        <v>1920202590</v>
      </c>
      <c r="G654" s="27"/>
      <c r="H654" s="255">
        <f>SUM(H655:H660)</f>
        <v>3044.1120000000001</v>
      </c>
    </row>
    <row r="655" spans="2:8" ht="48" thickBot="1" x14ac:dyDescent="0.25">
      <c r="B655" s="5" t="s">
        <v>56</v>
      </c>
      <c r="C655" s="28" t="s">
        <v>145</v>
      </c>
      <c r="D655" s="7" t="s">
        <v>75</v>
      </c>
      <c r="E655" s="7" t="s">
        <v>117</v>
      </c>
      <c r="F655" s="36">
        <v>1920202590</v>
      </c>
      <c r="G655" s="28" t="s">
        <v>80</v>
      </c>
      <c r="H655" s="88">
        <v>1065</v>
      </c>
    </row>
    <row r="656" spans="2:8" ht="63.75" thickBot="1" x14ac:dyDescent="0.25">
      <c r="B656" s="38" t="s">
        <v>10</v>
      </c>
      <c r="C656" s="28" t="s">
        <v>145</v>
      </c>
      <c r="D656" s="7" t="s">
        <v>75</v>
      </c>
      <c r="E656" s="7" t="s">
        <v>117</v>
      </c>
      <c r="F656" s="36">
        <v>1920202590</v>
      </c>
      <c r="G656" s="28" t="s">
        <v>346</v>
      </c>
      <c r="H656" s="88">
        <v>322</v>
      </c>
    </row>
    <row r="657" spans="2:8" ht="32.25" thickBot="1" x14ac:dyDescent="0.25">
      <c r="B657" s="38" t="s">
        <v>13</v>
      </c>
      <c r="C657" s="28" t="s">
        <v>145</v>
      </c>
      <c r="D657" s="7" t="s">
        <v>75</v>
      </c>
      <c r="E657" s="7" t="s">
        <v>117</v>
      </c>
      <c r="F657" s="36">
        <v>1920202590</v>
      </c>
      <c r="G657" s="7" t="s">
        <v>121</v>
      </c>
      <c r="H657" s="3">
        <v>526.6</v>
      </c>
    </row>
    <row r="658" spans="2:8" ht="16.5" thickBot="1" x14ac:dyDescent="0.25">
      <c r="B658" s="38" t="s">
        <v>367</v>
      </c>
      <c r="C658" s="28" t="s">
        <v>145</v>
      </c>
      <c r="D658" s="7" t="s">
        <v>75</v>
      </c>
      <c r="E658" s="7" t="s">
        <v>117</v>
      </c>
      <c r="F658" s="36">
        <v>1920202590</v>
      </c>
      <c r="G658" s="7" t="s">
        <v>364</v>
      </c>
      <c r="H658" s="3">
        <v>1007</v>
      </c>
    </row>
    <row r="659" spans="2:8" ht="48" thickBot="1" x14ac:dyDescent="0.25">
      <c r="B659" s="103" t="s">
        <v>358</v>
      </c>
      <c r="C659" s="141" t="s">
        <v>145</v>
      </c>
      <c r="D659" s="119" t="s">
        <v>75</v>
      </c>
      <c r="E659" s="119" t="s">
        <v>117</v>
      </c>
      <c r="F659" s="198">
        <v>1920202590</v>
      </c>
      <c r="G659" s="119" t="s">
        <v>359</v>
      </c>
      <c r="H659" s="118">
        <v>110.512</v>
      </c>
    </row>
    <row r="660" spans="2:8" ht="16.5" thickBot="1" x14ac:dyDescent="0.25">
      <c r="B660" s="209" t="s">
        <v>48</v>
      </c>
      <c r="C660" s="28" t="s">
        <v>145</v>
      </c>
      <c r="D660" s="7" t="s">
        <v>75</v>
      </c>
      <c r="E660" s="7" t="s">
        <v>117</v>
      </c>
      <c r="F660" s="36">
        <v>1920202590</v>
      </c>
      <c r="G660" s="7" t="s">
        <v>120</v>
      </c>
      <c r="H660" s="3">
        <v>13</v>
      </c>
    </row>
    <row r="661" spans="2:8" ht="126.75" thickBot="1" x14ac:dyDescent="0.25">
      <c r="B661" s="101" t="s">
        <v>64</v>
      </c>
      <c r="C661" s="26" t="s">
        <v>145</v>
      </c>
      <c r="D661" s="8" t="s">
        <v>75</v>
      </c>
      <c r="E661" s="8" t="s">
        <v>117</v>
      </c>
      <c r="F661" s="4">
        <v>1920206590</v>
      </c>
      <c r="G661" s="2"/>
      <c r="H661" s="1">
        <f>SUM(H662:H664)</f>
        <v>19552</v>
      </c>
    </row>
    <row r="662" spans="2:8" ht="48" thickBot="1" x14ac:dyDescent="0.25">
      <c r="B662" s="5" t="s">
        <v>56</v>
      </c>
      <c r="C662" s="28" t="s">
        <v>145</v>
      </c>
      <c r="D662" s="7" t="s">
        <v>75</v>
      </c>
      <c r="E662" s="7" t="s">
        <v>117</v>
      </c>
      <c r="F662" s="3">
        <v>1920206590</v>
      </c>
      <c r="G662" s="3">
        <v>111</v>
      </c>
      <c r="H662" s="3">
        <v>14746</v>
      </c>
    </row>
    <row r="663" spans="2:8" ht="63.75" thickBot="1" x14ac:dyDescent="0.25">
      <c r="B663" s="38" t="s">
        <v>10</v>
      </c>
      <c r="C663" s="28" t="s">
        <v>145</v>
      </c>
      <c r="D663" s="7" t="s">
        <v>75</v>
      </c>
      <c r="E663" s="7" t="s">
        <v>117</v>
      </c>
      <c r="F663" s="3">
        <v>1920206590</v>
      </c>
      <c r="G663" s="3">
        <v>119</v>
      </c>
      <c r="H663" s="3">
        <v>4453</v>
      </c>
    </row>
    <row r="664" spans="2:8" ht="32.25" thickBot="1" x14ac:dyDescent="0.25">
      <c r="B664" s="38" t="s">
        <v>13</v>
      </c>
      <c r="C664" s="28" t="s">
        <v>145</v>
      </c>
      <c r="D664" s="7" t="s">
        <v>75</v>
      </c>
      <c r="E664" s="7" t="s">
        <v>117</v>
      </c>
      <c r="F664" s="3">
        <v>1920206590</v>
      </c>
      <c r="G664" s="3">
        <v>244</v>
      </c>
      <c r="H664" s="3">
        <v>353</v>
      </c>
    </row>
    <row r="665" spans="2:8" ht="79.5" thickBot="1" x14ac:dyDescent="0.25">
      <c r="B665" s="211" t="s">
        <v>371</v>
      </c>
      <c r="C665" s="141" t="s">
        <v>145</v>
      </c>
      <c r="D665" s="119" t="s">
        <v>75</v>
      </c>
      <c r="E665" s="119" t="s">
        <v>117</v>
      </c>
      <c r="F665" s="127" t="s">
        <v>375</v>
      </c>
      <c r="G665" s="118"/>
      <c r="H665" s="118">
        <f>SUM(H666:H667)</f>
        <v>1249.92</v>
      </c>
    </row>
    <row r="666" spans="2:8" ht="48" thickBot="1" x14ac:dyDescent="0.25">
      <c r="B666" s="38" t="s">
        <v>229</v>
      </c>
      <c r="C666" s="28" t="s">
        <v>145</v>
      </c>
      <c r="D666" s="7" t="s">
        <v>75</v>
      </c>
      <c r="E666" s="7" t="s">
        <v>117</v>
      </c>
      <c r="F666" s="130" t="s">
        <v>375</v>
      </c>
      <c r="G666" s="3">
        <v>111</v>
      </c>
      <c r="H666" s="3">
        <v>960</v>
      </c>
    </row>
    <row r="667" spans="2:8" ht="63.75" thickBot="1" x14ac:dyDescent="0.25">
      <c r="B667" s="38" t="s">
        <v>10</v>
      </c>
      <c r="C667" s="28" t="s">
        <v>145</v>
      </c>
      <c r="D667" s="7" t="s">
        <v>75</v>
      </c>
      <c r="E667" s="7" t="s">
        <v>117</v>
      </c>
      <c r="F667" s="130" t="s">
        <v>375</v>
      </c>
      <c r="G667" s="3">
        <v>119</v>
      </c>
      <c r="H667" s="3">
        <v>289.92</v>
      </c>
    </row>
    <row r="668" spans="2:8" ht="79.5" thickBot="1" x14ac:dyDescent="0.25">
      <c r="B668" s="107" t="s">
        <v>373</v>
      </c>
      <c r="C668" s="204" t="s">
        <v>145</v>
      </c>
      <c r="D668" s="204" t="s">
        <v>75</v>
      </c>
      <c r="E668" s="204" t="s">
        <v>117</v>
      </c>
      <c r="F668" s="127" t="s">
        <v>374</v>
      </c>
      <c r="G668" s="205"/>
      <c r="H668" s="205">
        <v>1090.6099999999999</v>
      </c>
    </row>
    <row r="669" spans="2:8" ht="32.25" thickBot="1" x14ac:dyDescent="0.25">
      <c r="B669" s="38" t="s">
        <v>13</v>
      </c>
      <c r="C669" s="28" t="s">
        <v>145</v>
      </c>
      <c r="D669" s="7" t="s">
        <v>75</v>
      </c>
      <c r="E669" s="7" t="s">
        <v>117</v>
      </c>
      <c r="F669" s="130" t="s">
        <v>374</v>
      </c>
      <c r="G669" s="3">
        <v>244</v>
      </c>
      <c r="H669" s="206">
        <v>1090.6099999999999</v>
      </c>
    </row>
    <row r="670" spans="2:8" ht="48" thickBot="1" x14ac:dyDescent="0.25">
      <c r="B670" s="107" t="s">
        <v>390</v>
      </c>
      <c r="C670" s="141" t="s">
        <v>145</v>
      </c>
      <c r="D670" s="119" t="s">
        <v>75</v>
      </c>
      <c r="E670" s="119" t="s">
        <v>75</v>
      </c>
      <c r="F670" s="127">
        <v>19</v>
      </c>
      <c r="G670" s="118"/>
      <c r="H670" s="226">
        <f>SUM(H673:H675)</f>
        <v>307.27300000000002</v>
      </c>
    </row>
    <row r="671" spans="2:8" ht="32.25" thickBot="1" x14ac:dyDescent="0.25">
      <c r="B671" s="48" t="s">
        <v>391</v>
      </c>
      <c r="C671" s="28" t="s">
        <v>145</v>
      </c>
      <c r="D671" s="19" t="s">
        <v>75</v>
      </c>
      <c r="E671" s="19" t="s">
        <v>75</v>
      </c>
      <c r="F671" s="130" t="s">
        <v>392</v>
      </c>
      <c r="G671" s="3"/>
      <c r="H671" s="206">
        <f>SUM(H673:H675)</f>
        <v>307.27300000000002</v>
      </c>
    </row>
    <row r="672" spans="2:8" ht="32.25" thickBot="1" x14ac:dyDescent="0.25">
      <c r="B672" s="219" t="s">
        <v>228</v>
      </c>
      <c r="C672" s="28" t="s">
        <v>145</v>
      </c>
      <c r="D672" s="19" t="s">
        <v>75</v>
      </c>
      <c r="E672" s="19" t="s">
        <v>75</v>
      </c>
      <c r="F672" s="20">
        <v>1971099980</v>
      </c>
      <c r="G672" s="3"/>
      <c r="H672" s="206">
        <f>SUM(H673:H675)</f>
        <v>307.27300000000002</v>
      </c>
    </row>
    <row r="673" spans="2:8" ht="48" thickBot="1" x14ac:dyDescent="0.25">
      <c r="B673" s="38" t="s">
        <v>229</v>
      </c>
      <c r="C673" s="28" t="s">
        <v>145</v>
      </c>
      <c r="D673" s="19" t="s">
        <v>75</v>
      </c>
      <c r="E673" s="19" t="s">
        <v>75</v>
      </c>
      <c r="F673" s="20">
        <v>1971099980</v>
      </c>
      <c r="G673" s="3">
        <v>111</v>
      </c>
      <c r="H673" s="206">
        <v>138</v>
      </c>
    </row>
    <row r="674" spans="2:8" ht="63.75" thickBot="1" x14ac:dyDescent="0.25">
      <c r="B674" s="38" t="s">
        <v>10</v>
      </c>
      <c r="C674" s="28" t="s">
        <v>145</v>
      </c>
      <c r="D674" s="19" t="s">
        <v>75</v>
      </c>
      <c r="E674" s="19" t="s">
        <v>75</v>
      </c>
      <c r="F674" s="20">
        <v>1971099980</v>
      </c>
      <c r="G674" s="3">
        <v>119</v>
      </c>
      <c r="H674" s="206">
        <v>42</v>
      </c>
    </row>
    <row r="675" spans="2:8" ht="32.25" thickBot="1" x14ac:dyDescent="0.25">
      <c r="B675" s="38" t="s">
        <v>13</v>
      </c>
      <c r="C675" s="28" t="s">
        <v>145</v>
      </c>
      <c r="D675" s="19" t="s">
        <v>75</v>
      </c>
      <c r="E675" s="19" t="s">
        <v>75</v>
      </c>
      <c r="F675" s="20">
        <v>1971099980</v>
      </c>
      <c r="G675" s="3">
        <v>244</v>
      </c>
      <c r="H675" s="206">
        <v>127.273</v>
      </c>
    </row>
    <row r="676" spans="2:8" ht="16.5" thickBot="1" x14ac:dyDescent="0.25">
      <c r="B676" s="87" t="s">
        <v>146</v>
      </c>
      <c r="C676" s="85" t="s">
        <v>147</v>
      </c>
      <c r="D676" s="85" t="s">
        <v>75</v>
      </c>
      <c r="E676" s="85" t="s">
        <v>117</v>
      </c>
      <c r="F676" s="85"/>
      <c r="G676" s="85"/>
      <c r="H676" s="197">
        <f>SUM(H691+H684+H677+H688)</f>
        <v>13980.305999999999</v>
      </c>
    </row>
    <row r="677" spans="2:8" ht="16.5" thickBot="1" x14ac:dyDescent="0.25">
      <c r="B677" s="31"/>
      <c r="C677" s="26" t="s">
        <v>147</v>
      </c>
      <c r="D677" s="15" t="s">
        <v>75</v>
      </c>
      <c r="E677" s="15" t="s">
        <v>117</v>
      </c>
      <c r="F677" s="32">
        <v>1920202590</v>
      </c>
      <c r="G677" s="27"/>
      <c r="H677" s="193">
        <f>SUM(H678:H683)</f>
        <v>918.75599999999997</v>
      </c>
    </row>
    <row r="678" spans="2:8" ht="48" thickBot="1" x14ac:dyDescent="0.25">
      <c r="B678" s="5" t="s">
        <v>56</v>
      </c>
      <c r="C678" s="28" t="s">
        <v>147</v>
      </c>
      <c r="D678" s="7" t="s">
        <v>75</v>
      </c>
      <c r="E678" s="7" t="s">
        <v>117</v>
      </c>
      <c r="F678" s="36">
        <v>1920202590</v>
      </c>
      <c r="G678" s="28" t="s">
        <v>80</v>
      </c>
      <c r="H678" s="88">
        <v>328</v>
      </c>
    </row>
    <row r="679" spans="2:8" ht="63.75" thickBot="1" x14ac:dyDescent="0.25">
      <c r="B679" s="38" t="s">
        <v>10</v>
      </c>
      <c r="C679" s="28" t="s">
        <v>147</v>
      </c>
      <c r="D679" s="7" t="s">
        <v>75</v>
      </c>
      <c r="E679" s="7" t="s">
        <v>117</v>
      </c>
      <c r="F679" s="36">
        <v>1920202590</v>
      </c>
      <c r="G679" s="28" t="s">
        <v>346</v>
      </c>
      <c r="H679" s="88">
        <v>100</v>
      </c>
    </row>
    <row r="680" spans="2:8" ht="32.25" thickBot="1" x14ac:dyDescent="0.25">
      <c r="B680" s="38" t="s">
        <v>13</v>
      </c>
      <c r="C680" s="28" t="s">
        <v>147</v>
      </c>
      <c r="D680" s="7" t="s">
        <v>75</v>
      </c>
      <c r="E680" s="7" t="s">
        <v>117</v>
      </c>
      <c r="F680" s="36">
        <v>1920202590</v>
      </c>
      <c r="G680" s="7" t="s">
        <v>121</v>
      </c>
      <c r="H680" s="3">
        <v>243</v>
      </c>
    </row>
    <row r="681" spans="2:8" ht="16.5" thickBot="1" x14ac:dyDescent="0.25">
      <c r="B681" s="38" t="s">
        <v>367</v>
      </c>
      <c r="C681" s="28" t="s">
        <v>147</v>
      </c>
      <c r="D681" s="7" t="s">
        <v>75</v>
      </c>
      <c r="E681" s="7" t="s">
        <v>117</v>
      </c>
      <c r="F681" s="36">
        <v>1920202590</v>
      </c>
      <c r="G681" s="7" t="s">
        <v>364</v>
      </c>
      <c r="H681" s="3">
        <v>186</v>
      </c>
    </row>
    <row r="682" spans="2:8" ht="48" thickBot="1" x14ac:dyDescent="0.25">
      <c r="B682" s="103" t="s">
        <v>358</v>
      </c>
      <c r="C682" s="141" t="s">
        <v>147</v>
      </c>
      <c r="D682" s="119" t="s">
        <v>75</v>
      </c>
      <c r="E682" s="119" t="s">
        <v>117</v>
      </c>
      <c r="F682" s="198">
        <v>1920202590</v>
      </c>
      <c r="G682" s="119" t="s">
        <v>359</v>
      </c>
      <c r="H682" s="118">
        <v>55.256</v>
      </c>
    </row>
    <row r="683" spans="2:8" ht="16.5" thickBot="1" x14ac:dyDescent="0.25">
      <c r="B683" s="209" t="s">
        <v>48</v>
      </c>
      <c r="C683" s="28" t="s">
        <v>147</v>
      </c>
      <c r="D683" s="7" t="s">
        <v>75</v>
      </c>
      <c r="E683" s="7" t="s">
        <v>117</v>
      </c>
      <c r="F683" s="36">
        <v>1920202590</v>
      </c>
      <c r="G683" s="7" t="s">
        <v>120</v>
      </c>
      <c r="H683" s="3">
        <v>6.5</v>
      </c>
    </row>
    <row r="684" spans="2:8" ht="126.75" thickBot="1" x14ac:dyDescent="0.25">
      <c r="B684" s="101" t="s">
        <v>64</v>
      </c>
      <c r="C684" s="26" t="s">
        <v>147</v>
      </c>
      <c r="D684" s="8" t="s">
        <v>75</v>
      </c>
      <c r="E684" s="8" t="s">
        <v>117</v>
      </c>
      <c r="F684" s="4">
        <v>1920206590</v>
      </c>
      <c r="G684" s="2"/>
      <c r="H684" s="1">
        <f>SUM(H685:H687)</f>
        <v>11869.3</v>
      </c>
    </row>
    <row r="685" spans="2:8" ht="48" thickBot="1" x14ac:dyDescent="0.25">
      <c r="B685" s="5" t="s">
        <v>56</v>
      </c>
      <c r="C685" s="28" t="s">
        <v>147</v>
      </c>
      <c r="D685" s="7" t="s">
        <v>75</v>
      </c>
      <c r="E685" s="7" t="s">
        <v>117</v>
      </c>
      <c r="F685" s="3">
        <v>1920206590</v>
      </c>
      <c r="G685" s="3">
        <v>111</v>
      </c>
      <c r="H685" s="3">
        <v>9024</v>
      </c>
    </row>
    <row r="686" spans="2:8" ht="63.75" thickBot="1" x14ac:dyDescent="0.25">
      <c r="B686" s="38" t="s">
        <v>10</v>
      </c>
      <c r="C686" s="28" t="s">
        <v>147</v>
      </c>
      <c r="D686" s="7" t="s">
        <v>75</v>
      </c>
      <c r="E686" s="7" t="s">
        <v>117</v>
      </c>
      <c r="F686" s="3">
        <v>1920206590</v>
      </c>
      <c r="G686" s="3">
        <v>119</v>
      </c>
      <c r="H686" s="3">
        <v>2725</v>
      </c>
    </row>
    <row r="687" spans="2:8" ht="32.25" thickBot="1" x14ac:dyDescent="0.25">
      <c r="B687" s="38" t="s">
        <v>13</v>
      </c>
      <c r="C687" s="28" t="s">
        <v>147</v>
      </c>
      <c r="D687" s="7" t="s">
        <v>75</v>
      </c>
      <c r="E687" s="7" t="s">
        <v>117</v>
      </c>
      <c r="F687" s="3">
        <v>1920206590</v>
      </c>
      <c r="G687" s="3">
        <v>244</v>
      </c>
      <c r="H687" s="3">
        <v>120.3</v>
      </c>
    </row>
    <row r="688" spans="2:8" ht="79.5" thickBot="1" x14ac:dyDescent="0.25">
      <c r="B688" s="211" t="s">
        <v>371</v>
      </c>
      <c r="C688" s="141" t="s">
        <v>147</v>
      </c>
      <c r="D688" s="119" t="s">
        <v>75</v>
      </c>
      <c r="E688" s="119" t="s">
        <v>117</v>
      </c>
      <c r="F688" s="127" t="s">
        <v>375</v>
      </c>
      <c r="G688" s="118"/>
      <c r="H688" s="118">
        <f>SUM(H689:H690)</f>
        <v>859.31999999999994</v>
      </c>
    </row>
    <row r="689" spans="2:8" ht="48" thickBot="1" x14ac:dyDescent="0.25">
      <c r="B689" s="38" t="s">
        <v>229</v>
      </c>
      <c r="C689" s="28" t="s">
        <v>147</v>
      </c>
      <c r="D689" s="7" t="s">
        <v>75</v>
      </c>
      <c r="E689" s="7" t="s">
        <v>117</v>
      </c>
      <c r="F689" s="130" t="s">
        <v>375</v>
      </c>
      <c r="G689" s="3">
        <v>111</v>
      </c>
      <c r="H689" s="3">
        <v>660</v>
      </c>
    </row>
    <row r="690" spans="2:8" ht="63.75" thickBot="1" x14ac:dyDescent="0.25">
      <c r="B690" s="38" t="s">
        <v>10</v>
      </c>
      <c r="C690" s="28" t="s">
        <v>147</v>
      </c>
      <c r="D690" s="7" t="s">
        <v>75</v>
      </c>
      <c r="E690" s="7" t="s">
        <v>117</v>
      </c>
      <c r="F690" s="130" t="s">
        <v>375</v>
      </c>
      <c r="G690" s="3">
        <v>119</v>
      </c>
      <c r="H690" s="3">
        <v>199.32</v>
      </c>
    </row>
    <row r="691" spans="2:8" ht="79.5" thickBot="1" x14ac:dyDescent="0.25">
      <c r="B691" s="107" t="s">
        <v>373</v>
      </c>
      <c r="C691" s="204" t="s">
        <v>147</v>
      </c>
      <c r="D691" s="204" t="s">
        <v>75</v>
      </c>
      <c r="E691" s="204" t="s">
        <v>117</v>
      </c>
      <c r="F691" s="127" t="s">
        <v>374</v>
      </c>
      <c r="G691" s="205"/>
      <c r="H691" s="205">
        <v>332.93</v>
      </c>
    </row>
    <row r="692" spans="2:8" ht="32.25" thickBot="1" x14ac:dyDescent="0.25">
      <c r="B692" s="38" t="s">
        <v>13</v>
      </c>
      <c r="C692" s="28" t="s">
        <v>147</v>
      </c>
      <c r="D692" s="7" t="s">
        <v>75</v>
      </c>
      <c r="E692" s="7" t="s">
        <v>117</v>
      </c>
      <c r="F692" s="130" t="s">
        <v>374</v>
      </c>
      <c r="G692" s="3">
        <v>244</v>
      </c>
      <c r="H692" s="206">
        <v>332.93</v>
      </c>
    </row>
    <row r="693" spans="2:8" ht="48" thickBot="1" x14ac:dyDescent="0.25">
      <c r="B693" s="87" t="s">
        <v>148</v>
      </c>
      <c r="C693" s="85" t="s">
        <v>149</v>
      </c>
      <c r="D693" s="85" t="s">
        <v>75</v>
      </c>
      <c r="E693" s="85" t="s">
        <v>117</v>
      </c>
      <c r="F693" s="85"/>
      <c r="G693" s="85"/>
      <c r="H693" s="197">
        <f>SUM(H708+H701+H694+H705)</f>
        <v>13604.066000000001</v>
      </c>
    </row>
    <row r="694" spans="2:8" ht="16.5" thickBot="1" x14ac:dyDescent="0.25">
      <c r="B694" s="5"/>
      <c r="C694" s="26" t="s">
        <v>149</v>
      </c>
      <c r="D694" s="15" t="s">
        <v>75</v>
      </c>
      <c r="E694" s="15" t="s">
        <v>117</v>
      </c>
      <c r="F694" s="32">
        <v>1920202590</v>
      </c>
      <c r="G694" s="27"/>
      <c r="H694" s="193">
        <f>SUM(H695:H700)</f>
        <v>821.35599999999999</v>
      </c>
    </row>
    <row r="695" spans="2:8" ht="48" thickBot="1" x14ac:dyDescent="0.25">
      <c r="B695" s="5" t="s">
        <v>56</v>
      </c>
      <c r="C695" s="28" t="s">
        <v>149</v>
      </c>
      <c r="D695" s="7" t="s">
        <v>75</v>
      </c>
      <c r="E695" s="7" t="s">
        <v>117</v>
      </c>
      <c r="F695" s="36">
        <v>1920202590</v>
      </c>
      <c r="G695" s="28" t="s">
        <v>80</v>
      </c>
      <c r="H695" s="88">
        <v>251</v>
      </c>
    </row>
    <row r="696" spans="2:8" ht="63.75" thickBot="1" x14ac:dyDescent="0.25">
      <c r="B696" s="38" t="s">
        <v>10</v>
      </c>
      <c r="C696" s="28" t="s">
        <v>149</v>
      </c>
      <c r="D696" s="7" t="s">
        <v>75</v>
      </c>
      <c r="E696" s="7" t="s">
        <v>117</v>
      </c>
      <c r="F696" s="36">
        <v>1920202590</v>
      </c>
      <c r="G696" s="28" t="s">
        <v>346</v>
      </c>
      <c r="H696" s="88">
        <v>76</v>
      </c>
    </row>
    <row r="697" spans="2:8" ht="32.25" thickBot="1" x14ac:dyDescent="0.25">
      <c r="B697" s="38" t="s">
        <v>13</v>
      </c>
      <c r="C697" s="28" t="s">
        <v>149</v>
      </c>
      <c r="D697" s="7" t="s">
        <v>75</v>
      </c>
      <c r="E697" s="7" t="s">
        <v>117</v>
      </c>
      <c r="F697" s="36">
        <v>1920202590</v>
      </c>
      <c r="G697" s="7" t="s">
        <v>121</v>
      </c>
      <c r="H697" s="3">
        <v>308</v>
      </c>
    </row>
    <row r="698" spans="2:8" ht="16.5" thickBot="1" x14ac:dyDescent="0.25">
      <c r="B698" s="38" t="s">
        <v>367</v>
      </c>
      <c r="C698" s="28" t="s">
        <v>149</v>
      </c>
      <c r="D698" s="7" t="s">
        <v>75</v>
      </c>
      <c r="E698" s="7" t="s">
        <v>117</v>
      </c>
      <c r="F698" s="36">
        <v>1920202590</v>
      </c>
      <c r="G698" s="7" t="s">
        <v>364</v>
      </c>
      <c r="H698" s="3">
        <v>114</v>
      </c>
    </row>
    <row r="699" spans="2:8" ht="48" thickBot="1" x14ac:dyDescent="0.25">
      <c r="B699" s="103" t="s">
        <v>358</v>
      </c>
      <c r="C699" s="141" t="s">
        <v>149</v>
      </c>
      <c r="D699" s="119" t="s">
        <v>75</v>
      </c>
      <c r="E699" s="119" t="s">
        <v>117</v>
      </c>
      <c r="F699" s="198">
        <v>1920202590</v>
      </c>
      <c r="G699" s="119" t="s">
        <v>359</v>
      </c>
      <c r="H699" s="118">
        <v>55.256</v>
      </c>
    </row>
    <row r="700" spans="2:8" ht="16.5" thickBot="1" x14ac:dyDescent="0.25">
      <c r="B700" s="209" t="s">
        <v>48</v>
      </c>
      <c r="C700" s="28" t="s">
        <v>149</v>
      </c>
      <c r="D700" s="7" t="s">
        <v>75</v>
      </c>
      <c r="E700" s="7" t="s">
        <v>117</v>
      </c>
      <c r="F700" s="36">
        <v>1920202590</v>
      </c>
      <c r="G700" s="7" t="s">
        <v>120</v>
      </c>
      <c r="H700" s="3">
        <v>17.100000000000001</v>
      </c>
    </row>
    <row r="701" spans="2:8" ht="126.75" thickBot="1" x14ac:dyDescent="0.25">
      <c r="B701" s="101" t="s">
        <v>64</v>
      </c>
      <c r="C701" s="26" t="s">
        <v>149</v>
      </c>
      <c r="D701" s="8" t="s">
        <v>75</v>
      </c>
      <c r="E701" s="8" t="s">
        <v>117</v>
      </c>
      <c r="F701" s="4">
        <v>1920206590</v>
      </c>
      <c r="G701" s="2"/>
      <c r="H701" s="1">
        <f>SUM(H702:H704)</f>
        <v>11544.6</v>
      </c>
    </row>
    <row r="702" spans="2:8" ht="48" thickBot="1" x14ac:dyDescent="0.25">
      <c r="B702" s="5" t="s">
        <v>56</v>
      </c>
      <c r="C702" s="28" t="s">
        <v>149</v>
      </c>
      <c r="D702" s="7" t="s">
        <v>75</v>
      </c>
      <c r="E702" s="7" t="s">
        <v>117</v>
      </c>
      <c r="F702" s="3">
        <v>1920206590</v>
      </c>
      <c r="G702" s="3">
        <v>111</v>
      </c>
      <c r="H702" s="3">
        <v>8794</v>
      </c>
    </row>
    <row r="703" spans="2:8" ht="63.75" thickBot="1" x14ac:dyDescent="0.25">
      <c r="B703" s="38" t="s">
        <v>10</v>
      </c>
      <c r="C703" s="28" t="s">
        <v>149</v>
      </c>
      <c r="D703" s="7" t="s">
        <v>75</v>
      </c>
      <c r="E703" s="7" t="s">
        <v>117</v>
      </c>
      <c r="F703" s="3">
        <v>1920206590</v>
      </c>
      <c r="G703" s="3">
        <v>119</v>
      </c>
      <c r="H703" s="3">
        <v>2656</v>
      </c>
    </row>
    <row r="704" spans="2:8" ht="32.25" thickBot="1" x14ac:dyDescent="0.25">
      <c r="B704" s="38" t="s">
        <v>13</v>
      </c>
      <c r="C704" s="28" t="s">
        <v>149</v>
      </c>
      <c r="D704" s="7" t="s">
        <v>75</v>
      </c>
      <c r="E704" s="7" t="s">
        <v>117</v>
      </c>
      <c r="F704" s="3">
        <v>1920206590</v>
      </c>
      <c r="G704" s="3">
        <v>244</v>
      </c>
      <c r="H704" s="3">
        <v>94.6</v>
      </c>
    </row>
    <row r="705" spans="2:8" ht="79.5" thickBot="1" x14ac:dyDescent="0.25">
      <c r="B705" s="211" t="s">
        <v>371</v>
      </c>
      <c r="C705" s="141" t="s">
        <v>149</v>
      </c>
      <c r="D705" s="119" t="s">
        <v>75</v>
      </c>
      <c r="E705" s="119" t="s">
        <v>117</v>
      </c>
      <c r="F705" s="127" t="s">
        <v>375</v>
      </c>
      <c r="G705" s="118"/>
      <c r="H705" s="118">
        <f>SUM(H706:H707)</f>
        <v>859.31999999999994</v>
      </c>
    </row>
    <row r="706" spans="2:8" ht="48" thickBot="1" x14ac:dyDescent="0.25">
      <c r="B706" s="38" t="s">
        <v>229</v>
      </c>
      <c r="C706" s="28" t="s">
        <v>149</v>
      </c>
      <c r="D706" s="7" t="s">
        <v>75</v>
      </c>
      <c r="E706" s="7" t="s">
        <v>117</v>
      </c>
      <c r="F706" s="130" t="s">
        <v>375</v>
      </c>
      <c r="G706" s="3">
        <v>111</v>
      </c>
      <c r="H706" s="3">
        <v>660</v>
      </c>
    </row>
    <row r="707" spans="2:8" ht="63.75" thickBot="1" x14ac:dyDescent="0.25">
      <c r="B707" s="38" t="s">
        <v>10</v>
      </c>
      <c r="C707" s="28" t="s">
        <v>149</v>
      </c>
      <c r="D707" s="7" t="s">
        <v>75</v>
      </c>
      <c r="E707" s="7" t="s">
        <v>117</v>
      </c>
      <c r="F707" s="130" t="s">
        <v>375</v>
      </c>
      <c r="G707" s="3">
        <v>119</v>
      </c>
      <c r="H707" s="3">
        <v>199.32</v>
      </c>
    </row>
    <row r="708" spans="2:8" ht="79.5" thickBot="1" x14ac:dyDescent="0.25">
      <c r="B708" s="107" t="s">
        <v>373</v>
      </c>
      <c r="C708" s="204" t="s">
        <v>149</v>
      </c>
      <c r="D708" s="204" t="s">
        <v>75</v>
      </c>
      <c r="E708" s="204" t="s">
        <v>117</v>
      </c>
      <c r="F708" s="127" t="s">
        <v>374</v>
      </c>
      <c r="G708" s="205"/>
      <c r="H708" s="205">
        <v>378.79</v>
      </c>
    </row>
    <row r="709" spans="2:8" ht="32.25" thickBot="1" x14ac:dyDescent="0.25">
      <c r="B709" s="38" t="s">
        <v>13</v>
      </c>
      <c r="C709" s="28" t="s">
        <v>149</v>
      </c>
      <c r="D709" s="7" t="s">
        <v>75</v>
      </c>
      <c r="E709" s="7" t="s">
        <v>117</v>
      </c>
      <c r="F709" s="130" t="s">
        <v>374</v>
      </c>
      <c r="G709" s="3">
        <v>244</v>
      </c>
      <c r="H709" s="206">
        <v>378.79</v>
      </c>
    </row>
    <row r="710" spans="2:8" ht="16.5" thickBot="1" x14ac:dyDescent="0.25">
      <c r="B710" s="87" t="s">
        <v>150</v>
      </c>
      <c r="C710" s="85" t="s">
        <v>151</v>
      </c>
      <c r="D710" s="85" t="s">
        <v>75</v>
      </c>
      <c r="E710" s="85" t="s">
        <v>117</v>
      </c>
      <c r="F710" s="85"/>
      <c r="G710" s="85"/>
      <c r="H710" s="197">
        <f>SUM(H723+H719+H711+H726)</f>
        <v>20540.11</v>
      </c>
    </row>
    <row r="711" spans="2:8" ht="16.5" thickBot="1" x14ac:dyDescent="0.25">
      <c r="B711" s="31"/>
      <c r="C711" s="26" t="s">
        <v>151</v>
      </c>
      <c r="D711" s="15" t="s">
        <v>75</v>
      </c>
      <c r="E711" s="15" t="s">
        <v>117</v>
      </c>
      <c r="F711" s="32">
        <v>1920202590</v>
      </c>
      <c r="G711" s="27"/>
      <c r="H711" s="193">
        <f>SUM(H712:H718)</f>
        <v>2058.08</v>
      </c>
    </row>
    <row r="712" spans="2:8" ht="48" thickBot="1" x14ac:dyDescent="0.25">
      <c r="B712" s="5" t="s">
        <v>56</v>
      </c>
      <c r="C712" s="28" t="s">
        <v>151</v>
      </c>
      <c r="D712" s="7" t="s">
        <v>75</v>
      </c>
      <c r="E712" s="7" t="s">
        <v>117</v>
      </c>
      <c r="F712" s="36">
        <v>1920202590</v>
      </c>
      <c r="G712" s="28" t="s">
        <v>80</v>
      </c>
      <c r="H712" s="88">
        <v>648</v>
      </c>
    </row>
    <row r="713" spans="2:8" ht="63.75" thickBot="1" x14ac:dyDescent="0.25">
      <c r="B713" s="38" t="s">
        <v>10</v>
      </c>
      <c r="C713" s="28" t="s">
        <v>151</v>
      </c>
      <c r="D713" s="7" t="s">
        <v>75</v>
      </c>
      <c r="E713" s="7" t="s">
        <v>117</v>
      </c>
      <c r="F713" s="36">
        <v>1920202590</v>
      </c>
      <c r="G713" s="7" t="s">
        <v>346</v>
      </c>
      <c r="H713" s="88">
        <v>196</v>
      </c>
    </row>
    <row r="714" spans="2:8" ht="48" thickBot="1" x14ac:dyDescent="0.25">
      <c r="B714" s="115" t="s">
        <v>318</v>
      </c>
      <c r="C714" s="28" t="s">
        <v>151</v>
      </c>
      <c r="D714" s="7" t="s">
        <v>75</v>
      </c>
      <c r="E714" s="7" t="s">
        <v>117</v>
      </c>
      <c r="F714" s="36">
        <v>1920202590</v>
      </c>
      <c r="G714" s="7" t="s">
        <v>319</v>
      </c>
      <c r="H714" s="88">
        <v>200</v>
      </c>
    </row>
    <row r="715" spans="2:8" ht="32.25" thickBot="1" x14ac:dyDescent="0.25">
      <c r="B715" s="38" t="s">
        <v>13</v>
      </c>
      <c r="C715" s="28" t="s">
        <v>151</v>
      </c>
      <c r="D715" s="7" t="s">
        <v>75</v>
      </c>
      <c r="E715" s="7" t="s">
        <v>117</v>
      </c>
      <c r="F715" s="36">
        <v>1920202590</v>
      </c>
      <c r="G715" s="7" t="s">
        <v>121</v>
      </c>
      <c r="H715" s="3">
        <v>364</v>
      </c>
    </row>
    <row r="716" spans="2:8" ht="16.5" thickBot="1" x14ac:dyDescent="0.25">
      <c r="B716" s="38" t="s">
        <v>367</v>
      </c>
      <c r="C716" s="28" t="s">
        <v>151</v>
      </c>
      <c r="D716" s="7" t="s">
        <v>75</v>
      </c>
      <c r="E716" s="7" t="s">
        <v>117</v>
      </c>
      <c r="F716" s="36">
        <v>1920202590</v>
      </c>
      <c r="G716" s="7" t="s">
        <v>364</v>
      </c>
      <c r="H716" s="3">
        <v>178</v>
      </c>
    </row>
    <row r="717" spans="2:8" ht="48" thickBot="1" x14ac:dyDescent="0.25">
      <c r="B717" s="103" t="s">
        <v>358</v>
      </c>
      <c r="C717" s="141" t="s">
        <v>151</v>
      </c>
      <c r="D717" s="119" t="s">
        <v>75</v>
      </c>
      <c r="E717" s="119" t="s">
        <v>117</v>
      </c>
      <c r="F717" s="198">
        <v>1920202590</v>
      </c>
      <c r="G717" s="119" t="s">
        <v>359</v>
      </c>
      <c r="H717" s="118">
        <v>276.27999999999997</v>
      </c>
    </row>
    <row r="718" spans="2:8" ht="16.5" thickBot="1" x14ac:dyDescent="0.25">
      <c r="B718" s="209" t="s">
        <v>48</v>
      </c>
      <c r="C718" s="28" t="s">
        <v>151</v>
      </c>
      <c r="D718" s="7" t="s">
        <v>75</v>
      </c>
      <c r="E718" s="7" t="s">
        <v>117</v>
      </c>
      <c r="F718" s="36">
        <v>1920202590</v>
      </c>
      <c r="G718" s="7" t="s">
        <v>120</v>
      </c>
      <c r="H718" s="3">
        <v>195.8</v>
      </c>
    </row>
    <row r="719" spans="2:8" ht="126.75" thickBot="1" x14ac:dyDescent="0.25">
      <c r="B719" s="101" t="s">
        <v>64</v>
      </c>
      <c r="C719" s="26" t="s">
        <v>151</v>
      </c>
      <c r="D719" s="8" t="s">
        <v>75</v>
      </c>
      <c r="E719" s="8" t="s">
        <v>117</v>
      </c>
      <c r="F719" s="4">
        <v>1920206590</v>
      </c>
      <c r="G719" s="2"/>
      <c r="H719" s="1">
        <f>SUM(H720:H722)</f>
        <v>16639.900000000001</v>
      </c>
    </row>
    <row r="720" spans="2:8" ht="48" thickBot="1" x14ac:dyDescent="0.25">
      <c r="B720" s="5" t="s">
        <v>56</v>
      </c>
      <c r="C720" s="28" t="s">
        <v>151</v>
      </c>
      <c r="D720" s="7" t="s">
        <v>75</v>
      </c>
      <c r="E720" s="7" t="s">
        <v>117</v>
      </c>
      <c r="F720" s="3">
        <v>1920206590</v>
      </c>
      <c r="G720" s="3">
        <v>111</v>
      </c>
      <c r="H720" s="3">
        <v>12570</v>
      </c>
    </row>
    <row r="721" spans="2:8" ht="63.75" thickBot="1" x14ac:dyDescent="0.25">
      <c r="B721" s="38" t="s">
        <v>10</v>
      </c>
      <c r="C721" s="28" t="s">
        <v>151</v>
      </c>
      <c r="D721" s="7" t="s">
        <v>75</v>
      </c>
      <c r="E721" s="7" t="s">
        <v>117</v>
      </c>
      <c r="F721" s="3">
        <v>1920206590</v>
      </c>
      <c r="G721" s="3">
        <v>119</v>
      </c>
      <c r="H721" s="3">
        <v>3796</v>
      </c>
    </row>
    <row r="722" spans="2:8" ht="32.25" thickBot="1" x14ac:dyDescent="0.25">
      <c r="B722" s="38" t="s">
        <v>13</v>
      </c>
      <c r="C722" s="28" t="s">
        <v>151</v>
      </c>
      <c r="D722" s="7" t="s">
        <v>75</v>
      </c>
      <c r="E722" s="7" t="s">
        <v>117</v>
      </c>
      <c r="F722" s="3">
        <v>1920206590</v>
      </c>
      <c r="G722" s="3">
        <v>244</v>
      </c>
      <c r="H722" s="3">
        <v>273.89999999999998</v>
      </c>
    </row>
    <row r="723" spans="2:8" ht="79.5" thickBot="1" x14ac:dyDescent="0.25">
      <c r="B723" s="211" t="s">
        <v>371</v>
      </c>
      <c r="C723" s="141" t="s">
        <v>151</v>
      </c>
      <c r="D723" s="119" t="s">
        <v>75</v>
      </c>
      <c r="E723" s="119" t="s">
        <v>117</v>
      </c>
      <c r="F723" s="127" t="s">
        <v>375</v>
      </c>
      <c r="G723" s="118"/>
      <c r="H723" s="118">
        <f>SUM(H724:H725)</f>
        <v>1015.56</v>
      </c>
    </row>
    <row r="724" spans="2:8" ht="48" thickBot="1" x14ac:dyDescent="0.25">
      <c r="B724" s="38" t="s">
        <v>229</v>
      </c>
      <c r="C724" s="28" t="s">
        <v>151</v>
      </c>
      <c r="D724" s="7" t="s">
        <v>75</v>
      </c>
      <c r="E724" s="7" t="s">
        <v>117</v>
      </c>
      <c r="F724" s="130" t="s">
        <v>375</v>
      </c>
      <c r="G724" s="3">
        <v>111</v>
      </c>
      <c r="H724" s="3">
        <v>780</v>
      </c>
    </row>
    <row r="725" spans="2:8" ht="63.75" thickBot="1" x14ac:dyDescent="0.25">
      <c r="B725" s="38" t="s">
        <v>10</v>
      </c>
      <c r="C725" s="28" t="s">
        <v>151</v>
      </c>
      <c r="D725" s="7" t="s">
        <v>75</v>
      </c>
      <c r="E725" s="7" t="s">
        <v>117</v>
      </c>
      <c r="F725" s="130" t="s">
        <v>375</v>
      </c>
      <c r="G725" s="3">
        <v>119</v>
      </c>
      <c r="H725" s="3">
        <v>235.56</v>
      </c>
    </row>
    <row r="726" spans="2:8" ht="79.5" thickBot="1" x14ac:dyDescent="0.25">
      <c r="B726" s="107" t="s">
        <v>373</v>
      </c>
      <c r="C726" s="204" t="s">
        <v>151</v>
      </c>
      <c r="D726" s="204" t="s">
        <v>75</v>
      </c>
      <c r="E726" s="204" t="s">
        <v>117</v>
      </c>
      <c r="F726" s="127" t="s">
        <v>374</v>
      </c>
      <c r="G726" s="205"/>
      <c r="H726" s="205">
        <v>826.57</v>
      </c>
    </row>
    <row r="727" spans="2:8" ht="32.25" thickBot="1" x14ac:dyDescent="0.25">
      <c r="B727" s="38" t="s">
        <v>13</v>
      </c>
      <c r="C727" s="28" t="s">
        <v>151</v>
      </c>
      <c r="D727" s="7" t="s">
        <v>75</v>
      </c>
      <c r="E727" s="7" t="s">
        <v>117</v>
      </c>
      <c r="F727" s="130" t="s">
        <v>374</v>
      </c>
      <c r="G727" s="3">
        <v>244</v>
      </c>
      <c r="H727" s="206">
        <v>826.57</v>
      </c>
    </row>
    <row r="728" spans="2:8" ht="16.5" thickBot="1" x14ac:dyDescent="0.25">
      <c r="B728" s="87" t="s">
        <v>152</v>
      </c>
      <c r="C728" s="85" t="s">
        <v>153</v>
      </c>
      <c r="D728" s="85" t="s">
        <v>75</v>
      </c>
      <c r="E728" s="85" t="s">
        <v>117</v>
      </c>
      <c r="F728" s="85"/>
      <c r="G728" s="85"/>
      <c r="H728" s="86">
        <f>SUM(H742+H735+H729+H739)</f>
        <v>11824.69</v>
      </c>
    </row>
    <row r="729" spans="2:8" ht="16.5" thickBot="1" x14ac:dyDescent="0.25">
      <c r="B729" s="31"/>
      <c r="C729" s="26" t="s">
        <v>153</v>
      </c>
      <c r="D729" s="15" t="s">
        <v>75</v>
      </c>
      <c r="E729" s="15" t="s">
        <v>117</v>
      </c>
      <c r="F729" s="32">
        <v>1920202590</v>
      </c>
      <c r="G729" s="27"/>
      <c r="H729" s="49">
        <f>SUM(H730:H734)</f>
        <v>974.5</v>
      </c>
    </row>
    <row r="730" spans="2:8" ht="48" thickBot="1" x14ac:dyDescent="0.25">
      <c r="B730" s="5" t="s">
        <v>56</v>
      </c>
      <c r="C730" s="28" t="s">
        <v>153</v>
      </c>
      <c r="D730" s="7" t="s">
        <v>75</v>
      </c>
      <c r="E730" s="7" t="s">
        <v>117</v>
      </c>
      <c r="F730" s="36">
        <v>1920202590</v>
      </c>
      <c r="G730" s="28" t="s">
        <v>80</v>
      </c>
      <c r="H730" s="88">
        <v>328</v>
      </c>
    </row>
    <row r="731" spans="2:8" ht="63.75" thickBot="1" x14ac:dyDescent="0.25">
      <c r="B731" s="38" t="s">
        <v>10</v>
      </c>
      <c r="C731" s="28" t="s">
        <v>153</v>
      </c>
      <c r="D731" s="7" t="s">
        <v>75</v>
      </c>
      <c r="E731" s="7" t="s">
        <v>117</v>
      </c>
      <c r="F731" s="36">
        <v>1920202590</v>
      </c>
      <c r="G731" s="28" t="s">
        <v>346</v>
      </c>
      <c r="H731" s="88">
        <v>100</v>
      </c>
    </row>
    <row r="732" spans="2:8" ht="32.25" thickBot="1" x14ac:dyDescent="0.25">
      <c r="B732" s="38" t="s">
        <v>13</v>
      </c>
      <c r="C732" s="28" t="s">
        <v>153</v>
      </c>
      <c r="D732" s="7" t="s">
        <v>75</v>
      </c>
      <c r="E732" s="7" t="s">
        <v>117</v>
      </c>
      <c r="F732" s="36">
        <v>1920202590</v>
      </c>
      <c r="G732" s="7" t="s">
        <v>121</v>
      </c>
      <c r="H732" s="3">
        <v>458</v>
      </c>
    </row>
    <row r="733" spans="2:8" ht="16.5" thickBot="1" x14ac:dyDescent="0.25">
      <c r="B733" s="38" t="s">
        <v>367</v>
      </c>
      <c r="C733" s="28" t="s">
        <v>153</v>
      </c>
      <c r="D733" s="7" t="s">
        <v>75</v>
      </c>
      <c r="E733" s="7" t="s">
        <v>117</v>
      </c>
      <c r="F733" s="36">
        <v>1920202590</v>
      </c>
      <c r="G733" s="7" t="s">
        <v>364</v>
      </c>
      <c r="H733" s="3">
        <v>75</v>
      </c>
    </row>
    <row r="734" spans="2:8" ht="16.5" thickBot="1" x14ac:dyDescent="0.25">
      <c r="B734" s="209" t="s">
        <v>48</v>
      </c>
      <c r="C734" s="28" t="s">
        <v>153</v>
      </c>
      <c r="D734" s="7" t="s">
        <v>75</v>
      </c>
      <c r="E734" s="7" t="s">
        <v>117</v>
      </c>
      <c r="F734" s="36">
        <v>1920202590</v>
      </c>
      <c r="G734" s="7" t="s">
        <v>120</v>
      </c>
      <c r="H734" s="3">
        <v>13.5</v>
      </c>
    </row>
    <row r="735" spans="2:8" ht="126.75" thickBot="1" x14ac:dyDescent="0.25">
      <c r="B735" s="101" t="s">
        <v>64</v>
      </c>
      <c r="C735" s="26" t="s">
        <v>153</v>
      </c>
      <c r="D735" s="8" t="s">
        <v>75</v>
      </c>
      <c r="E735" s="8" t="s">
        <v>117</v>
      </c>
      <c r="F735" s="4">
        <v>1920206590</v>
      </c>
      <c r="G735" s="2"/>
      <c r="H735" s="1">
        <f>SUM(H736:H738)</f>
        <v>9906</v>
      </c>
    </row>
    <row r="736" spans="2:8" ht="48" thickBot="1" x14ac:dyDescent="0.25">
      <c r="B736" s="5" t="s">
        <v>56</v>
      </c>
      <c r="C736" s="28" t="s">
        <v>153</v>
      </c>
      <c r="D736" s="7" t="s">
        <v>75</v>
      </c>
      <c r="E736" s="7" t="s">
        <v>117</v>
      </c>
      <c r="F736" s="3">
        <v>1920206590</v>
      </c>
      <c r="G736" s="3">
        <v>111</v>
      </c>
      <c r="H736" s="3">
        <v>7562</v>
      </c>
    </row>
    <row r="737" spans="2:8" ht="63.75" thickBot="1" x14ac:dyDescent="0.25">
      <c r="B737" s="38" t="s">
        <v>10</v>
      </c>
      <c r="C737" s="28" t="s">
        <v>153</v>
      </c>
      <c r="D737" s="7" t="s">
        <v>75</v>
      </c>
      <c r="E737" s="7" t="s">
        <v>117</v>
      </c>
      <c r="F737" s="3">
        <v>1920206590</v>
      </c>
      <c r="G737" s="3">
        <v>119</v>
      </c>
      <c r="H737" s="3">
        <v>2284</v>
      </c>
    </row>
    <row r="738" spans="2:8" ht="32.25" thickBot="1" x14ac:dyDescent="0.25">
      <c r="B738" s="38" t="s">
        <v>13</v>
      </c>
      <c r="C738" s="28" t="s">
        <v>153</v>
      </c>
      <c r="D738" s="7" t="s">
        <v>75</v>
      </c>
      <c r="E738" s="7" t="s">
        <v>117</v>
      </c>
      <c r="F738" s="3">
        <v>1920206590</v>
      </c>
      <c r="G738" s="3">
        <v>244</v>
      </c>
      <c r="H738" s="3">
        <v>60</v>
      </c>
    </row>
    <row r="739" spans="2:8" ht="79.5" thickBot="1" x14ac:dyDescent="0.25">
      <c r="B739" s="211" t="s">
        <v>371</v>
      </c>
      <c r="C739" s="141" t="s">
        <v>153</v>
      </c>
      <c r="D739" s="119" t="s">
        <v>75</v>
      </c>
      <c r="E739" s="119" t="s">
        <v>117</v>
      </c>
      <c r="F739" s="127" t="s">
        <v>375</v>
      </c>
      <c r="G739" s="118"/>
      <c r="H739" s="118">
        <f>SUM(H740:H741)</f>
        <v>703.08</v>
      </c>
    </row>
    <row r="740" spans="2:8" ht="48" thickBot="1" x14ac:dyDescent="0.25">
      <c r="B740" s="38" t="s">
        <v>229</v>
      </c>
      <c r="C740" s="28" t="s">
        <v>153</v>
      </c>
      <c r="D740" s="7" t="s">
        <v>75</v>
      </c>
      <c r="E740" s="7" t="s">
        <v>117</v>
      </c>
      <c r="F740" s="130" t="s">
        <v>375</v>
      </c>
      <c r="G740" s="3">
        <v>111</v>
      </c>
      <c r="H740" s="3">
        <v>540</v>
      </c>
    </row>
    <row r="741" spans="2:8" ht="63.75" thickBot="1" x14ac:dyDescent="0.25">
      <c r="B741" s="38" t="s">
        <v>10</v>
      </c>
      <c r="C741" s="28" t="s">
        <v>153</v>
      </c>
      <c r="D741" s="7" t="s">
        <v>75</v>
      </c>
      <c r="E741" s="7" t="s">
        <v>117</v>
      </c>
      <c r="F741" s="130" t="s">
        <v>375</v>
      </c>
      <c r="G741" s="3">
        <v>119</v>
      </c>
      <c r="H741" s="3">
        <v>163.08000000000001</v>
      </c>
    </row>
    <row r="742" spans="2:8" ht="79.5" thickBot="1" x14ac:dyDescent="0.25">
      <c r="B742" s="107" t="s">
        <v>373</v>
      </c>
      <c r="C742" s="204" t="s">
        <v>153</v>
      </c>
      <c r="D742" s="204" t="s">
        <v>75</v>
      </c>
      <c r="E742" s="204" t="s">
        <v>117</v>
      </c>
      <c r="F742" s="127" t="s">
        <v>374</v>
      </c>
      <c r="G742" s="205"/>
      <c r="H742" s="205">
        <v>241.11</v>
      </c>
    </row>
    <row r="743" spans="2:8" ht="32.25" thickBot="1" x14ac:dyDescent="0.25">
      <c r="B743" s="38" t="s">
        <v>13</v>
      </c>
      <c r="C743" s="28" t="s">
        <v>153</v>
      </c>
      <c r="D743" s="7" t="s">
        <v>75</v>
      </c>
      <c r="E743" s="7" t="s">
        <v>117</v>
      </c>
      <c r="F743" s="130" t="s">
        <v>374</v>
      </c>
      <c r="G743" s="3">
        <v>244</v>
      </c>
      <c r="H743" s="206">
        <v>241.11</v>
      </c>
    </row>
    <row r="744" spans="2:8" ht="16.5" thickBot="1" x14ac:dyDescent="0.25">
      <c r="B744" s="87" t="s">
        <v>154</v>
      </c>
      <c r="C744" s="85" t="s">
        <v>155</v>
      </c>
      <c r="D744" s="85" t="s">
        <v>75</v>
      </c>
      <c r="E744" s="85" t="s">
        <v>117</v>
      </c>
      <c r="F744" s="85"/>
      <c r="G744" s="85"/>
      <c r="H744" s="197">
        <f>SUM(H745+H752+H759+H756)</f>
        <v>17381.311999999998</v>
      </c>
    </row>
    <row r="745" spans="2:8" ht="16.5" thickBot="1" x14ac:dyDescent="0.25">
      <c r="B745" s="31"/>
      <c r="C745" s="26" t="s">
        <v>155</v>
      </c>
      <c r="D745" s="15" t="s">
        <v>75</v>
      </c>
      <c r="E745" s="15" t="s">
        <v>117</v>
      </c>
      <c r="F745" s="32">
        <v>1920202590</v>
      </c>
      <c r="G745" s="27"/>
      <c r="H745" s="193">
        <f>SUM(H746:H751)</f>
        <v>1295.3119999999999</v>
      </c>
    </row>
    <row r="746" spans="2:8" ht="48" thickBot="1" x14ac:dyDescent="0.25">
      <c r="B746" s="5" t="s">
        <v>56</v>
      </c>
      <c r="C746" s="28" t="s">
        <v>155</v>
      </c>
      <c r="D746" s="7" t="s">
        <v>75</v>
      </c>
      <c r="E746" s="7" t="s">
        <v>117</v>
      </c>
      <c r="F746" s="36">
        <v>1920202590</v>
      </c>
      <c r="G746" s="28" t="s">
        <v>80</v>
      </c>
      <c r="H746" s="88">
        <v>417</v>
      </c>
    </row>
    <row r="747" spans="2:8" ht="63.75" thickBot="1" x14ac:dyDescent="0.25">
      <c r="B747" s="38" t="s">
        <v>10</v>
      </c>
      <c r="C747" s="28" t="s">
        <v>155</v>
      </c>
      <c r="D747" s="7" t="s">
        <v>75</v>
      </c>
      <c r="E747" s="7" t="s">
        <v>117</v>
      </c>
      <c r="F747" s="36">
        <v>1920202590</v>
      </c>
      <c r="G747" s="28" t="s">
        <v>346</v>
      </c>
      <c r="H747" s="88">
        <v>126</v>
      </c>
    </row>
    <row r="748" spans="2:8" ht="32.25" thickBot="1" x14ac:dyDescent="0.25">
      <c r="B748" s="38" t="s">
        <v>13</v>
      </c>
      <c r="C748" s="28" t="s">
        <v>155</v>
      </c>
      <c r="D748" s="7" t="s">
        <v>75</v>
      </c>
      <c r="E748" s="7" t="s">
        <v>117</v>
      </c>
      <c r="F748" s="36">
        <v>1920202590</v>
      </c>
      <c r="G748" s="7" t="s">
        <v>121</v>
      </c>
      <c r="H748" s="3">
        <v>489</v>
      </c>
    </row>
    <row r="749" spans="2:8" ht="16.5" thickBot="1" x14ac:dyDescent="0.25">
      <c r="B749" s="38" t="s">
        <v>367</v>
      </c>
      <c r="C749" s="28" t="s">
        <v>155</v>
      </c>
      <c r="D749" s="7" t="s">
        <v>75</v>
      </c>
      <c r="E749" s="7" t="s">
        <v>117</v>
      </c>
      <c r="F749" s="36">
        <v>1920202590</v>
      </c>
      <c r="G749" s="7" t="s">
        <v>364</v>
      </c>
      <c r="H749" s="3">
        <v>100</v>
      </c>
    </row>
    <row r="750" spans="2:8" ht="48" thickBot="1" x14ac:dyDescent="0.25">
      <c r="B750" s="103" t="s">
        <v>358</v>
      </c>
      <c r="C750" s="141" t="s">
        <v>155</v>
      </c>
      <c r="D750" s="119" t="s">
        <v>75</v>
      </c>
      <c r="E750" s="119" t="s">
        <v>117</v>
      </c>
      <c r="F750" s="198">
        <v>1920202590</v>
      </c>
      <c r="G750" s="119" t="s">
        <v>359</v>
      </c>
      <c r="H750" s="118">
        <v>110.512</v>
      </c>
    </row>
    <row r="751" spans="2:8" ht="16.5" thickBot="1" x14ac:dyDescent="0.25">
      <c r="B751" s="209" t="s">
        <v>48</v>
      </c>
      <c r="C751" s="28" t="s">
        <v>155</v>
      </c>
      <c r="D751" s="7" t="s">
        <v>75</v>
      </c>
      <c r="E751" s="7" t="s">
        <v>117</v>
      </c>
      <c r="F751" s="36">
        <v>1920202590</v>
      </c>
      <c r="G751" s="7" t="s">
        <v>120</v>
      </c>
      <c r="H751" s="3">
        <v>52.8</v>
      </c>
    </row>
    <row r="752" spans="2:8" ht="126.75" thickBot="1" x14ac:dyDescent="0.25">
      <c r="B752" s="101" t="s">
        <v>64</v>
      </c>
      <c r="C752" s="26" t="s">
        <v>155</v>
      </c>
      <c r="D752" s="8" t="s">
        <v>75</v>
      </c>
      <c r="E752" s="8" t="s">
        <v>117</v>
      </c>
      <c r="F752" s="4">
        <v>1920206590</v>
      </c>
      <c r="G752" s="2"/>
      <c r="H752" s="1">
        <f>SUM(H753:H755)</f>
        <v>14469</v>
      </c>
    </row>
    <row r="753" spans="2:8" ht="48" thickBot="1" x14ac:dyDescent="0.25">
      <c r="B753" s="5" t="s">
        <v>56</v>
      </c>
      <c r="C753" s="28" t="s">
        <v>155</v>
      </c>
      <c r="D753" s="7" t="s">
        <v>75</v>
      </c>
      <c r="E753" s="7" t="s">
        <v>117</v>
      </c>
      <c r="F753" s="3">
        <v>1920206590</v>
      </c>
      <c r="G753" s="3">
        <v>111</v>
      </c>
      <c r="H753" s="3">
        <v>10939</v>
      </c>
    </row>
    <row r="754" spans="2:8" ht="63.75" thickBot="1" x14ac:dyDescent="0.25">
      <c r="B754" s="38" t="s">
        <v>10</v>
      </c>
      <c r="C754" s="28" t="s">
        <v>155</v>
      </c>
      <c r="D754" s="7" t="s">
        <v>75</v>
      </c>
      <c r="E754" s="7" t="s">
        <v>117</v>
      </c>
      <c r="F754" s="3">
        <v>1920206590</v>
      </c>
      <c r="G754" s="3">
        <v>119</v>
      </c>
      <c r="H754" s="3">
        <v>3304</v>
      </c>
    </row>
    <row r="755" spans="2:8" ht="32.25" thickBot="1" x14ac:dyDescent="0.25">
      <c r="B755" s="38" t="s">
        <v>13</v>
      </c>
      <c r="C755" s="28" t="s">
        <v>155</v>
      </c>
      <c r="D755" s="7" t="s">
        <v>75</v>
      </c>
      <c r="E755" s="7" t="s">
        <v>117</v>
      </c>
      <c r="F755" s="3">
        <v>1920206590</v>
      </c>
      <c r="G755" s="3">
        <v>244</v>
      </c>
      <c r="H755" s="3">
        <v>226</v>
      </c>
    </row>
    <row r="756" spans="2:8" ht="79.5" thickBot="1" x14ac:dyDescent="0.25">
      <c r="B756" s="211" t="s">
        <v>371</v>
      </c>
      <c r="C756" s="141" t="s">
        <v>155</v>
      </c>
      <c r="D756" s="119" t="s">
        <v>75</v>
      </c>
      <c r="E756" s="119" t="s">
        <v>117</v>
      </c>
      <c r="F756" s="127" t="s">
        <v>375</v>
      </c>
      <c r="G756" s="118"/>
      <c r="H756" s="118">
        <f>SUM(H757:H758)</f>
        <v>859.31999999999994</v>
      </c>
    </row>
    <row r="757" spans="2:8" ht="48" thickBot="1" x14ac:dyDescent="0.25">
      <c r="B757" s="38" t="s">
        <v>229</v>
      </c>
      <c r="C757" s="28" t="s">
        <v>155</v>
      </c>
      <c r="D757" s="7" t="s">
        <v>75</v>
      </c>
      <c r="E757" s="7" t="s">
        <v>117</v>
      </c>
      <c r="F757" s="130" t="s">
        <v>375</v>
      </c>
      <c r="G757" s="3">
        <v>111</v>
      </c>
      <c r="H757" s="3">
        <v>660</v>
      </c>
    </row>
    <row r="758" spans="2:8" ht="63.75" thickBot="1" x14ac:dyDescent="0.25">
      <c r="B758" s="38" t="s">
        <v>10</v>
      </c>
      <c r="C758" s="28" t="s">
        <v>155</v>
      </c>
      <c r="D758" s="7" t="s">
        <v>75</v>
      </c>
      <c r="E758" s="7" t="s">
        <v>117</v>
      </c>
      <c r="F758" s="130" t="s">
        <v>375</v>
      </c>
      <c r="G758" s="3">
        <v>119</v>
      </c>
      <c r="H758" s="3">
        <v>199.32</v>
      </c>
    </row>
    <row r="759" spans="2:8" ht="79.5" thickBot="1" x14ac:dyDescent="0.25">
      <c r="B759" s="107" t="s">
        <v>373</v>
      </c>
      <c r="C759" s="204" t="s">
        <v>155</v>
      </c>
      <c r="D759" s="204" t="s">
        <v>75</v>
      </c>
      <c r="E759" s="204" t="s">
        <v>117</v>
      </c>
      <c r="F759" s="127" t="s">
        <v>374</v>
      </c>
      <c r="G759" s="205"/>
      <c r="H759" s="205">
        <v>757.68</v>
      </c>
    </row>
    <row r="760" spans="2:8" ht="32.25" thickBot="1" x14ac:dyDescent="0.25">
      <c r="B760" s="38" t="s">
        <v>13</v>
      </c>
      <c r="C760" s="28" t="s">
        <v>155</v>
      </c>
      <c r="D760" s="7" t="s">
        <v>75</v>
      </c>
      <c r="E760" s="7" t="s">
        <v>117</v>
      </c>
      <c r="F760" s="130" t="s">
        <v>374</v>
      </c>
      <c r="G760" s="3">
        <v>244</v>
      </c>
      <c r="H760" s="206">
        <v>757.68</v>
      </c>
    </row>
    <row r="761" spans="2:8" ht="16.5" thickBot="1" x14ac:dyDescent="0.25">
      <c r="B761" s="87" t="s">
        <v>156</v>
      </c>
      <c r="C761" s="85" t="s">
        <v>157</v>
      </c>
      <c r="D761" s="85" t="s">
        <v>75</v>
      </c>
      <c r="E761" s="85" t="s">
        <v>117</v>
      </c>
      <c r="F761" s="85"/>
      <c r="G761" s="85"/>
      <c r="H761" s="197">
        <f>SUM(H776+H769+H762+H773)</f>
        <v>15599.375999999998</v>
      </c>
    </row>
    <row r="762" spans="2:8" ht="16.5" thickBot="1" x14ac:dyDescent="0.25">
      <c r="B762" s="31"/>
      <c r="C762" s="26" t="s">
        <v>157</v>
      </c>
      <c r="D762" s="15" t="s">
        <v>75</v>
      </c>
      <c r="E762" s="15" t="s">
        <v>117</v>
      </c>
      <c r="F762" s="32">
        <v>1920202590</v>
      </c>
      <c r="G762" s="27"/>
      <c r="H762" s="193">
        <f>SUM(H763:H768)</f>
        <v>1378.9560000000001</v>
      </c>
    </row>
    <row r="763" spans="2:8" ht="48" thickBot="1" x14ac:dyDescent="0.25">
      <c r="B763" s="5" t="s">
        <v>56</v>
      </c>
      <c r="C763" s="28" t="s">
        <v>157</v>
      </c>
      <c r="D763" s="7" t="s">
        <v>75</v>
      </c>
      <c r="E763" s="7" t="s">
        <v>117</v>
      </c>
      <c r="F763" s="36">
        <v>1920202590</v>
      </c>
      <c r="G763" s="28" t="s">
        <v>80</v>
      </c>
      <c r="H763" s="88">
        <v>368</v>
      </c>
    </row>
    <row r="764" spans="2:8" ht="63.75" thickBot="1" x14ac:dyDescent="0.25">
      <c r="B764" s="38" t="s">
        <v>10</v>
      </c>
      <c r="C764" s="28" t="s">
        <v>157</v>
      </c>
      <c r="D764" s="7" t="s">
        <v>75</v>
      </c>
      <c r="E764" s="7" t="s">
        <v>117</v>
      </c>
      <c r="F764" s="36">
        <v>1920202590</v>
      </c>
      <c r="G764" s="28" t="s">
        <v>346</v>
      </c>
      <c r="H764" s="88">
        <v>112</v>
      </c>
    </row>
    <row r="765" spans="2:8" ht="32.25" thickBot="1" x14ac:dyDescent="0.25">
      <c r="B765" s="38" t="s">
        <v>13</v>
      </c>
      <c r="C765" s="28" t="s">
        <v>157</v>
      </c>
      <c r="D765" s="7" t="s">
        <v>75</v>
      </c>
      <c r="E765" s="7" t="s">
        <v>117</v>
      </c>
      <c r="F765" s="36">
        <v>1920202590</v>
      </c>
      <c r="G765" s="7" t="s">
        <v>121</v>
      </c>
      <c r="H765" s="3">
        <v>670.5</v>
      </c>
    </row>
    <row r="766" spans="2:8" ht="16.5" thickBot="1" x14ac:dyDescent="0.25">
      <c r="B766" s="38" t="s">
        <v>367</v>
      </c>
      <c r="C766" s="28" t="s">
        <v>157</v>
      </c>
      <c r="D766" s="7" t="s">
        <v>75</v>
      </c>
      <c r="E766" s="7" t="s">
        <v>117</v>
      </c>
      <c r="F766" s="36">
        <v>1920202590</v>
      </c>
      <c r="G766" s="7" t="s">
        <v>364</v>
      </c>
      <c r="H766" s="3">
        <v>100</v>
      </c>
    </row>
    <row r="767" spans="2:8" ht="48" thickBot="1" x14ac:dyDescent="0.25">
      <c r="B767" s="103" t="s">
        <v>358</v>
      </c>
      <c r="C767" s="141" t="s">
        <v>157</v>
      </c>
      <c r="D767" s="119" t="s">
        <v>75</v>
      </c>
      <c r="E767" s="119" t="s">
        <v>117</v>
      </c>
      <c r="F767" s="198">
        <v>1920202590</v>
      </c>
      <c r="G767" s="119" t="s">
        <v>359</v>
      </c>
      <c r="H767" s="118">
        <v>55.256</v>
      </c>
    </row>
    <row r="768" spans="2:8" ht="16.5" thickBot="1" x14ac:dyDescent="0.25">
      <c r="B768" s="209" t="s">
        <v>48</v>
      </c>
      <c r="C768" s="28" t="s">
        <v>157</v>
      </c>
      <c r="D768" s="7" t="s">
        <v>75</v>
      </c>
      <c r="E768" s="7" t="s">
        <v>117</v>
      </c>
      <c r="F768" s="36">
        <v>1920202590</v>
      </c>
      <c r="G768" s="7" t="s">
        <v>120</v>
      </c>
      <c r="H768" s="3">
        <v>73.2</v>
      </c>
    </row>
    <row r="769" spans="2:8" ht="126.75" thickBot="1" x14ac:dyDescent="0.25">
      <c r="B769" s="101" t="s">
        <v>64</v>
      </c>
      <c r="C769" s="26" t="s">
        <v>157</v>
      </c>
      <c r="D769" s="8" t="s">
        <v>75</v>
      </c>
      <c r="E769" s="8" t="s">
        <v>117</v>
      </c>
      <c r="F769" s="4">
        <v>1920206590</v>
      </c>
      <c r="G769" s="2"/>
      <c r="H769" s="1">
        <f>SUM(H770:H772)</f>
        <v>12970.8</v>
      </c>
    </row>
    <row r="770" spans="2:8" ht="48" thickBot="1" x14ac:dyDescent="0.25">
      <c r="B770" s="5" t="s">
        <v>56</v>
      </c>
      <c r="C770" s="28" t="s">
        <v>157</v>
      </c>
      <c r="D770" s="7" t="s">
        <v>75</v>
      </c>
      <c r="E770" s="7" t="s">
        <v>117</v>
      </c>
      <c r="F770" s="3">
        <v>1920206590</v>
      </c>
      <c r="G770" s="3">
        <v>111</v>
      </c>
      <c r="H770" s="3">
        <v>9864</v>
      </c>
    </row>
    <row r="771" spans="2:8" ht="63.75" thickBot="1" x14ac:dyDescent="0.25">
      <c r="B771" s="38" t="s">
        <v>10</v>
      </c>
      <c r="C771" s="28" t="s">
        <v>157</v>
      </c>
      <c r="D771" s="7" t="s">
        <v>75</v>
      </c>
      <c r="E771" s="7" t="s">
        <v>117</v>
      </c>
      <c r="F771" s="3">
        <v>1920206590</v>
      </c>
      <c r="G771" s="3">
        <v>119</v>
      </c>
      <c r="H771" s="3">
        <v>2980</v>
      </c>
    </row>
    <row r="772" spans="2:8" ht="32.25" thickBot="1" x14ac:dyDescent="0.25">
      <c r="B772" s="38" t="s">
        <v>13</v>
      </c>
      <c r="C772" s="28" t="s">
        <v>157</v>
      </c>
      <c r="D772" s="7" t="s">
        <v>75</v>
      </c>
      <c r="E772" s="7" t="s">
        <v>117</v>
      </c>
      <c r="F772" s="3">
        <v>1920206590</v>
      </c>
      <c r="G772" s="3">
        <v>244</v>
      </c>
      <c r="H772" s="3">
        <v>126.8</v>
      </c>
    </row>
    <row r="773" spans="2:8" ht="79.5" thickBot="1" x14ac:dyDescent="0.25">
      <c r="B773" s="211" t="s">
        <v>371</v>
      </c>
      <c r="C773" s="141" t="s">
        <v>157</v>
      </c>
      <c r="D773" s="119" t="s">
        <v>75</v>
      </c>
      <c r="E773" s="119" t="s">
        <v>117</v>
      </c>
      <c r="F773" s="127" t="s">
        <v>375</v>
      </c>
      <c r="G773" s="118"/>
      <c r="H773" s="118">
        <f>SUM(H774:H775)</f>
        <v>859.31999999999994</v>
      </c>
    </row>
    <row r="774" spans="2:8" ht="48" thickBot="1" x14ac:dyDescent="0.25">
      <c r="B774" s="38" t="s">
        <v>229</v>
      </c>
      <c r="C774" s="28" t="s">
        <v>157</v>
      </c>
      <c r="D774" s="7" t="s">
        <v>75</v>
      </c>
      <c r="E774" s="7" t="s">
        <v>117</v>
      </c>
      <c r="F774" s="130" t="s">
        <v>375</v>
      </c>
      <c r="G774" s="3">
        <v>111</v>
      </c>
      <c r="H774" s="3">
        <v>660</v>
      </c>
    </row>
    <row r="775" spans="2:8" ht="63.75" thickBot="1" x14ac:dyDescent="0.25">
      <c r="B775" s="38" t="s">
        <v>10</v>
      </c>
      <c r="C775" s="28" t="s">
        <v>157</v>
      </c>
      <c r="D775" s="7" t="s">
        <v>75</v>
      </c>
      <c r="E775" s="7" t="s">
        <v>117</v>
      </c>
      <c r="F775" s="130" t="s">
        <v>375</v>
      </c>
      <c r="G775" s="3">
        <v>119</v>
      </c>
      <c r="H775" s="3">
        <v>199.32</v>
      </c>
    </row>
    <row r="776" spans="2:8" ht="79.5" thickBot="1" x14ac:dyDescent="0.25">
      <c r="B776" s="107" t="s">
        <v>373</v>
      </c>
      <c r="C776" s="204" t="s">
        <v>157</v>
      </c>
      <c r="D776" s="204" t="s">
        <v>75</v>
      </c>
      <c r="E776" s="204" t="s">
        <v>117</v>
      </c>
      <c r="F776" s="127" t="s">
        <v>374</v>
      </c>
      <c r="G776" s="205"/>
      <c r="H776" s="205">
        <v>390.3</v>
      </c>
    </row>
    <row r="777" spans="2:8" ht="32.25" thickBot="1" x14ac:dyDescent="0.25">
      <c r="B777" s="38" t="s">
        <v>13</v>
      </c>
      <c r="C777" s="28" t="s">
        <v>157</v>
      </c>
      <c r="D777" s="7" t="s">
        <v>75</v>
      </c>
      <c r="E777" s="7" t="s">
        <v>117</v>
      </c>
      <c r="F777" s="130" t="s">
        <v>374</v>
      </c>
      <c r="G777" s="3">
        <v>244</v>
      </c>
      <c r="H777" s="206">
        <v>390.3</v>
      </c>
    </row>
    <row r="778" spans="2:8" ht="16.5" thickBot="1" x14ac:dyDescent="0.25">
      <c r="B778" s="87" t="s">
        <v>158</v>
      </c>
      <c r="C778" s="85" t="s">
        <v>159</v>
      </c>
      <c r="D778" s="85" t="s">
        <v>75</v>
      </c>
      <c r="E778" s="85" t="s">
        <v>117</v>
      </c>
      <c r="F778" s="85"/>
      <c r="G778" s="85"/>
      <c r="H778" s="197">
        <f>SUM(H793+H786+H779+H790)</f>
        <v>12767.144</v>
      </c>
    </row>
    <row r="779" spans="2:8" ht="16.5" thickBot="1" x14ac:dyDescent="0.25">
      <c r="B779" s="31"/>
      <c r="C779" s="27"/>
      <c r="D779" s="27"/>
      <c r="E779" s="27"/>
      <c r="F779" s="27"/>
      <c r="G779" s="27"/>
      <c r="H779" s="193">
        <f>SUM(H780:H785)</f>
        <v>1206.2840000000001</v>
      </c>
    </row>
    <row r="780" spans="2:8" ht="48" thickBot="1" x14ac:dyDescent="0.25">
      <c r="B780" s="5" t="s">
        <v>56</v>
      </c>
      <c r="C780" s="28" t="s">
        <v>159</v>
      </c>
      <c r="D780" s="7" t="s">
        <v>75</v>
      </c>
      <c r="E780" s="7" t="s">
        <v>117</v>
      </c>
      <c r="F780" s="36">
        <v>1920202590</v>
      </c>
      <c r="G780" s="28" t="s">
        <v>80</v>
      </c>
      <c r="H780" s="88">
        <v>368</v>
      </c>
    </row>
    <row r="781" spans="2:8" ht="63.75" thickBot="1" x14ac:dyDescent="0.25">
      <c r="B781" s="38" t="s">
        <v>10</v>
      </c>
      <c r="C781" s="28" t="s">
        <v>159</v>
      </c>
      <c r="D781" s="7" t="s">
        <v>75</v>
      </c>
      <c r="E781" s="7" t="s">
        <v>117</v>
      </c>
      <c r="F781" s="36">
        <v>1920202590</v>
      </c>
      <c r="G781" s="28" t="s">
        <v>346</v>
      </c>
      <c r="H781" s="88">
        <v>112</v>
      </c>
    </row>
    <row r="782" spans="2:8" ht="32.25" thickBot="1" x14ac:dyDescent="0.25">
      <c r="B782" s="38" t="s">
        <v>13</v>
      </c>
      <c r="C782" s="28" t="s">
        <v>159</v>
      </c>
      <c r="D782" s="7" t="s">
        <v>75</v>
      </c>
      <c r="E782" s="7" t="s">
        <v>117</v>
      </c>
      <c r="F782" s="36">
        <v>1920202590</v>
      </c>
      <c r="G782" s="7" t="s">
        <v>121</v>
      </c>
      <c r="H782" s="3">
        <v>337</v>
      </c>
    </row>
    <row r="783" spans="2:8" ht="16.5" thickBot="1" x14ac:dyDescent="0.25">
      <c r="B783" s="38" t="s">
        <v>367</v>
      </c>
      <c r="C783" s="28" t="s">
        <v>159</v>
      </c>
      <c r="D783" s="7" t="s">
        <v>75</v>
      </c>
      <c r="E783" s="7" t="s">
        <v>117</v>
      </c>
      <c r="F783" s="36">
        <v>1920202590</v>
      </c>
      <c r="G783" s="7" t="s">
        <v>364</v>
      </c>
      <c r="H783" s="3">
        <v>221.2</v>
      </c>
    </row>
    <row r="784" spans="2:8" ht="48" thickBot="1" x14ac:dyDescent="0.25">
      <c r="B784" s="103" t="s">
        <v>358</v>
      </c>
      <c r="C784" s="141" t="s">
        <v>159</v>
      </c>
      <c r="D784" s="119" t="s">
        <v>75</v>
      </c>
      <c r="E784" s="119" t="s">
        <v>117</v>
      </c>
      <c r="F784" s="198">
        <v>1920202590</v>
      </c>
      <c r="G784" s="119" t="s">
        <v>359</v>
      </c>
      <c r="H784" s="118">
        <v>82.884</v>
      </c>
    </row>
    <row r="785" spans="2:8" ht="16.5" thickBot="1" x14ac:dyDescent="0.25">
      <c r="B785" s="209" t="s">
        <v>48</v>
      </c>
      <c r="C785" s="28" t="s">
        <v>159</v>
      </c>
      <c r="D785" s="7" t="s">
        <v>75</v>
      </c>
      <c r="E785" s="7" t="s">
        <v>117</v>
      </c>
      <c r="F785" s="36">
        <v>1920202590</v>
      </c>
      <c r="G785" s="7" t="s">
        <v>120</v>
      </c>
      <c r="H785" s="3">
        <v>85.2</v>
      </c>
    </row>
    <row r="786" spans="2:8" ht="126.75" thickBot="1" x14ac:dyDescent="0.25">
      <c r="B786" s="101" t="s">
        <v>64</v>
      </c>
      <c r="C786" s="26" t="s">
        <v>159</v>
      </c>
      <c r="D786" s="8" t="s">
        <v>75</v>
      </c>
      <c r="E786" s="8" t="s">
        <v>117</v>
      </c>
      <c r="F786" s="4">
        <v>1920206590</v>
      </c>
      <c r="G786" s="2"/>
      <c r="H786" s="1">
        <f>SUM(H787:H789)</f>
        <v>10706.300000000001</v>
      </c>
    </row>
    <row r="787" spans="2:8" ht="48" thickBot="1" x14ac:dyDescent="0.25">
      <c r="B787" s="5" t="s">
        <v>56</v>
      </c>
      <c r="C787" s="28" t="s">
        <v>159</v>
      </c>
      <c r="D787" s="7" t="s">
        <v>75</v>
      </c>
      <c r="E787" s="7" t="s">
        <v>117</v>
      </c>
      <c r="F787" s="3">
        <v>1920206590</v>
      </c>
      <c r="G787" s="3">
        <v>111</v>
      </c>
      <c r="H787" s="3">
        <v>8162</v>
      </c>
    </row>
    <row r="788" spans="2:8" ht="63.75" thickBot="1" x14ac:dyDescent="0.25">
      <c r="B788" s="38" t="s">
        <v>10</v>
      </c>
      <c r="C788" s="28" t="s">
        <v>159</v>
      </c>
      <c r="D788" s="7" t="s">
        <v>75</v>
      </c>
      <c r="E788" s="7" t="s">
        <v>117</v>
      </c>
      <c r="F788" s="3">
        <v>1920206590</v>
      </c>
      <c r="G788" s="3">
        <v>119</v>
      </c>
      <c r="H788" s="3">
        <v>2465.1999999999998</v>
      </c>
    </row>
    <row r="789" spans="2:8" ht="32.25" thickBot="1" x14ac:dyDescent="0.25">
      <c r="B789" s="38" t="s">
        <v>13</v>
      </c>
      <c r="C789" s="28" t="s">
        <v>159</v>
      </c>
      <c r="D789" s="7" t="s">
        <v>75</v>
      </c>
      <c r="E789" s="7" t="s">
        <v>117</v>
      </c>
      <c r="F789" s="3">
        <v>1920206590</v>
      </c>
      <c r="G789" s="3">
        <v>244</v>
      </c>
      <c r="H789" s="3">
        <v>79.099999999999994</v>
      </c>
    </row>
    <row r="790" spans="2:8" ht="79.5" thickBot="1" x14ac:dyDescent="0.25">
      <c r="B790" s="211" t="s">
        <v>371</v>
      </c>
      <c r="C790" s="141" t="s">
        <v>159</v>
      </c>
      <c r="D790" s="119" t="s">
        <v>75</v>
      </c>
      <c r="E790" s="119" t="s">
        <v>117</v>
      </c>
      <c r="F790" s="127" t="s">
        <v>375</v>
      </c>
      <c r="G790" s="118"/>
      <c r="H790" s="118">
        <f>SUM(H791:H792)</f>
        <v>624.96</v>
      </c>
    </row>
    <row r="791" spans="2:8" ht="48" thickBot="1" x14ac:dyDescent="0.25">
      <c r="B791" s="38" t="s">
        <v>229</v>
      </c>
      <c r="C791" s="28" t="s">
        <v>159</v>
      </c>
      <c r="D791" s="7" t="s">
        <v>75</v>
      </c>
      <c r="E791" s="7" t="s">
        <v>117</v>
      </c>
      <c r="F791" s="130" t="s">
        <v>375</v>
      </c>
      <c r="G791" s="3">
        <v>111</v>
      </c>
      <c r="H791" s="3">
        <v>480</v>
      </c>
    </row>
    <row r="792" spans="2:8" ht="63.75" thickBot="1" x14ac:dyDescent="0.25">
      <c r="B792" s="38" t="s">
        <v>10</v>
      </c>
      <c r="C792" s="28" t="s">
        <v>159</v>
      </c>
      <c r="D792" s="7" t="s">
        <v>75</v>
      </c>
      <c r="E792" s="7" t="s">
        <v>117</v>
      </c>
      <c r="F792" s="130" t="s">
        <v>375</v>
      </c>
      <c r="G792" s="3">
        <v>119</v>
      </c>
      <c r="H792" s="3">
        <v>144.96</v>
      </c>
    </row>
    <row r="793" spans="2:8" ht="79.5" thickBot="1" x14ac:dyDescent="0.25">
      <c r="B793" s="107" t="s">
        <v>373</v>
      </c>
      <c r="C793" s="204" t="s">
        <v>159</v>
      </c>
      <c r="D793" s="204" t="s">
        <v>75</v>
      </c>
      <c r="E793" s="204" t="s">
        <v>117</v>
      </c>
      <c r="F793" s="127" t="s">
        <v>374</v>
      </c>
      <c r="G793" s="205"/>
      <c r="H793" s="205">
        <v>229.6</v>
      </c>
    </row>
    <row r="794" spans="2:8" ht="32.25" thickBot="1" x14ac:dyDescent="0.25">
      <c r="B794" s="38" t="s">
        <v>13</v>
      </c>
      <c r="C794" s="28" t="s">
        <v>159</v>
      </c>
      <c r="D794" s="7" t="s">
        <v>75</v>
      </c>
      <c r="E794" s="7" t="s">
        <v>117</v>
      </c>
      <c r="F794" s="130" t="s">
        <v>374</v>
      </c>
      <c r="G794" s="3">
        <v>244</v>
      </c>
      <c r="H794" s="206">
        <v>229.6</v>
      </c>
    </row>
    <row r="795" spans="2:8" ht="16.5" thickBot="1" x14ac:dyDescent="0.25">
      <c r="B795" s="87" t="s">
        <v>160</v>
      </c>
      <c r="C795" s="85" t="s">
        <v>161</v>
      </c>
      <c r="D795" s="85" t="s">
        <v>75</v>
      </c>
      <c r="E795" s="85" t="s">
        <v>117</v>
      </c>
      <c r="F795" s="85"/>
      <c r="G795" s="85"/>
      <c r="H795" s="197">
        <f>SUM(H796+H802+H806+H809)</f>
        <v>15975.669999999998</v>
      </c>
    </row>
    <row r="796" spans="2:8" ht="16.5" thickBot="1" x14ac:dyDescent="0.25">
      <c r="B796" s="31"/>
      <c r="C796" s="26" t="s">
        <v>161</v>
      </c>
      <c r="D796" s="15" t="s">
        <v>75</v>
      </c>
      <c r="E796" s="15" t="s">
        <v>117</v>
      </c>
      <c r="F796" s="32">
        <v>1920202590</v>
      </c>
      <c r="G796" s="27"/>
      <c r="H796" s="193">
        <f>SUM(H797:H801)</f>
        <v>1710.8000000000002</v>
      </c>
    </row>
    <row r="797" spans="2:8" ht="48" thickBot="1" x14ac:dyDescent="0.25">
      <c r="B797" s="5" t="s">
        <v>56</v>
      </c>
      <c r="C797" s="28" t="s">
        <v>161</v>
      </c>
      <c r="D797" s="7" t="s">
        <v>75</v>
      </c>
      <c r="E797" s="7" t="s">
        <v>117</v>
      </c>
      <c r="F797" s="36">
        <v>1920202590</v>
      </c>
      <c r="G797" s="28" t="s">
        <v>80</v>
      </c>
      <c r="H797" s="88">
        <v>555</v>
      </c>
    </row>
    <row r="798" spans="2:8" ht="63.75" thickBot="1" x14ac:dyDescent="0.25">
      <c r="B798" s="38" t="s">
        <v>10</v>
      </c>
      <c r="C798" s="28" t="s">
        <v>161</v>
      </c>
      <c r="D798" s="7" t="s">
        <v>75</v>
      </c>
      <c r="E798" s="7" t="s">
        <v>117</v>
      </c>
      <c r="F798" s="36">
        <v>1920202590</v>
      </c>
      <c r="G798" s="7" t="s">
        <v>346</v>
      </c>
      <c r="H798" s="3">
        <v>168</v>
      </c>
    </row>
    <row r="799" spans="2:8" ht="32.25" thickBot="1" x14ac:dyDescent="0.25">
      <c r="B799" s="38" t="s">
        <v>13</v>
      </c>
      <c r="C799" s="28" t="s">
        <v>161</v>
      </c>
      <c r="D799" s="7" t="s">
        <v>75</v>
      </c>
      <c r="E799" s="7" t="s">
        <v>117</v>
      </c>
      <c r="F799" s="36">
        <v>1920202590</v>
      </c>
      <c r="G799" s="7" t="s">
        <v>121</v>
      </c>
      <c r="H799" s="3">
        <v>495.4</v>
      </c>
    </row>
    <row r="800" spans="2:8" ht="16.5" thickBot="1" x14ac:dyDescent="0.25">
      <c r="B800" s="38" t="s">
        <v>367</v>
      </c>
      <c r="C800" s="28" t="s">
        <v>161</v>
      </c>
      <c r="D800" s="7" t="s">
        <v>75</v>
      </c>
      <c r="E800" s="7" t="s">
        <v>117</v>
      </c>
      <c r="F800" s="36">
        <v>1920202590</v>
      </c>
      <c r="G800" s="7" t="s">
        <v>364</v>
      </c>
      <c r="H800" s="3">
        <v>461</v>
      </c>
    </row>
    <row r="801" spans="2:8" ht="16.5" thickBot="1" x14ac:dyDescent="0.25">
      <c r="B801" s="209" t="s">
        <v>48</v>
      </c>
      <c r="C801" s="28" t="s">
        <v>161</v>
      </c>
      <c r="D801" s="7" t="s">
        <v>75</v>
      </c>
      <c r="E801" s="7" t="s">
        <v>117</v>
      </c>
      <c r="F801" s="36">
        <v>1920202590</v>
      </c>
      <c r="G801" s="7" t="s">
        <v>120</v>
      </c>
      <c r="H801" s="3">
        <v>31.4</v>
      </c>
    </row>
    <row r="802" spans="2:8" ht="126.75" thickBot="1" x14ac:dyDescent="0.25">
      <c r="B802" s="101" t="s">
        <v>64</v>
      </c>
      <c r="C802" s="26" t="s">
        <v>161</v>
      </c>
      <c r="D802" s="8" t="s">
        <v>75</v>
      </c>
      <c r="E802" s="8" t="s">
        <v>117</v>
      </c>
      <c r="F802" s="4">
        <v>1920206590</v>
      </c>
      <c r="G802" s="2"/>
      <c r="H802" s="1">
        <f>SUM(H803:H805)</f>
        <v>12751</v>
      </c>
    </row>
    <row r="803" spans="2:8" ht="48" thickBot="1" x14ac:dyDescent="0.25">
      <c r="B803" s="5" t="s">
        <v>56</v>
      </c>
      <c r="C803" s="28" t="s">
        <v>161</v>
      </c>
      <c r="D803" s="7" t="s">
        <v>75</v>
      </c>
      <c r="E803" s="7" t="s">
        <v>117</v>
      </c>
      <c r="F803" s="3">
        <v>1920206590</v>
      </c>
      <c r="G803" s="3">
        <v>111</v>
      </c>
      <c r="H803" s="3">
        <v>9658</v>
      </c>
    </row>
    <row r="804" spans="2:8" ht="63.75" thickBot="1" x14ac:dyDescent="0.25">
      <c r="B804" s="38" t="s">
        <v>10</v>
      </c>
      <c r="C804" s="28" t="s">
        <v>161</v>
      </c>
      <c r="D804" s="7" t="s">
        <v>75</v>
      </c>
      <c r="E804" s="7" t="s">
        <v>117</v>
      </c>
      <c r="F804" s="3">
        <v>1920206590</v>
      </c>
      <c r="G804" s="3">
        <v>119</v>
      </c>
      <c r="H804" s="3">
        <v>2917</v>
      </c>
    </row>
    <row r="805" spans="2:8" ht="32.25" thickBot="1" x14ac:dyDescent="0.25">
      <c r="B805" s="38" t="s">
        <v>13</v>
      </c>
      <c r="C805" s="28" t="s">
        <v>161</v>
      </c>
      <c r="D805" s="7" t="s">
        <v>75</v>
      </c>
      <c r="E805" s="7" t="s">
        <v>117</v>
      </c>
      <c r="F805" s="3">
        <v>1920206590</v>
      </c>
      <c r="G805" s="3">
        <v>244</v>
      </c>
      <c r="H805" s="3">
        <v>176</v>
      </c>
    </row>
    <row r="806" spans="2:8" ht="79.5" thickBot="1" x14ac:dyDescent="0.25">
      <c r="B806" s="211" t="s">
        <v>371</v>
      </c>
      <c r="C806" s="141" t="s">
        <v>161</v>
      </c>
      <c r="D806" s="119" t="s">
        <v>75</v>
      </c>
      <c r="E806" s="119" t="s">
        <v>117</v>
      </c>
      <c r="F806" s="127" t="s">
        <v>375</v>
      </c>
      <c r="G806" s="118"/>
      <c r="H806" s="118">
        <f>SUM(H807:H808)</f>
        <v>859.31999999999994</v>
      </c>
    </row>
    <row r="807" spans="2:8" ht="48" thickBot="1" x14ac:dyDescent="0.25">
      <c r="B807" s="38" t="s">
        <v>229</v>
      </c>
      <c r="C807" s="28" t="s">
        <v>161</v>
      </c>
      <c r="D807" s="7" t="s">
        <v>75</v>
      </c>
      <c r="E807" s="7" t="s">
        <v>117</v>
      </c>
      <c r="F807" s="130" t="s">
        <v>375</v>
      </c>
      <c r="G807" s="3">
        <v>111</v>
      </c>
      <c r="H807" s="3">
        <v>660</v>
      </c>
    </row>
    <row r="808" spans="2:8" ht="63.75" thickBot="1" x14ac:dyDescent="0.25">
      <c r="B808" s="38" t="s">
        <v>10</v>
      </c>
      <c r="C808" s="28" t="s">
        <v>161</v>
      </c>
      <c r="D808" s="7" t="s">
        <v>75</v>
      </c>
      <c r="E808" s="7" t="s">
        <v>117</v>
      </c>
      <c r="F808" s="130" t="s">
        <v>375</v>
      </c>
      <c r="G808" s="3">
        <v>119</v>
      </c>
      <c r="H808" s="3">
        <v>199.32</v>
      </c>
    </row>
    <row r="809" spans="2:8" ht="79.5" thickBot="1" x14ac:dyDescent="0.25">
      <c r="B809" s="107" t="s">
        <v>373</v>
      </c>
      <c r="C809" s="204" t="s">
        <v>161</v>
      </c>
      <c r="D809" s="204" t="s">
        <v>75</v>
      </c>
      <c r="E809" s="204" t="s">
        <v>117</v>
      </c>
      <c r="F809" s="127" t="s">
        <v>374</v>
      </c>
      <c r="G809" s="205"/>
      <c r="H809" s="205">
        <v>654.54999999999995</v>
      </c>
    </row>
    <row r="810" spans="2:8" ht="32.25" thickBot="1" x14ac:dyDescent="0.25">
      <c r="B810" s="38" t="s">
        <v>13</v>
      </c>
      <c r="C810" s="28" t="s">
        <v>161</v>
      </c>
      <c r="D810" s="7" t="s">
        <v>75</v>
      </c>
      <c r="E810" s="7" t="s">
        <v>117</v>
      </c>
      <c r="F810" s="130" t="s">
        <v>374</v>
      </c>
      <c r="G810" s="3">
        <v>244</v>
      </c>
      <c r="H810" s="206">
        <v>654.54999999999995</v>
      </c>
    </row>
    <row r="811" spans="2:8" ht="16.5" thickBot="1" x14ac:dyDescent="0.25">
      <c r="B811" s="87" t="s">
        <v>162</v>
      </c>
      <c r="C811" s="85" t="s">
        <v>164</v>
      </c>
      <c r="D811" s="85" t="s">
        <v>75</v>
      </c>
      <c r="E811" s="85" t="s">
        <v>117</v>
      </c>
      <c r="F811" s="85"/>
      <c r="G811" s="85"/>
      <c r="H811" s="197">
        <f>SUM(H826+H819+H812+H823)</f>
        <v>15347.853999999999</v>
      </c>
    </row>
    <row r="812" spans="2:8" ht="16.5" thickBot="1" x14ac:dyDescent="0.25">
      <c r="B812" s="31"/>
      <c r="C812" s="26" t="s">
        <v>164</v>
      </c>
      <c r="D812" s="15" t="s">
        <v>75</v>
      </c>
      <c r="E812" s="15" t="s">
        <v>117</v>
      </c>
      <c r="F812" s="32">
        <v>1920202590</v>
      </c>
      <c r="G812" s="27"/>
      <c r="H812" s="193">
        <f>SUM(H813:H818)</f>
        <v>1318.384</v>
      </c>
    </row>
    <row r="813" spans="2:8" ht="48" thickBot="1" x14ac:dyDescent="0.25">
      <c r="B813" s="5" t="s">
        <v>56</v>
      </c>
      <c r="C813" s="28" t="s">
        <v>164</v>
      </c>
      <c r="D813" s="7" t="s">
        <v>75</v>
      </c>
      <c r="E813" s="7" t="s">
        <v>117</v>
      </c>
      <c r="F813" s="36">
        <v>1920202590</v>
      </c>
      <c r="G813" s="28" t="s">
        <v>80</v>
      </c>
      <c r="H813" s="88">
        <v>529</v>
      </c>
    </row>
    <row r="814" spans="2:8" ht="63.75" thickBot="1" x14ac:dyDescent="0.25">
      <c r="B814" s="38" t="s">
        <v>10</v>
      </c>
      <c r="C814" s="28" t="s">
        <v>164</v>
      </c>
      <c r="D814" s="7" t="s">
        <v>75</v>
      </c>
      <c r="E814" s="7" t="s">
        <v>117</v>
      </c>
      <c r="F814" s="36">
        <v>1920202590</v>
      </c>
      <c r="G814" s="28" t="s">
        <v>346</v>
      </c>
      <c r="H814" s="88">
        <v>160</v>
      </c>
    </row>
    <row r="815" spans="2:8" ht="32.25" thickBot="1" x14ac:dyDescent="0.25">
      <c r="B815" s="38" t="s">
        <v>13</v>
      </c>
      <c r="C815" s="28" t="s">
        <v>164</v>
      </c>
      <c r="D815" s="7" t="s">
        <v>75</v>
      </c>
      <c r="E815" s="7" t="s">
        <v>117</v>
      </c>
      <c r="F815" s="36">
        <v>1920202590</v>
      </c>
      <c r="G815" s="7" t="s">
        <v>121</v>
      </c>
      <c r="H815" s="3">
        <v>351</v>
      </c>
    </row>
    <row r="816" spans="2:8" ht="16.5" thickBot="1" x14ac:dyDescent="0.25">
      <c r="B816" s="38" t="s">
        <v>367</v>
      </c>
      <c r="C816" s="28" t="s">
        <v>164</v>
      </c>
      <c r="D816" s="7" t="s">
        <v>75</v>
      </c>
      <c r="E816" s="7" t="s">
        <v>117</v>
      </c>
      <c r="F816" s="36">
        <v>1920202590</v>
      </c>
      <c r="G816" s="7" t="s">
        <v>364</v>
      </c>
      <c r="H816" s="3">
        <v>170</v>
      </c>
    </row>
    <row r="817" spans="2:8" ht="48" thickBot="1" x14ac:dyDescent="0.25">
      <c r="B817" s="103" t="s">
        <v>358</v>
      </c>
      <c r="C817" s="141" t="s">
        <v>164</v>
      </c>
      <c r="D817" s="119" t="s">
        <v>75</v>
      </c>
      <c r="E817" s="119" t="s">
        <v>117</v>
      </c>
      <c r="F817" s="198">
        <v>1920202590</v>
      </c>
      <c r="G817" s="119" t="s">
        <v>359</v>
      </c>
      <c r="H817" s="118">
        <v>82.884</v>
      </c>
    </row>
    <row r="818" spans="2:8" ht="16.5" thickBot="1" x14ac:dyDescent="0.25">
      <c r="B818" s="209" t="s">
        <v>48</v>
      </c>
      <c r="C818" s="28" t="s">
        <v>164</v>
      </c>
      <c r="D818" s="7" t="s">
        <v>75</v>
      </c>
      <c r="E818" s="7" t="s">
        <v>117</v>
      </c>
      <c r="F818" s="36">
        <v>1920202590</v>
      </c>
      <c r="G818" s="7" t="s">
        <v>120</v>
      </c>
      <c r="H818" s="3">
        <v>25.5</v>
      </c>
    </row>
    <row r="819" spans="2:8" ht="126.75" thickBot="1" x14ac:dyDescent="0.25">
      <c r="B819" s="101" t="s">
        <v>64</v>
      </c>
      <c r="C819" s="26" t="s">
        <v>164</v>
      </c>
      <c r="D819" s="8" t="s">
        <v>75</v>
      </c>
      <c r="E819" s="8" t="s">
        <v>117</v>
      </c>
      <c r="F819" s="4">
        <v>1920206590</v>
      </c>
      <c r="G819" s="2"/>
      <c r="H819" s="1">
        <f>SUM(H820:H822)</f>
        <v>12665</v>
      </c>
    </row>
    <row r="820" spans="2:8" ht="48" thickBot="1" x14ac:dyDescent="0.25">
      <c r="B820" s="5" t="s">
        <v>56</v>
      </c>
      <c r="C820" s="28" t="s">
        <v>164</v>
      </c>
      <c r="D820" s="7" t="s">
        <v>75</v>
      </c>
      <c r="E820" s="7" t="s">
        <v>117</v>
      </c>
      <c r="F820" s="3">
        <v>1920206590</v>
      </c>
      <c r="G820" s="3">
        <v>111</v>
      </c>
      <c r="H820" s="3">
        <v>9605</v>
      </c>
    </row>
    <row r="821" spans="2:8" ht="63.75" thickBot="1" x14ac:dyDescent="0.25">
      <c r="B821" s="38" t="s">
        <v>10</v>
      </c>
      <c r="C821" s="28" t="s">
        <v>164</v>
      </c>
      <c r="D821" s="7" t="s">
        <v>75</v>
      </c>
      <c r="E821" s="7" t="s">
        <v>117</v>
      </c>
      <c r="F821" s="3">
        <v>1920206590</v>
      </c>
      <c r="G821" s="3">
        <v>119</v>
      </c>
      <c r="H821" s="3">
        <v>2901</v>
      </c>
    </row>
    <row r="822" spans="2:8" ht="32.25" thickBot="1" x14ac:dyDescent="0.25">
      <c r="B822" s="38" t="s">
        <v>13</v>
      </c>
      <c r="C822" s="28" t="s">
        <v>164</v>
      </c>
      <c r="D822" s="7" t="s">
        <v>75</v>
      </c>
      <c r="E822" s="7" t="s">
        <v>117</v>
      </c>
      <c r="F822" s="3">
        <v>1920206590</v>
      </c>
      <c r="G822" s="3">
        <v>244</v>
      </c>
      <c r="H822" s="3">
        <v>159</v>
      </c>
    </row>
    <row r="823" spans="2:8" ht="79.5" thickBot="1" x14ac:dyDescent="0.25">
      <c r="B823" s="211" t="s">
        <v>371</v>
      </c>
      <c r="C823" s="141" t="s">
        <v>164</v>
      </c>
      <c r="D823" s="119" t="s">
        <v>75</v>
      </c>
      <c r="E823" s="119" t="s">
        <v>117</v>
      </c>
      <c r="F823" s="127" t="s">
        <v>375</v>
      </c>
      <c r="G823" s="118"/>
      <c r="H823" s="118">
        <f>SUM(H824:H825)</f>
        <v>859.31999999999994</v>
      </c>
    </row>
    <row r="824" spans="2:8" ht="48" thickBot="1" x14ac:dyDescent="0.25">
      <c r="B824" s="38" t="s">
        <v>229</v>
      </c>
      <c r="C824" s="28" t="s">
        <v>164</v>
      </c>
      <c r="D824" s="7" t="s">
        <v>75</v>
      </c>
      <c r="E824" s="7" t="s">
        <v>117</v>
      </c>
      <c r="F824" s="130" t="s">
        <v>375</v>
      </c>
      <c r="G824" s="3">
        <v>111</v>
      </c>
      <c r="H824" s="3">
        <v>660</v>
      </c>
    </row>
    <row r="825" spans="2:8" ht="63.75" thickBot="1" x14ac:dyDescent="0.25">
      <c r="B825" s="38" t="s">
        <v>10</v>
      </c>
      <c r="C825" s="28" t="s">
        <v>164</v>
      </c>
      <c r="D825" s="7" t="s">
        <v>75</v>
      </c>
      <c r="E825" s="7" t="s">
        <v>117</v>
      </c>
      <c r="F825" s="130" t="s">
        <v>375</v>
      </c>
      <c r="G825" s="3">
        <v>119</v>
      </c>
      <c r="H825" s="3">
        <v>199.32</v>
      </c>
    </row>
    <row r="826" spans="2:8" ht="79.5" thickBot="1" x14ac:dyDescent="0.25">
      <c r="B826" s="107" t="s">
        <v>373</v>
      </c>
      <c r="C826" s="204" t="s">
        <v>164</v>
      </c>
      <c r="D826" s="204" t="s">
        <v>75</v>
      </c>
      <c r="E826" s="204" t="s">
        <v>117</v>
      </c>
      <c r="F826" s="127" t="s">
        <v>374</v>
      </c>
      <c r="G826" s="205"/>
      <c r="H826" s="205">
        <v>505.15</v>
      </c>
    </row>
    <row r="827" spans="2:8" ht="32.25" thickBot="1" x14ac:dyDescent="0.25">
      <c r="B827" s="38" t="s">
        <v>13</v>
      </c>
      <c r="C827" s="28" t="s">
        <v>164</v>
      </c>
      <c r="D827" s="7" t="s">
        <v>75</v>
      </c>
      <c r="E827" s="7" t="s">
        <v>117</v>
      </c>
      <c r="F827" s="130" t="s">
        <v>374</v>
      </c>
      <c r="G827" s="3">
        <v>244</v>
      </c>
      <c r="H827" s="206">
        <v>505.15</v>
      </c>
    </row>
    <row r="828" spans="2:8" ht="32.25" thickBot="1" x14ac:dyDescent="0.25">
      <c r="B828" s="142" t="s">
        <v>163</v>
      </c>
      <c r="C828" s="143" t="s">
        <v>165</v>
      </c>
      <c r="D828" s="143" t="s">
        <v>307</v>
      </c>
      <c r="E828" s="143" t="s">
        <v>76</v>
      </c>
      <c r="F828" s="144"/>
      <c r="G828" s="144"/>
      <c r="H828" s="145">
        <f>SUM(H829:H834)</f>
        <v>12310.5</v>
      </c>
    </row>
    <row r="829" spans="2:8" ht="48" thickBot="1" x14ac:dyDescent="0.25">
      <c r="B829" s="5" t="s">
        <v>56</v>
      </c>
      <c r="C829" s="28" t="s">
        <v>165</v>
      </c>
      <c r="D829" s="7" t="s">
        <v>307</v>
      </c>
      <c r="E829" s="7" t="s">
        <v>76</v>
      </c>
      <c r="F829" s="3">
        <v>1930606590</v>
      </c>
      <c r="G829" s="3">
        <v>111</v>
      </c>
      <c r="H829" s="3">
        <v>8948</v>
      </c>
    </row>
    <row r="830" spans="2:8" ht="16.5" thickBot="1" x14ac:dyDescent="0.25">
      <c r="B830" s="38" t="s">
        <v>299</v>
      </c>
      <c r="C830" s="28" t="s">
        <v>165</v>
      </c>
      <c r="D830" s="7" t="s">
        <v>307</v>
      </c>
      <c r="E830" s="7" t="s">
        <v>76</v>
      </c>
      <c r="F830" s="3">
        <v>1930606590</v>
      </c>
      <c r="G830" s="3">
        <v>112</v>
      </c>
      <c r="H830" s="3">
        <v>123</v>
      </c>
    </row>
    <row r="831" spans="2:8" ht="63.75" thickBot="1" x14ac:dyDescent="0.25">
      <c r="B831" s="38" t="s">
        <v>10</v>
      </c>
      <c r="C831" s="28" t="s">
        <v>165</v>
      </c>
      <c r="D831" s="7" t="s">
        <v>307</v>
      </c>
      <c r="E831" s="7" t="s">
        <v>76</v>
      </c>
      <c r="F831" s="3">
        <v>1930606590</v>
      </c>
      <c r="G831" s="3">
        <v>119</v>
      </c>
      <c r="H831" s="3">
        <v>2703</v>
      </c>
    </row>
    <row r="832" spans="2:8" ht="32.25" thickBot="1" x14ac:dyDescent="0.25">
      <c r="B832" s="38" t="s">
        <v>13</v>
      </c>
      <c r="C832" s="28" t="s">
        <v>165</v>
      </c>
      <c r="D832" s="7" t="s">
        <v>307</v>
      </c>
      <c r="E832" s="7" t="s">
        <v>76</v>
      </c>
      <c r="F832" s="3">
        <v>1930606590</v>
      </c>
      <c r="G832" s="3">
        <v>244</v>
      </c>
      <c r="H832" s="3">
        <v>169</v>
      </c>
    </row>
    <row r="833" spans="2:8" ht="16.5" thickBot="1" x14ac:dyDescent="0.25">
      <c r="B833" s="38" t="s">
        <v>367</v>
      </c>
      <c r="C833" s="28" t="s">
        <v>165</v>
      </c>
      <c r="D833" s="7" t="s">
        <v>307</v>
      </c>
      <c r="E833" s="7" t="s">
        <v>76</v>
      </c>
      <c r="F833" s="3">
        <v>1930606590</v>
      </c>
      <c r="G833" s="3">
        <v>247</v>
      </c>
      <c r="H833" s="3">
        <v>315</v>
      </c>
    </row>
    <row r="834" spans="2:8" ht="16.5" thickBot="1" x14ac:dyDescent="0.25">
      <c r="B834" s="209" t="s">
        <v>48</v>
      </c>
      <c r="C834" s="28" t="s">
        <v>165</v>
      </c>
      <c r="D834" s="7" t="s">
        <v>307</v>
      </c>
      <c r="E834" s="7" t="s">
        <v>76</v>
      </c>
      <c r="F834" s="3">
        <v>1930606590</v>
      </c>
      <c r="G834" s="3">
        <v>850</v>
      </c>
      <c r="H834" s="3">
        <v>52.5</v>
      </c>
    </row>
    <row r="835" spans="2:8" ht="32.25" thickBot="1" x14ac:dyDescent="0.25">
      <c r="B835" s="23" t="s">
        <v>66</v>
      </c>
      <c r="C835" s="29" t="s">
        <v>178</v>
      </c>
      <c r="D835" s="24" t="s">
        <v>75</v>
      </c>
      <c r="E835" s="24" t="s">
        <v>111</v>
      </c>
      <c r="F835" s="30">
        <v>1930606590</v>
      </c>
      <c r="G835" s="30"/>
      <c r="H835" s="25">
        <f>SUM(H836+H842)</f>
        <v>15627</v>
      </c>
    </row>
    <row r="836" spans="2:8" ht="16.5" thickBot="1" x14ac:dyDescent="0.25">
      <c r="B836" s="142" t="s">
        <v>167</v>
      </c>
      <c r="C836" s="143" t="s">
        <v>166</v>
      </c>
      <c r="D836" s="143" t="s">
        <v>75</v>
      </c>
      <c r="E836" s="143" t="s">
        <v>111</v>
      </c>
      <c r="F836" s="144"/>
      <c r="G836" s="144"/>
      <c r="H836" s="146">
        <f>SUM(H837:H841)</f>
        <v>7734</v>
      </c>
    </row>
    <row r="837" spans="2:8" ht="48" thickBot="1" x14ac:dyDescent="0.25">
      <c r="B837" s="5" t="s">
        <v>56</v>
      </c>
      <c r="C837" s="28" t="s">
        <v>166</v>
      </c>
      <c r="D837" s="7" t="s">
        <v>75</v>
      </c>
      <c r="E837" s="7" t="s">
        <v>111</v>
      </c>
      <c r="F837" s="3">
        <v>1930606590</v>
      </c>
      <c r="G837" s="3">
        <v>111</v>
      </c>
      <c r="H837" s="3">
        <v>5159</v>
      </c>
    </row>
    <row r="838" spans="2:8" ht="63.75" thickBot="1" x14ac:dyDescent="0.25">
      <c r="B838" s="38" t="s">
        <v>10</v>
      </c>
      <c r="C838" s="28" t="s">
        <v>166</v>
      </c>
      <c r="D838" s="7" t="s">
        <v>75</v>
      </c>
      <c r="E838" s="7" t="s">
        <v>111</v>
      </c>
      <c r="F838" s="3">
        <v>1930606590</v>
      </c>
      <c r="G838" s="3">
        <v>119</v>
      </c>
      <c r="H838" s="3">
        <v>1558</v>
      </c>
    </row>
    <row r="839" spans="2:8" ht="32.25" thickBot="1" x14ac:dyDescent="0.25">
      <c r="B839" s="38" t="s">
        <v>13</v>
      </c>
      <c r="C839" s="28" t="s">
        <v>166</v>
      </c>
      <c r="D839" s="7" t="s">
        <v>75</v>
      </c>
      <c r="E839" s="7" t="s">
        <v>111</v>
      </c>
      <c r="F839" s="3">
        <v>1930606590</v>
      </c>
      <c r="G839" s="3">
        <v>244</v>
      </c>
      <c r="H839" s="3">
        <v>59</v>
      </c>
    </row>
    <row r="840" spans="2:8" ht="16.5" thickBot="1" x14ac:dyDescent="0.25">
      <c r="B840" s="38" t="s">
        <v>367</v>
      </c>
      <c r="C840" s="28" t="s">
        <v>166</v>
      </c>
      <c r="D840" s="7" t="s">
        <v>75</v>
      </c>
      <c r="E840" s="7" t="s">
        <v>111</v>
      </c>
      <c r="F840" s="3">
        <v>1930606590</v>
      </c>
      <c r="G840" s="3">
        <v>247</v>
      </c>
      <c r="H840" s="3">
        <v>211</v>
      </c>
    </row>
    <row r="841" spans="2:8" ht="16.5" thickBot="1" x14ac:dyDescent="0.25">
      <c r="B841" s="209" t="s">
        <v>48</v>
      </c>
      <c r="C841" s="28" t="s">
        <v>166</v>
      </c>
      <c r="D841" s="7" t="s">
        <v>75</v>
      </c>
      <c r="E841" s="7" t="s">
        <v>111</v>
      </c>
      <c r="F841" s="3">
        <v>1930606590</v>
      </c>
      <c r="G841" s="3">
        <v>850</v>
      </c>
      <c r="H841" s="3">
        <v>747</v>
      </c>
    </row>
    <row r="842" spans="2:8" ht="16.5" thickBot="1" x14ac:dyDescent="0.25">
      <c r="B842" s="142" t="s">
        <v>169</v>
      </c>
      <c r="C842" s="143" t="s">
        <v>168</v>
      </c>
      <c r="D842" s="143" t="s">
        <v>75</v>
      </c>
      <c r="E842" s="143" t="s">
        <v>111</v>
      </c>
      <c r="F842" s="144"/>
      <c r="G842" s="144"/>
      <c r="H842" s="145">
        <f>SUM(H843:H847)</f>
        <v>7893</v>
      </c>
    </row>
    <row r="843" spans="2:8" ht="48" thickBot="1" x14ac:dyDescent="0.25">
      <c r="B843" s="5" t="s">
        <v>56</v>
      </c>
      <c r="C843" s="28" t="s">
        <v>168</v>
      </c>
      <c r="D843" s="7" t="s">
        <v>75</v>
      </c>
      <c r="E843" s="7" t="s">
        <v>111</v>
      </c>
      <c r="F843" s="3">
        <v>1930606590</v>
      </c>
      <c r="G843" s="3">
        <v>111</v>
      </c>
      <c r="H843" s="3">
        <v>5763</v>
      </c>
    </row>
    <row r="844" spans="2:8" ht="63.75" thickBot="1" x14ac:dyDescent="0.25">
      <c r="B844" s="38" t="s">
        <v>10</v>
      </c>
      <c r="C844" s="28" t="s">
        <v>168</v>
      </c>
      <c r="D844" s="7" t="s">
        <v>75</v>
      </c>
      <c r="E844" s="7" t="s">
        <v>111</v>
      </c>
      <c r="F844" s="3">
        <v>1930606590</v>
      </c>
      <c r="G844" s="3">
        <v>119</v>
      </c>
      <c r="H844" s="3">
        <v>1740</v>
      </c>
    </row>
    <row r="845" spans="2:8" ht="32.25" thickBot="1" x14ac:dyDescent="0.25">
      <c r="B845" s="38" t="s">
        <v>13</v>
      </c>
      <c r="C845" s="28" t="s">
        <v>168</v>
      </c>
      <c r="D845" s="7" t="s">
        <v>75</v>
      </c>
      <c r="E845" s="7" t="s">
        <v>111</v>
      </c>
      <c r="F845" s="3">
        <v>1930606590</v>
      </c>
      <c r="G845" s="3">
        <v>244</v>
      </c>
      <c r="H845" s="3">
        <v>230</v>
      </c>
    </row>
    <row r="846" spans="2:8" ht="16.5" thickBot="1" x14ac:dyDescent="0.25">
      <c r="B846" s="38" t="s">
        <v>367</v>
      </c>
      <c r="C846" s="28" t="s">
        <v>168</v>
      </c>
      <c r="D846" s="7" t="s">
        <v>75</v>
      </c>
      <c r="E846" s="7" t="s">
        <v>111</v>
      </c>
      <c r="F846" s="3">
        <v>1930606590</v>
      </c>
      <c r="G846" s="3">
        <v>247</v>
      </c>
      <c r="H846" s="3">
        <v>155</v>
      </c>
    </row>
    <row r="847" spans="2:8" ht="16.5" thickBot="1" x14ac:dyDescent="0.25">
      <c r="B847" s="209" t="s">
        <v>48</v>
      </c>
      <c r="C847" s="28" t="s">
        <v>168</v>
      </c>
      <c r="D847" s="7" t="s">
        <v>75</v>
      </c>
      <c r="E847" s="7" t="s">
        <v>111</v>
      </c>
      <c r="F847" s="3">
        <v>1930606590</v>
      </c>
      <c r="G847" s="3">
        <v>850</v>
      </c>
      <c r="H847" s="3">
        <v>5</v>
      </c>
    </row>
    <row r="848" spans="2:8" ht="16.5" thickBot="1" x14ac:dyDescent="0.25">
      <c r="B848" s="79" t="s">
        <v>28</v>
      </c>
      <c r="C848" s="82">
        <v>101</v>
      </c>
      <c r="D848" s="80" t="s">
        <v>75</v>
      </c>
      <c r="E848" s="80" t="s">
        <v>112</v>
      </c>
      <c r="F848" s="89"/>
      <c r="G848" s="89"/>
      <c r="H848" s="82">
        <f>SUM(H850:H854)</f>
        <v>7006</v>
      </c>
    </row>
    <row r="849" spans="2:8" ht="16.5" thickBot="1" x14ac:dyDescent="0.25">
      <c r="B849" s="79" t="s">
        <v>171</v>
      </c>
      <c r="C849" s="82">
        <v>101</v>
      </c>
      <c r="D849" s="80" t="s">
        <v>75</v>
      </c>
      <c r="E849" s="80" t="s">
        <v>112</v>
      </c>
      <c r="F849" s="82">
        <v>1921110590</v>
      </c>
      <c r="G849" s="89"/>
      <c r="H849" s="82">
        <f>SUM(H850:H854)</f>
        <v>7006</v>
      </c>
    </row>
    <row r="850" spans="2:8" ht="48" thickBot="1" x14ac:dyDescent="0.25">
      <c r="B850" s="5" t="s">
        <v>56</v>
      </c>
      <c r="C850" s="3">
        <v>101</v>
      </c>
      <c r="D850" s="7" t="s">
        <v>75</v>
      </c>
      <c r="E850" s="7" t="s">
        <v>112</v>
      </c>
      <c r="F850" s="3">
        <v>1921110590</v>
      </c>
      <c r="G850" s="3">
        <v>111</v>
      </c>
      <c r="H850" s="3">
        <v>4663</v>
      </c>
    </row>
    <row r="851" spans="2:8" ht="63.75" thickBot="1" x14ac:dyDescent="0.25">
      <c r="B851" s="38" t="s">
        <v>10</v>
      </c>
      <c r="C851" s="3">
        <v>101</v>
      </c>
      <c r="D851" s="7" t="s">
        <v>75</v>
      </c>
      <c r="E851" s="7" t="s">
        <v>112</v>
      </c>
      <c r="F851" s="3">
        <v>1921110590</v>
      </c>
      <c r="G851" s="3">
        <v>119</v>
      </c>
      <c r="H851" s="3">
        <v>1408</v>
      </c>
    </row>
    <row r="852" spans="2:8" ht="32.25" thickBot="1" x14ac:dyDescent="0.25">
      <c r="B852" s="38" t="s">
        <v>13</v>
      </c>
      <c r="C852" s="3">
        <v>101</v>
      </c>
      <c r="D852" s="7" t="s">
        <v>75</v>
      </c>
      <c r="E852" s="7" t="s">
        <v>112</v>
      </c>
      <c r="F852" s="3">
        <v>1921110590</v>
      </c>
      <c r="G852" s="3">
        <v>244</v>
      </c>
      <c r="H852" s="3">
        <v>405</v>
      </c>
    </row>
    <row r="853" spans="2:8" ht="16.5" thickBot="1" x14ac:dyDescent="0.25">
      <c r="B853" s="38" t="s">
        <v>367</v>
      </c>
      <c r="C853" s="3">
        <v>101</v>
      </c>
      <c r="D853" s="7" t="s">
        <v>75</v>
      </c>
      <c r="E853" s="7" t="s">
        <v>112</v>
      </c>
      <c r="F853" s="3">
        <v>1921110590</v>
      </c>
      <c r="G853" s="3">
        <v>247</v>
      </c>
      <c r="H853" s="3">
        <v>520</v>
      </c>
    </row>
    <row r="854" spans="2:8" ht="16.5" thickBot="1" x14ac:dyDescent="0.25">
      <c r="B854" s="209" t="s">
        <v>48</v>
      </c>
      <c r="C854" s="28" t="s">
        <v>170</v>
      </c>
      <c r="D854" s="7" t="s">
        <v>75</v>
      </c>
      <c r="E854" s="7" t="s">
        <v>112</v>
      </c>
      <c r="F854" s="3">
        <v>1921110590</v>
      </c>
      <c r="G854" s="3">
        <v>850</v>
      </c>
      <c r="H854" s="3">
        <v>10</v>
      </c>
    </row>
    <row r="855" spans="2:8" ht="16.5" thickBot="1" x14ac:dyDescent="0.25">
      <c r="B855" s="79" t="s">
        <v>61</v>
      </c>
      <c r="C855" s="84" t="s">
        <v>178</v>
      </c>
      <c r="D855" s="80" t="s">
        <v>172</v>
      </c>
      <c r="E855" s="80"/>
      <c r="F855" s="81"/>
      <c r="G855" s="81"/>
      <c r="H855" s="82">
        <f>SUM(H856+H862+H870)</f>
        <v>37105.221160000001</v>
      </c>
    </row>
    <row r="856" spans="2:8" ht="16.5" thickBot="1" x14ac:dyDescent="0.25">
      <c r="B856" s="79" t="s">
        <v>259</v>
      </c>
      <c r="C856" s="84" t="s">
        <v>173</v>
      </c>
      <c r="D856" s="80" t="s">
        <v>172</v>
      </c>
      <c r="E856" s="80" t="s">
        <v>76</v>
      </c>
      <c r="F856" s="81"/>
      <c r="G856" s="81"/>
      <c r="H856" s="82">
        <f>SUM(H857:H861)</f>
        <v>18840</v>
      </c>
    </row>
    <row r="857" spans="2:8" ht="48" thickBot="1" x14ac:dyDescent="0.25">
      <c r="B857" s="5" t="s">
        <v>30</v>
      </c>
      <c r="C857" s="28" t="s">
        <v>173</v>
      </c>
      <c r="D857" s="7" t="s">
        <v>172</v>
      </c>
      <c r="E857" s="7" t="s">
        <v>76</v>
      </c>
      <c r="F857" s="3">
        <v>2020100590</v>
      </c>
      <c r="G857" s="3">
        <v>111</v>
      </c>
      <c r="H857" s="3">
        <v>13099</v>
      </c>
    </row>
    <row r="858" spans="2:8" ht="63.75" thickBot="1" x14ac:dyDescent="0.25">
      <c r="B858" s="38" t="s">
        <v>10</v>
      </c>
      <c r="C858" s="28" t="s">
        <v>173</v>
      </c>
      <c r="D858" s="7" t="s">
        <v>172</v>
      </c>
      <c r="E858" s="7" t="s">
        <v>76</v>
      </c>
      <c r="F858" s="3">
        <v>2020100590</v>
      </c>
      <c r="G858" s="3">
        <v>119</v>
      </c>
      <c r="H858" s="3">
        <v>3956</v>
      </c>
    </row>
    <row r="859" spans="2:8" ht="32.25" thickBot="1" x14ac:dyDescent="0.25">
      <c r="B859" s="38" t="s">
        <v>13</v>
      </c>
      <c r="C859" s="28" t="s">
        <v>173</v>
      </c>
      <c r="D859" s="7" t="s">
        <v>172</v>
      </c>
      <c r="E859" s="7" t="s">
        <v>76</v>
      </c>
      <c r="F859" s="3">
        <v>2020100590</v>
      </c>
      <c r="G859" s="3">
        <v>244</v>
      </c>
      <c r="H859" s="3">
        <v>1315</v>
      </c>
    </row>
    <row r="860" spans="2:8" ht="16.5" thickBot="1" x14ac:dyDescent="0.25">
      <c r="B860" s="38" t="s">
        <v>367</v>
      </c>
      <c r="C860" s="28" t="s">
        <v>173</v>
      </c>
      <c r="D860" s="7" t="s">
        <v>172</v>
      </c>
      <c r="E860" s="7" t="s">
        <v>76</v>
      </c>
      <c r="F860" s="3">
        <v>2020100590</v>
      </c>
      <c r="G860" s="3">
        <v>247</v>
      </c>
      <c r="H860" s="3">
        <v>217</v>
      </c>
    </row>
    <row r="861" spans="2:8" ht="16.5" thickBot="1" x14ac:dyDescent="0.25">
      <c r="B861" s="209" t="s">
        <v>48</v>
      </c>
      <c r="C861" s="28" t="s">
        <v>173</v>
      </c>
      <c r="D861" s="7" t="s">
        <v>172</v>
      </c>
      <c r="E861" s="7" t="s">
        <v>76</v>
      </c>
      <c r="F861" s="3">
        <v>2020100590</v>
      </c>
      <c r="G861" s="3">
        <v>850</v>
      </c>
      <c r="H861" s="3">
        <v>253</v>
      </c>
    </row>
    <row r="862" spans="2:8" ht="16.5" thickBot="1" x14ac:dyDescent="0.25">
      <c r="B862" s="79" t="s">
        <v>174</v>
      </c>
      <c r="C862" s="84" t="s">
        <v>175</v>
      </c>
      <c r="D862" s="80" t="s">
        <v>172</v>
      </c>
      <c r="E862" s="80" t="s">
        <v>76</v>
      </c>
      <c r="F862" s="81"/>
      <c r="G862" s="81"/>
      <c r="H862" s="82">
        <f>SUM(H863:H869)</f>
        <v>13806.221159999999</v>
      </c>
    </row>
    <row r="863" spans="2:8" ht="48" thickBot="1" x14ac:dyDescent="0.25">
      <c r="B863" s="5" t="s">
        <v>30</v>
      </c>
      <c r="C863" s="28" t="s">
        <v>175</v>
      </c>
      <c r="D863" s="7" t="s">
        <v>172</v>
      </c>
      <c r="E863" s="7" t="s">
        <v>76</v>
      </c>
      <c r="F863" s="3">
        <v>2020500590</v>
      </c>
      <c r="G863" s="3">
        <v>111</v>
      </c>
      <c r="H863" s="3">
        <v>8876</v>
      </c>
    </row>
    <row r="864" spans="2:8" ht="63.75" thickBot="1" x14ac:dyDescent="0.25">
      <c r="B864" s="38" t="s">
        <v>10</v>
      </c>
      <c r="C864" s="28" t="s">
        <v>175</v>
      </c>
      <c r="D864" s="7" t="s">
        <v>172</v>
      </c>
      <c r="E864" s="7" t="s">
        <v>76</v>
      </c>
      <c r="F864" s="3">
        <v>2020500590</v>
      </c>
      <c r="G864" s="3">
        <v>119</v>
      </c>
      <c r="H864" s="3">
        <v>2681</v>
      </c>
    </row>
    <row r="865" spans="2:8" ht="32.25" thickBot="1" x14ac:dyDescent="0.25">
      <c r="B865" s="38" t="s">
        <v>13</v>
      </c>
      <c r="C865" s="28" t="s">
        <v>175</v>
      </c>
      <c r="D865" s="7" t="s">
        <v>172</v>
      </c>
      <c r="E865" s="7" t="s">
        <v>76</v>
      </c>
      <c r="F865" s="3">
        <v>2020500590</v>
      </c>
      <c r="G865" s="3">
        <v>244</v>
      </c>
      <c r="H865" s="3">
        <v>1752</v>
      </c>
    </row>
    <row r="866" spans="2:8" ht="16.5" thickBot="1" x14ac:dyDescent="0.25">
      <c r="B866" s="38" t="s">
        <v>367</v>
      </c>
      <c r="C866" s="28" t="s">
        <v>175</v>
      </c>
      <c r="D866" s="7" t="s">
        <v>172</v>
      </c>
      <c r="E866" s="7" t="s">
        <v>76</v>
      </c>
      <c r="F866" s="3">
        <v>2020500590</v>
      </c>
      <c r="G866" s="3">
        <v>247</v>
      </c>
      <c r="H866" s="3">
        <v>225</v>
      </c>
    </row>
    <row r="867" spans="2:8" ht="16.5" thickBot="1" x14ac:dyDescent="0.25">
      <c r="B867" s="209" t="s">
        <v>48</v>
      </c>
      <c r="C867" s="28" t="s">
        <v>175</v>
      </c>
      <c r="D867" s="7" t="s">
        <v>172</v>
      </c>
      <c r="E867" s="7" t="s">
        <v>76</v>
      </c>
      <c r="F867" s="3">
        <v>2020500590</v>
      </c>
      <c r="G867" s="3">
        <v>850</v>
      </c>
      <c r="H867" s="3">
        <v>8</v>
      </c>
    </row>
    <row r="868" spans="2:8" ht="32.25" thickBot="1" x14ac:dyDescent="0.3">
      <c r="B868" s="253" t="s">
        <v>431</v>
      </c>
      <c r="C868" s="28" t="s">
        <v>175</v>
      </c>
      <c r="D868" s="7" t="s">
        <v>172</v>
      </c>
      <c r="E868" s="7" t="s">
        <v>76</v>
      </c>
      <c r="F868" s="130" t="s">
        <v>429</v>
      </c>
      <c r="G868" s="3">
        <v>244</v>
      </c>
      <c r="H868" s="3">
        <v>106.32642</v>
      </c>
    </row>
    <row r="869" spans="2:8" ht="32.25" thickBot="1" x14ac:dyDescent="0.25">
      <c r="B869" s="48" t="s">
        <v>378</v>
      </c>
      <c r="C869" s="28" t="s">
        <v>175</v>
      </c>
      <c r="D869" s="7" t="s">
        <v>172</v>
      </c>
      <c r="E869" s="7" t="s">
        <v>76</v>
      </c>
      <c r="F869" s="170" t="s">
        <v>379</v>
      </c>
      <c r="G869" s="3">
        <v>244</v>
      </c>
      <c r="H869" s="3">
        <v>157.89474000000001</v>
      </c>
    </row>
    <row r="870" spans="2:8" ht="16.5" thickBot="1" x14ac:dyDescent="0.25">
      <c r="B870" s="90" t="s">
        <v>176</v>
      </c>
      <c r="C870" s="84" t="s">
        <v>177</v>
      </c>
      <c r="D870" s="80" t="s">
        <v>172</v>
      </c>
      <c r="E870" s="80" t="s">
        <v>73</v>
      </c>
      <c r="F870" s="81"/>
      <c r="G870" s="81"/>
      <c r="H870" s="82">
        <f>SUM(H871:H875)</f>
        <v>4459</v>
      </c>
    </row>
    <row r="871" spans="2:8" ht="48" thickBot="1" x14ac:dyDescent="0.25">
      <c r="B871" s="5" t="s">
        <v>30</v>
      </c>
      <c r="C871" s="28" t="s">
        <v>177</v>
      </c>
      <c r="D871" s="7" t="s">
        <v>172</v>
      </c>
      <c r="E871" s="7" t="s">
        <v>73</v>
      </c>
      <c r="F871" s="3">
        <v>2030120000</v>
      </c>
      <c r="G871" s="3">
        <v>111</v>
      </c>
      <c r="H871" s="3">
        <v>3200</v>
      </c>
    </row>
    <row r="872" spans="2:8" ht="32.25" thickBot="1" x14ac:dyDescent="0.25">
      <c r="B872" s="5" t="s">
        <v>47</v>
      </c>
      <c r="C872" s="28" t="s">
        <v>177</v>
      </c>
      <c r="D872" s="7" t="s">
        <v>172</v>
      </c>
      <c r="E872" s="7" t="s">
        <v>73</v>
      </c>
      <c r="F872" s="3">
        <v>2030120000</v>
      </c>
      <c r="G872" s="3">
        <v>112</v>
      </c>
      <c r="H872" s="3">
        <v>29</v>
      </c>
    </row>
    <row r="873" spans="2:8" ht="63.75" thickBot="1" x14ac:dyDescent="0.25">
      <c r="B873" s="38" t="s">
        <v>10</v>
      </c>
      <c r="C873" s="28" t="s">
        <v>177</v>
      </c>
      <c r="D873" s="7" t="s">
        <v>172</v>
      </c>
      <c r="E873" s="7" t="s">
        <v>73</v>
      </c>
      <c r="F873" s="3">
        <v>2030120000</v>
      </c>
      <c r="G873" s="3">
        <v>119</v>
      </c>
      <c r="H873" s="3">
        <v>967</v>
      </c>
    </row>
    <row r="874" spans="2:8" ht="32.25" thickBot="1" x14ac:dyDescent="0.25">
      <c r="B874" s="38" t="s">
        <v>13</v>
      </c>
      <c r="C874" s="28" t="s">
        <v>177</v>
      </c>
      <c r="D874" s="7" t="s">
        <v>172</v>
      </c>
      <c r="E874" s="7" t="s">
        <v>73</v>
      </c>
      <c r="F874" s="3">
        <v>2030120000</v>
      </c>
      <c r="G874" s="3">
        <v>244</v>
      </c>
      <c r="H874" s="3">
        <v>258</v>
      </c>
    </row>
    <row r="875" spans="2:8" ht="16.5" thickBot="1" x14ac:dyDescent="0.25">
      <c r="B875" s="209" t="s">
        <v>48</v>
      </c>
      <c r="C875" s="28" t="s">
        <v>177</v>
      </c>
      <c r="D875" s="7" t="s">
        <v>172</v>
      </c>
      <c r="E875" s="7" t="s">
        <v>73</v>
      </c>
      <c r="F875" s="3">
        <v>2030120000</v>
      </c>
      <c r="G875" s="3">
        <v>850</v>
      </c>
      <c r="H875" s="3">
        <v>5</v>
      </c>
    </row>
    <row r="876" spans="2:8" ht="16.5" thickBot="1" x14ac:dyDescent="0.25">
      <c r="B876" s="103" t="s">
        <v>67</v>
      </c>
      <c r="C876" s="105"/>
      <c r="D876" s="105"/>
      <c r="E876" s="105"/>
      <c r="F876" s="109"/>
      <c r="G876" s="105"/>
      <c r="H876" s="225">
        <f>SUM(H12+H119+H125+H132+H139+H828+H855)</f>
        <v>1002864.7569899999</v>
      </c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rintOptions horizontalCentered="1"/>
  <pageMargins left="0.31496062992125984" right="0.11811023622047245" top="0.15748031496062992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41"/>
  <sheetViews>
    <sheetView topLeftCell="A70" workbookViewId="0">
      <selection activeCell="A9" sqref="A9:F9"/>
    </sheetView>
  </sheetViews>
  <sheetFormatPr defaultRowHeight="12.75" x14ac:dyDescent="0.2"/>
  <cols>
    <col min="1" max="1" width="38" customWidth="1"/>
    <col min="3" max="3" width="7.85546875" customWidth="1"/>
    <col min="4" max="4" width="15.42578125" customWidth="1"/>
    <col min="6" max="6" width="17.140625" customWidth="1"/>
    <col min="8" max="8" width="10.42578125" bestFit="1" customWidth="1"/>
    <col min="9" max="9" width="22" customWidth="1"/>
  </cols>
  <sheetData>
    <row r="2" spans="1:6" ht="18.75" x14ac:dyDescent="0.2">
      <c r="A2" s="257" t="s">
        <v>377</v>
      </c>
      <c r="B2" s="257"/>
      <c r="C2" s="257"/>
      <c r="D2" s="257"/>
      <c r="E2" s="257"/>
      <c r="F2" s="257"/>
    </row>
    <row r="3" spans="1:6" ht="15.75" x14ac:dyDescent="0.2">
      <c r="A3" s="258" t="s">
        <v>179</v>
      </c>
      <c r="B3" s="258"/>
      <c r="C3" s="258"/>
      <c r="D3" s="258"/>
      <c r="E3" s="258"/>
      <c r="F3" s="258"/>
    </row>
    <row r="4" spans="1:6" ht="15.75" x14ac:dyDescent="0.2">
      <c r="A4" s="258" t="s">
        <v>180</v>
      </c>
      <c r="B4" s="258"/>
      <c r="C4" s="258"/>
      <c r="D4" s="258"/>
      <c r="E4" s="258"/>
      <c r="F4" s="258"/>
    </row>
    <row r="5" spans="1:6" ht="15.75" x14ac:dyDescent="0.2">
      <c r="A5" s="258" t="s">
        <v>447</v>
      </c>
      <c r="B5" s="258"/>
      <c r="C5" s="258"/>
      <c r="D5" s="258"/>
      <c r="E5" s="258"/>
      <c r="F5" s="258"/>
    </row>
    <row r="6" spans="1:6" ht="15.75" x14ac:dyDescent="0.2">
      <c r="A6" s="35"/>
    </row>
    <row r="7" spans="1:6" ht="18" x14ac:dyDescent="0.2">
      <c r="A7" s="259" t="s">
        <v>181</v>
      </c>
      <c r="B7" s="259"/>
      <c r="C7" s="259"/>
      <c r="D7" s="259"/>
      <c r="E7" s="259"/>
      <c r="F7" s="259"/>
    </row>
    <row r="8" spans="1:6" ht="55.5" customHeight="1" x14ac:dyDescent="0.2">
      <c r="A8" s="260" t="s">
        <v>363</v>
      </c>
      <c r="B8" s="260"/>
      <c r="C8" s="260"/>
      <c r="D8" s="260"/>
      <c r="E8" s="260"/>
      <c r="F8" s="260"/>
    </row>
    <row r="9" spans="1:6" ht="15.75" x14ac:dyDescent="0.2">
      <c r="A9" s="258"/>
      <c r="B9" s="258"/>
      <c r="C9" s="258"/>
      <c r="D9" s="258"/>
      <c r="E9" s="258"/>
      <c r="F9" s="258"/>
    </row>
    <row r="11" spans="1:6" ht="16.5" thickBot="1" x14ac:dyDescent="0.25">
      <c r="A11" s="272" t="s">
        <v>182</v>
      </c>
      <c r="B11" s="272"/>
      <c r="C11" s="272"/>
      <c r="D11" s="272"/>
      <c r="E11" s="272"/>
      <c r="F11" s="272"/>
    </row>
    <row r="12" spans="1:6" ht="15.75" x14ac:dyDescent="0.2">
      <c r="A12" s="94" t="s">
        <v>183</v>
      </c>
      <c r="B12" s="261" t="s">
        <v>1</v>
      </c>
      <c r="C12" s="261" t="s">
        <v>2</v>
      </c>
      <c r="D12" s="261" t="s">
        <v>3</v>
      </c>
      <c r="E12" s="261" t="s">
        <v>4</v>
      </c>
      <c r="F12" s="261" t="s">
        <v>260</v>
      </c>
    </row>
    <row r="13" spans="1:6" ht="16.5" thickBot="1" x14ac:dyDescent="0.25">
      <c r="A13" s="95" t="s">
        <v>184</v>
      </c>
      <c r="B13" s="262"/>
      <c r="C13" s="262"/>
      <c r="D13" s="262"/>
      <c r="E13" s="262"/>
      <c r="F13" s="262"/>
    </row>
    <row r="14" spans="1:6" ht="16.5" thickBot="1" x14ac:dyDescent="0.25">
      <c r="A14" s="95">
        <v>1</v>
      </c>
      <c r="B14" s="1">
        <v>2</v>
      </c>
      <c r="C14" s="1">
        <v>3</v>
      </c>
      <c r="D14" s="1">
        <v>4</v>
      </c>
      <c r="E14" s="1">
        <v>5</v>
      </c>
      <c r="F14" s="1">
        <v>8</v>
      </c>
    </row>
    <row r="15" spans="1:6" ht="30.75" thickBot="1" x14ac:dyDescent="0.25">
      <c r="A15" s="149" t="s">
        <v>6</v>
      </c>
      <c r="B15" s="150" t="s">
        <v>76</v>
      </c>
      <c r="C15" s="151"/>
      <c r="D15" s="152"/>
      <c r="E15" s="152"/>
      <c r="F15" s="153">
        <f>SUM(F16+F22+F44+F60+F62+F40)</f>
        <v>32094.699999999997</v>
      </c>
    </row>
    <row r="16" spans="1:6" ht="40.5" customHeight="1" thickBot="1" x14ac:dyDescent="0.25">
      <c r="A16" s="154" t="s">
        <v>185</v>
      </c>
      <c r="B16" s="150" t="s">
        <v>76</v>
      </c>
      <c r="C16" s="155" t="s">
        <v>117</v>
      </c>
      <c r="D16" s="152"/>
      <c r="E16" s="152"/>
      <c r="F16" s="109">
        <v>1534</v>
      </c>
    </row>
    <row r="17" spans="1:6" ht="48" thickBot="1" x14ac:dyDescent="0.25">
      <c r="A17" s="38" t="s">
        <v>186</v>
      </c>
      <c r="B17" s="44" t="s">
        <v>76</v>
      </c>
      <c r="C17" s="44" t="s">
        <v>117</v>
      </c>
      <c r="D17" s="93">
        <v>88</v>
      </c>
      <c r="E17" s="45"/>
      <c r="F17" s="3">
        <v>1534</v>
      </c>
    </row>
    <row r="18" spans="1:6" ht="16.5" thickBot="1" x14ac:dyDescent="0.25">
      <c r="A18" s="156" t="s">
        <v>8</v>
      </c>
      <c r="B18" s="150" t="s">
        <v>76</v>
      </c>
      <c r="C18" s="155" t="s">
        <v>117</v>
      </c>
      <c r="D18" s="127" t="s">
        <v>187</v>
      </c>
      <c r="E18" s="152"/>
      <c r="F18" s="118">
        <v>1534</v>
      </c>
    </row>
    <row r="19" spans="1:6" ht="30.75" thickBot="1" x14ac:dyDescent="0.25">
      <c r="A19" s="116" t="s">
        <v>188</v>
      </c>
      <c r="B19" s="44" t="s">
        <v>76</v>
      </c>
      <c r="C19" s="44" t="s">
        <v>117</v>
      </c>
      <c r="D19" s="93" t="s">
        <v>189</v>
      </c>
      <c r="E19" s="45"/>
      <c r="F19" s="3">
        <v>1534</v>
      </c>
    </row>
    <row r="20" spans="1:6" ht="30.75" thickBot="1" x14ac:dyDescent="0.25">
      <c r="A20" s="157" t="s">
        <v>339</v>
      </c>
      <c r="B20" s="44" t="s">
        <v>76</v>
      </c>
      <c r="C20" s="44" t="s">
        <v>117</v>
      </c>
      <c r="D20" s="93" t="s">
        <v>189</v>
      </c>
      <c r="E20" s="93">
        <v>121</v>
      </c>
      <c r="F20" s="3">
        <v>1178</v>
      </c>
    </row>
    <row r="21" spans="1:6" ht="45.75" thickBot="1" x14ac:dyDescent="0.25">
      <c r="A21" s="116" t="s">
        <v>340</v>
      </c>
      <c r="B21" s="44" t="s">
        <v>76</v>
      </c>
      <c r="C21" s="44" t="s">
        <v>117</v>
      </c>
      <c r="D21" s="93" t="s">
        <v>189</v>
      </c>
      <c r="E21" s="93">
        <v>129</v>
      </c>
      <c r="F21" s="3">
        <v>356</v>
      </c>
    </row>
    <row r="22" spans="1:6" ht="26.25" customHeight="1" thickBot="1" x14ac:dyDescent="0.25">
      <c r="A22" s="154" t="s">
        <v>11</v>
      </c>
      <c r="B22" s="150" t="s">
        <v>76</v>
      </c>
      <c r="C22" s="150" t="s">
        <v>73</v>
      </c>
      <c r="D22" s="152"/>
      <c r="E22" s="152"/>
      <c r="F22" s="169">
        <f>SUM(F23+F31)</f>
        <v>16811.3</v>
      </c>
    </row>
    <row r="23" spans="1:6" ht="32.25" thickBot="1" x14ac:dyDescent="0.25">
      <c r="A23" s="158" t="s">
        <v>190</v>
      </c>
      <c r="B23" s="150" t="s">
        <v>76</v>
      </c>
      <c r="C23" s="150" t="s">
        <v>73</v>
      </c>
      <c r="D23" s="159" t="s">
        <v>191</v>
      </c>
      <c r="E23" s="160"/>
      <c r="F23" s="169">
        <f>SUM(F25:F30)</f>
        <v>16067.3</v>
      </c>
    </row>
    <row r="24" spans="1:6" ht="30.75" thickBot="1" x14ac:dyDescent="0.25">
      <c r="A24" s="116" t="s">
        <v>188</v>
      </c>
      <c r="B24" s="44" t="s">
        <v>76</v>
      </c>
      <c r="C24" s="44" t="s">
        <v>73</v>
      </c>
      <c r="D24" s="93" t="s">
        <v>192</v>
      </c>
      <c r="E24" s="45"/>
      <c r="F24" s="58">
        <f>SUM(F25:F30)</f>
        <v>16067.3</v>
      </c>
    </row>
    <row r="25" spans="1:6" ht="45.75" thickBot="1" x14ac:dyDescent="0.25">
      <c r="A25" s="116" t="s">
        <v>193</v>
      </c>
      <c r="B25" s="44" t="s">
        <v>76</v>
      </c>
      <c r="C25" s="44" t="s">
        <v>73</v>
      </c>
      <c r="D25" s="93" t="s">
        <v>192</v>
      </c>
      <c r="E25" s="93">
        <v>121</v>
      </c>
      <c r="F25" s="58">
        <v>9400</v>
      </c>
    </row>
    <row r="26" spans="1:6" ht="30.75" thickBot="1" x14ac:dyDescent="0.25">
      <c r="A26" s="114" t="s">
        <v>206</v>
      </c>
      <c r="B26" s="44" t="s">
        <v>76</v>
      </c>
      <c r="C26" s="44" t="s">
        <v>73</v>
      </c>
      <c r="D26" s="93" t="s">
        <v>192</v>
      </c>
      <c r="E26" s="93">
        <v>122</v>
      </c>
      <c r="F26" s="58">
        <v>360</v>
      </c>
    </row>
    <row r="27" spans="1:6" ht="45.75" thickBot="1" x14ac:dyDescent="0.25">
      <c r="A27" s="116" t="s">
        <v>341</v>
      </c>
      <c r="B27" s="44" t="s">
        <v>76</v>
      </c>
      <c r="C27" s="44" t="s">
        <v>73</v>
      </c>
      <c r="D27" s="93" t="s">
        <v>192</v>
      </c>
      <c r="E27" s="93">
        <v>129</v>
      </c>
      <c r="F27" s="58">
        <v>2839</v>
      </c>
    </row>
    <row r="28" spans="1:6" ht="30.75" thickBot="1" x14ac:dyDescent="0.25">
      <c r="A28" s="116" t="s">
        <v>13</v>
      </c>
      <c r="B28" s="44" t="s">
        <v>76</v>
      </c>
      <c r="C28" s="44" t="s">
        <v>73</v>
      </c>
      <c r="D28" s="93" t="s">
        <v>192</v>
      </c>
      <c r="E28" s="93">
        <v>244</v>
      </c>
      <c r="F28" s="58">
        <v>2435</v>
      </c>
    </row>
    <row r="29" spans="1:6" ht="16.5" thickBot="1" x14ac:dyDescent="0.25">
      <c r="A29" s="38" t="s">
        <v>367</v>
      </c>
      <c r="B29" s="44" t="s">
        <v>76</v>
      </c>
      <c r="C29" s="44" t="s">
        <v>73</v>
      </c>
      <c r="D29" s="199" t="s">
        <v>192</v>
      </c>
      <c r="E29" s="199">
        <v>247</v>
      </c>
      <c r="F29" s="58">
        <v>227</v>
      </c>
    </row>
    <row r="30" spans="1:6" ht="32.25" thickBot="1" x14ac:dyDescent="0.25">
      <c r="A30" s="100" t="s">
        <v>48</v>
      </c>
      <c r="B30" s="44" t="s">
        <v>76</v>
      </c>
      <c r="C30" s="44" t="s">
        <v>73</v>
      </c>
      <c r="D30" s="93" t="s">
        <v>192</v>
      </c>
      <c r="E30" s="93">
        <v>850</v>
      </c>
      <c r="F30" s="58">
        <v>806.3</v>
      </c>
    </row>
    <row r="31" spans="1:6" ht="48" thickBot="1" x14ac:dyDescent="0.25">
      <c r="A31" s="107" t="s">
        <v>194</v>
      </c>
      <c r="B31" s="150" t="s">
        <v>76</v>
      </c>
      <c r="C31" s="150" t="s">
        <v>73</v>
      </c>
      <c r="D31" s="127">
        <v>99</v>
      </c>
      <c r="E31" s="152"/>
      <c r="F31" s="176">
        <f>SUM(F32+F35)</f>
        <v>744</v>
      </c>
    </row>
    <row r="32" spans="1:6" ht="95.25" thickBot="1" x14ac:dyDescent="0.25">
      <c r="A32" s="107" t="s">
        <v>195</v>
      </c>
      <c r="B32" s="150" t="s">
        <v>76</v>
      </c>
      <c r="C32" s="150" t="s">
        <v>73</v>
      </c>
      <c r="D32" s="159" t="s">
        <v>196</v>
      </c>
      <c r="E32" s="152"/>
      <c r="F32" s="169">
        <f>SUM(F33:F34)</f>
        <v>372</v>
      </c>
    </row>
    <row r="33" spans="1:6" ht="48" thickBot="1" x14ac:dyDescent="0.25">
      <c r="A33" s="38" t="s">
        <v>15</v>
      </c>
      <c r="B33" s="44" t="s">
        <v>76</v>
      </c>
      <c r="C33" s="44" t="s">
        <v>73</v>
      </c>
      <c r="D33" s="93" t="s">
        <v>196</v>
      </c>
      <c r="E33" s="93">
        <v>121</v>
      </c>
      <c r="F33" s="58">
        <v>286</v>
      </c>
    </row>
    <row r="34" spans="1:6" ht="79.5" thickBot="1" x14ac:dyDescent="0.25">
      <c r="A34" s="38" t="s">
        <v>10</v>
      </c>
      <c r="B34" s="44" t="s">
        <v>76</v>
      </c>
      <c r="C34" s="44" t="s">
        <v>73</v>
      </c>
      <c r="D34" s="93" t="s">
        <v>196</v>
      </c>
      <c r="E34" s="93">
        <v>129</v>
      </c>
      <c r="F34" s="58">
        <v>86</v>
      </c>
    </row>
    <row r="35" spans="1:6" ht="78.75" x14ac:dyDescent="0.2">
      <c r="A35" s="161" t="s">
        <v>261</v>
      </c>
      <c r="B35" s="264" t="s">
        <v>76</v>
      </c>
      <c r="C35" s="264" t="s">
        <v>73</v>
      </c>
      <c r="D35" s="266" t="s">
        <v>197</v>
      </c>
      <c r="E35" s="268"/>
      <c r="F35" s="270">
        <f>SUM(F37:F39)</f>
        <v>372</v>
      </c>
    </row>
    <row r="36" spans="1:6" ht="32.25" thickBot="1" x14ac:dyDescent="0.25">
      <c r="A36" s="107" t="s">
        <v>262</v>
      </c>
      <c r="B36" s="265"/>
      <c r="C36" s="265"/>
      <c r="D36" s="267"/>
      <c r="E36" s="269"/>
      <c r="F36" s="271"/>
    </row>
    <row r="37" spans="1:6" ht="48" thickBot="1" x14ac:dyDescent="0.25">
      <c r="A37" s="38" t="s">
        <v>15</v>
      </c>
      <c r="B37" s="44" t="s">
        <v>76</v>
      </c>
      <c r="C37" s="44" t="s">
        <v>73</v>
      </c>
      <c r="D37" s="93" t="s">
        <v>197</v>
      </c>
      <c r="E37" s="93">
        <v>121</v>
      </c>
      <c r="F37" s="177">
        <v>281.5</v>
      </c>
    </row>
    <row r="38" spans="1:6" ht="79.5" thickBot="1" x14ac:dyDescent="0.25">
      <c r="A38" s="38" t="s">
        <v>10</v>
      </c>
      <c r="B38" s="44" t="s">
        <v>76</v>
      </c>
      <c r="C38" s="44" t="s">
        <v>73</v>
      </c>
      <c r="D38" s="93" t="s">
        <v>197</v>
      </c>
      <c r="E38" s="93">
        <v>129</v>
      </c>
      <c r="F38" s="177">
        <v>84.7</v>
      </c>
    </row>
    <row r="39" spans="1:6" ht="30.75" thickBot="1" x14ac:dyDescent="0.25">
      <c r="A39" s="116" t="s">
        <v>13</v>
      </c>
      <c r="B39" s="44" t="s">
        <v>76</v>
      </c>
      <c r="C39" s="44" t="s">
        <v>73</v>
      </c>
      <c r="D39" s="207" t="s">
        <v>197</v>
      </c>
      <c r="E39" s="207">
        <v>244</v>
      </c>
      <c r="F39" s="177">
        <v>5.8</v>
      </c>
    </row>
    <row r="40" spans="1:6" ht="16.5" thickBot="1" x14ac:dyDescent="0.3">
      <c r="A40" s="117" t="s">
        <v>300</v>
      </c>
      <c r="B40" s="150" t="s">
        <v>76</v>
      </c>
      <c r="C40" s="150" t="s">
        <v>74</v>
      </c>
      <c r="D40" s="127"/>
      <c r="E40" s="127"/>
      <c r="F40" s="178">
        <v>38.1</v>
      </c>
    </row>
    <row r="41" spans="1:6" ht="48" thickBot="1" x14ac:dyDescent="0.3">
      <c r="A41" s="47" t="s">
        <v>194</v>
      </c>
      <c r="B41" s="44" t="s">
        <v>76</v>
      </c>
      <c r="C41" s="44" t="s">
        <v>74</v>
      </c>
      <c r="D41" s="93">
        <v>99</v>
      </c>
      <c r="E41" s="93"/>
      <c r="F41" s="177">
        <v>38.1</v>
      </c>
    </row>
    <row r="42" spans="1:6" ht="111" thickBot="1" x14ac:dyDescent="0.3">
      <c r="A42" s="71" t="s">
        <v>301</v>
      </c>
      <c r="B42" s="44" t="s">
        <v>76</v>
      </c>
      <c r="C42" s="44" t="s">
        <v>74</v>
      </c>
      <c r="D42" s="93" t="s">
        <v>302</v>
      </c>
      <c r="E42" s="93"/>
      <c r="F42" s="177">
        <v>38.1</v>
      </c>
    </row>
    <row r="43" spans="1:6" ht="32.25" thickBot="1" x14ac:dyDescent="0.3">
      <c r="A43" s="47" t="s">
        <v>13</v>
      </c>
      <c r="B43" s="44" t="s">
        <v>76</v>
      </c>
      <c r="C43" s="44" t="s">
        <v>74</v>
      </c>
      <c r="D43" s="93" t="s">
        <v>302</v>
      </c>
      <c r="E43" s="93">
        <v>244</v>
      </c>
      <c r="F43" s="177">
        <v>38.1</v>
      </c>
    </row>
    <row r="44" spans="1:6" ht="48" thickBot="1" x14ac:dyDescent="0.25">
      <c r="A44" s="107" t="s">
        <v>198</v>
      </c>
      <c r="B44" s="150" t="s">
        <v>76</v>
      </c>
      <c r="C44" s="150" t="s">
        <v>114</v>
      </c>
      <c r="D44" s="152"/>
      <c r="E44" s="152"/>
      <c r="F44" s="120">
        <f>SUM(F45+F52)</f>
        <v>5363</v>
      </c>
    </row>
    <row r="45" spans="1:6" ht="32.25" thickBot="1" x14ac:dyDescent="0.25">
      <c r="A45" s="107" t="s">
        <v>18</v>
      </c>
      <c r="B45" s="150" t="s">
        <v>76</v>
      </c>
      <c r="C45" s="150" t="s">
        <v>114</v>
      </c>
      <c r="D45" s="159">
        <v>93</v>
      </c>
      <c r="E45" s="160"/>
      <c r="F45" s="109">
        <f>SUM(F48:F51)</f>
        <v>707</v>
      </c>
    </row>
    <row r="46" spans="1:6" ht="32.25" thickBot="1" x14ac:dyDescent="0.25">
      <c r="A46" s="100" t="s">
        <v>199</v>
      </c>
      <c r="B46" s="44" t="s">
        <v>76</v>
      </c>
      <c r="C46" s="44" t="s">
        <v>114</v>
      </c>
      <c r="D46" s="93" t="s">
        <v>200</v>
      </c>
      <c r="E46" s="45"/>
      <c r="F46" s="3">
        <f>SUM(F48:F51)</f>
        <v>707</v>
      </c>
    </row>
    <row r="47" spans="1:6" ht="48" thickBot="1" x14ac:dyDescent="0.25">
      <c r="A47" s="38" t="s">
        <v>188</v>
      </c>
      <c r="B47" s="44" t="s">
        <v>76</v>
      </c>
      <c r="C47" s="44" t="s">
        <v>114</v>
      </c>
      <c r="D47" s="93" t="s">
        <v>201</v>
      </c>
      <c r="E47" s="45"/>
      <c r="F47" s="3">
        <f>SUM(F48:F51)</f>
        <v>707</v>
      </c>
    </row>
    <row r="48" spans="1:6" ht="63.75" thickBot="1" x14ac:dyDescent="0.25">
      <c r="A48" s="38" t="s">
        <v>9</v>
      </c>
      <c r="B48" s="44" t="s">
        <v>76</v>
      </c>
      <c r="C48" s="44" t="s">
        <v>114</v>
      </c>
      <c r="D48" s="93" t="s">
        <v>201</v>
      </c>
      <c r="E48" s="93">
        <v>121</v>
      </c>
      <c r="F48" s="3">
        <v>482</v>
      </c>
    </row>
    <row r="49" spans="1:6" ht="30.75" thickBot="1" x14ac:dyDescent="0.25">
      <c r="A49" s="114" t="s">
        <v>206</v>
      </c>
      <c r="B49" s="44" t="s">
        <v>76</v>
      </c>
      <c r="C49" s="44" t="s">
        <v>114</v>
      </c>
      <c r="D49" s="191" t="s">
        <v>201</v>
      </c>
      <c r="E49" s="191">
        <v>122</v>
      </c>
      <c r="F49" s="3">
        <v>29</v>
      </c>
    </row>
    <row r="50" spans="1:6" ht="79.5" thickBot="1" x14ac:dyDescent="0.25">
      <c r="A50" s="38" t="s">
        <v>10</v>
      </c>
      <c r="B50" s="44" t="s">
        <v>76</v>
      </c>
      <c r="C50" s="44" t="s">
        <v>114</v>
      </c>
      <c r="D50" s="93" t="s">
        <v>201</v>
      </c>
      <c r="E50" s="93">
        <v>129</v>
      </c>
      <c r="F50" s="3">
        <v>146</v>
      </c>
    </row>
    <row r="51" spans="1:6" ht="32.25" thickBot="1" x14ac:dyDescent="0.3">
      <c r="A51" s="47" t="s">
        <v>13</v>
      </c>
      <c r="B51" s="44" t="s">
        <v>76</v>
      </c>
      <c r="C51" s="44" t="s">
        <v>114</v>
      </c>
      <c r="D51" s="93" t="s">
        <v>201</v>
      </c>
      <c r="E51" s="93">
        <v>244</v>
      </c>
      <c r="F51" s="3">
        <v>50</v>
      </c>
    </row>
    <row r="52" spans="1:6" ht="32.25" thickBot="1" x14ac:dyDescent="0.25">
      <c r="A52" s="107" t="s">
        <v>202</v>
      </c>
      <c r="B52" s="150" t="s">
        <v>76</v>
      </c>
      <c r="C52" s="150" t="s">
        <v>114</v>
      </c>
      <c r="D52" s="159">
        <v>99</v>
      </c>
      <c r="E52" s="152"/>
      <c r="F52" s="109">
        <f>SUM(F54:F59)</f>
        <v>4656</v>
      </c>
    </row>
    <row r="53" spans="1:6" ht="32.25" thickBot="1" x14ac:dyDescent="0.25">
      <c r="A53" s="38" t="s">
        <v>203</v>
      </c>
      <c r="B53" s="44" t="s">
        <v>76</v>
      </c>
      <c r="C53" s="44" t="s">
        <v>114</v>
      </c>
      <c r="D53" s="93" t="s">
        <v>204</v>
      </c>
      <c r="E53" s="45"/>
      <c r="F53" s="3">
        <f>SUM(F54:F59)</f>
        <v>4656</v>
      </c>
    </row>
    <row r="54" spans="1:6" ht="63.75" thickBot="1" x14ac:dyDescent="0.25">
      <c r="A54" s="38" t="s">
        <v>9</v>
      </c>
      <c r="B54" s="44" t="s">
        <v>76</v>
      </c>
      <c r="C54" s="44" t="s">
        <v>114</v>
      </c>
      <c r="D54" s="93" t="s">
        <v>205</v>
      </c>
      <c r="E54" s="93">
        <v>121</v>
      </c>
      <c r="F54" s="3">
        <v>3200</v>
      </c>
    </row>
    <row r="55" spans="1:6" ht="32.25" thickBot="1" x14ac:dyDescent="0.25">
      <c r="A55" s="5" t="s">
        <v>206</v>
      </c>
      <c r="B55" s="44" t="s">
        <v>76</v>
      </c>
      <c r="C55" s="44" t="s">
        <v>114</v>
      </c>
      <c r="D55" s="93" t="s">
        <v>205</v>
      </c>
      <c r="E55" s="93">
        <v>122</v>
      </c>
      <c r="F55" s="3"/>
    </row>
    <row r="56" spans="1:6" ht="79.5" thickBot="1" x14ac:dyDescent="0.25">
      <c r="A56" s="38" t="s">
        <v>10</v>
      </c>
      <c r="B56" s="44" t="s">
        <v>76</v>
      </c>
      <c r="C56" s="44" t="s">
        <v>114</v>
      </c>
      <c r="D56" s="93" t="s">
        <v>205</v>
      </c>
      <c r="E56" s="93">
        <v>129</v>
      </c>
      <c r="F56" s="3">
        <v>966</v>
      </c>
    </row>
    <row r="57" spans="1:6" ht="32.25" thickBot="1" x14ac:dyDescent="0.25">
      <c r="A57" s="38" t="s">
        <v>207</v>
      </c>
      <c r="B57" s="44" t="s">
        <v>76</v>
      </c>
      <c r="C57" s="44" t="s">
        <v>114</v>
      </c>
      <c r="D57" s="93" t="s">
        <v>205</v>
      </c>
      <c r="E57" s="93">
        <v>244</v>
      </c>
      <c r="F57" s="3">
        <v>347</v>
      </c>
    </row>
    <row r="58" spans="1:6" ht="16.5" thickBot="1" x14ac:dyDescent="0.25">
      <c r="A58" s="38" t="s">
        <v>367</v>
      </c>
      <c r="B58" s="44" t="s">
        <v>76</v>
      </c>
      <c r="C58" s="44" t="s">
        <v>114</v>
      </c>
      <c r="D58" s="199" t="s">
        <v>205</v>
      </c>
      <c r="E58" s="199">
        <v>247</v>
      </c>
      <c r="F58" s="3">
        <v>128</v>
      </c>
    </row>
    <row r="59" spans="1:6" ht="32.25" thickBot="1" x14ac:dyDescent="0.25">
      <c r="A59" s="100" t="s">
        <v>48</v>
      </c>
      <c r="B59" s="44" t="s">
        <v>76</v>
      </c>
      <c r="C59" s="44" t="s">
        <v>114</v>
      </c>
      <c r="D59" s="93" t="s">
        <v>205</v>
      </c>
      <c r="E59" s="93">
        <v>850</v>
      </c>
      <c r="F59" s="3">
        <v>15</v>
      </c>
    </row>
    <row r="60" spans="1:6" ht="16.5" thickBot="1" x14ac:dyDescent="0.25">
      <c r="A60" s="100" t="s">
        <v>291</v>
      </c>
      <c r="B60" s="46" t="s">
        <v>76</v>
      </c>
      <c r="C60" s="46" t="s">
        <v>307</v>
      </c>
      <c r="D60" s="93"/>
      <c r="E60" s="93"/>
      <c r="F60" s="3">
        <v>6700</v>
      </c>
    </row>
    <row r="61" spans="1:6" ht="16.5" thickBot="1" x14ac:dyDescent="0.25">
      <c r="A61" s="100" t="s">
        <v>309</v>
      </c>
      <c r="B61" s="46" t="s">
        <v>76</v>
      </c>
      <c r="C61" s="46" t="s">
        <v>307</v>
      </c>
      <c r="D61" s="93" t="s">
        <v>308</v>
      </c>
      <c r="E61" s="93">
        <v>870</v>
      </c>
      <c r="F61" s="3">
        <v>6700</v>
      </c>
    </row>
    <row r="62" spans="1:6" ht="32.25" thickBot="1" x14ac:dyDescent="0.25">
      <c r="A62" s="107" t="s">
        <v>19</v>
      </c>
      <c r="B62" s="150" t="s">
        <v>76</v>
      </c>
      <c r="C62" s="150">
        <v>13</v>
      </c>
      <c r="D62" s="152"/>
      <c r="E62" s="152"/>
      <c r="F62" s="120">
        <f>SUM(F65+F71+F69+F63)</f>
        <v>1648.3</v>
      </c>
    </row>
    <row r="63" spans="1:6" ht="16.5" thickBot="1" x14ac:dyDescent="0.25">
      <c r="A63" s="14" t="s">
        <v>348</v>
      </c>
      <c r="B63" s="189" t="s">
        <v>76</v>
      </c>
      <c r="C63" s="189" t="s">
        <v>313</v>
      </c>
      <c r="D63" s="188" t="s">
        <v>347</v>
      </c>
      <c r="E63" s="190"/>
      <c r="F63" s="32">
        <v>1300</v>
      </c>
    </row>
    <row r="64" spans="1:6" ht="32.25" thickBot="1" x14ac:dyDescent="0.25">
      <c r="A64" s="18" t="s">
        <v>43</v>
      </c>
      <c r="B64" s="189" t="s">
        <v>76</v>
      </c>
      <c r="C64" s="189" t="s">
        <v>313</v>
      </c>
      <c r="D64" s="188" t="s">
        <v>347</v>
      </c>
      <c r="E64" s="20">
        <v>611</v>
      </c>
      <c r="F64" s="32">
        <v>1300</v>
      </c>
    </row>
    <row r="65" spans="1:6" ht="63.75" thickBot="1" x14ac:dyDescent="0.25">
      <c r="A65" s="107" t="s">
        <v>403</v>
      </c>
      <c r="B65" s="150" t="s">
        <v>76</v>
      </c>
      <c r="C65" s="150">
        <v>13</v>
      </c>
      <c r="D65" s="118">
        <v>42</v>
      </c>
      <c r="E65" s="152"/>
      <c r="F65" s="120">
        <v>50</v>
      </c>
    </row>
    <row r="66" spans="1:6" ht="48" thickBot="1" x14ac:dyDescent="0.25">
      <c r="A66" s="48" t="s">
        <v>311</v>
      </c>
      <c r="B66" s="44" t="s">
        <v>76</v>
      </c>
      <c r="C66" s="44">
        <v>13</v>
      </c>
      <c r="D66" s="3" t="s">
        <v>315</v>
      </c>
      <c r="E66" s="45"/>
      <c r="F66" s="3">
        <v>50</v>
      </c>
    </row>
    <row r="67" spans="1:6" ht="63.75" thickBot="1" x14ac:dyDescent="0.25">
      <c r="A67" s="48" t="s">
        <v>312</v>
      </c>
      <c r="B67" s="44" t="s">
        <v>76</v>
      </c>
      <c r="C67" s="44">
        <v>13</v>
      </c>
      <c r="D67" s="3" t="s">
        <v>314</v>
      </c>
      <c r="E67" s="45"/>
      <c r="F67" s="3">
        <v>50</v>
      </c>
    </row>
    <row r="68" spans="1:6" ht="32.25" thickBot="1" x14ac:dyDescent="0.25">
      <c r="A68" s="48" t="s">
        <v>13</v>
      </c>
      <c r="B68" s="44" t="s">
        <v>76</v>
      </c>
      <c r="C68" s="44">
        <v>13</v>
      </c>
      <c r="D68" s="3" t="s">
        <v>314</v>
      </c>
      <c r="E68" s="3">
        <v>244</v>
      </c>
      <c r="F68" s="3">
        <v>50</v>
      </c>
    </row>
    <row r="69" spans="1:6" ht="32.25" thickBot="1" x14ac:dyDescent="0.25">
      <c r="A69" s="22" t="s">
        <v>332</v>
      </c>
      <c r="B69" s="11" t="s">
        <v>76</v>
      </c>
      <c r="C69" s="11" t="s">
        <v>313</v>
      </c>
      <c r="D69" s="1" t="s">
        <v>192</v>
      </c>
      <c r="E69" s="1"/>
      <c r="F69" s="1">
        <v>64</v>
      </c>
    </row>
    <row r="70" spans="1:6" ht="32.25" thickBot="1" x14ac:dyDescent="0.25">
      <c r="A70" s="38" t="s">
        <v>207</v>
      </c>
      <c r="B70" s="44" t="s">
        <v>76</v>
      </c>
      <c r="C70" s="44" t="s">
        <v>313</v>
      </c>
      <c r="D70" s="3" t="s">
        <v>192</v>
      </c>
      <c r="E70" s="3">
        <v>244</v>
      </c>
      <c r="F70" s="3">
        <v>64</v>
      </c>
    </row>
    <row r="71" spans="1:6" ht="16.5" thickBot="1" x14ac:dyDescent="0.25">
      <c r="A71" s="122" t="s">
        <v>20</v>
      </c>
      <c r="B71" s="150" t="s">
        <v>76</v>
      </c>
      <c r="C71" s="162">
        <v>13</v>
      </c>
      <c r="D71" s="127">
        <v>99</v>
      </c>
      <c r="E71" s="152"/>
      <c r="F71" s="120">
        <v>234.3</v>
      </c>
    </row>
    <row r="72" spans="1:6" ht="158.25" thickBot="1" x14ac:dyDescent="0.25">
      <c r="A72" s="101" t="s">
        <v>21</v>
      </c>
      <c r="B72" s="44" t="s">
        <v>76</v>
      </c>
      <c r="C72" s="44">
        <v>13</v>
      </c>
      <c r="D72" s="93" t="s">
        <v>208</v>
      </c>
      <c r="E72" s="45"/>
      <c r="F72" s="3">
        <v>234.3</v>
      </c>
    </row>
    <row r="73" spans="1:6" ht="32.25" thickBot="1" x14ac:dyDescent="0.25">
      <c r="A73" s="38" t="s">
        <v>207</v>
      </c>
      <c r="B73" s="44" t="s">
        <v>76</v>
      </c>
      <c r="C73" s="44">
        <v>13</v>
      </c>
      <c r="D73" s="93" t="s">
        <v>208</v>
      </c>
      <c r="E73" s="93">
        <v>244</v>
      </c>
      <c r="F73" s="3">
        <v>234.3</v>
      </c>
    </row>
    <row r="74" spans="1:6" ht="16.5" thickBot="1" x14ac:dyDescent="0.25">
      <c r="A74" s="107" t="s">
        <v>295</v>
      </c>
      <c r="B74" s="150" t="s">
        <v>117</v>
      </c>
      <c r="C74" s="162"/>
      <c r="D74" s="127"/>
      <c r="E74" s="127"/>
      <c r="F74" s="120">
        <v>1675</v>
      </c>
    </row>
    <row r="75" spans="1:6" ht="32.25" thickBot="1" x14ac:dyDescent="0.25">
      <c r="A75" s="38" t="s">
        <v>296</v>
      </c>
      <c r="B75" s="44" t="s">
        <v>117</v>
      </c>
      <c r="C75" s="44" t="s">
        <v>111</v>
      </c>
      <c r="D75" s="93"/>
      <c r="E75" s="93"/>
      <c r="F75" s="3">
        <v>1675</v>
      </c>
    </row>
    <row r="76" spans="1:6" ht="63.75" thickBot="1" x14ac:dyDescent="0.25">
      <c r="A76" s="38" t="s">
        <v>69</v>
      </c>
      <c r="B76" s="44" t="s">
        <v>117</v>
      </c>
      <c r="C76" s="44" t="s">
        <v>111</v>
      </c>
      <c r="D76" s="93" t="s">
        <v>257</v>
      </c>
      <c r="E76" s="93"/>
      <c r="F76" s="3">
        <v>1675</v>
      </c>
    </row>
    <row r="77" spans="1:6" ht="16.5" thickBot="1" x14ac:dyDescent="0.25">
      <c r="A77" s="38" t="s">
        <v>294</v>
      </c>
      <c r="B77" s="44" t="s">
        <v>117</v>
      </c>
      <c r="C77" s="44" t="s">
        <v>111</v>
      </c>
      <c r="D77" s="93" t="s">
        <v>257</v>
      </c>
      <c r="E77" s="93">
        <v>530</v>
      </c>
      <c r="F77" s="3">
        <v>1675</v>
      </c>
    </row>
    <row r="78" spans="1:6" ht="63.75" thickBot="1" x14ac:dyDescent="0.25">
      <c r="A78" s="107" t="s">
        <v>22</v>
      </c>
      <c r="B78" s="121" t="s">
        <v>111</v>
      </c>
      <c r="C78" s="151"/>
      <c r="D78" s="152"/>
      <c r="E78" s="152"/>
      <c r="F78" s="120">
        <f>SUM(F79)</f>
        <v>7427</v>
      </c>
    </row>
    <row r="79" spans="1:6" ht="69" customHeight="1" thickBot="1" x14ac:dyDescent="0.25">
      <c r="A79" s="107" t="s">
        <v>49</v>
      </c>
      <c r="B79" s="150" t="s">
        <v>111</v>
      </c>
      <c r="C79" s="150" t="s">
        <v>258</v>
      </c>
      <c r="D79" s="152"/>
      <c r="E79" s="152"/>
      <c r="F79" s="120">
        <f>SUM(F80:F84)</f>
        <v>7427</v>
      </c>
    </row>
    <row r="80" spans="1:6" ht="48" thickBot="1" x14ac:dyDescent="0.25">
      <c r="A80" s="38" t="s">
        <v>30</v>
      </c>
      <c r="B80" s="78" t="s">
        <v>111</v>
      </c>
      <c r="C80" s="78" t="s">
        <v>258</v>
      </c>
      <c r="D80" s="93" t="s">
        <v>209</v>
      </c>
      <c r="E80" s="93">
        <v>111</v>
      </c>
      <c r="F80" s="3">
        <v>3500</v>
      </c>
    </row>
    <row r="81" spans="1:6" ht="16.5" thickBot="1" x14ac:dyDescent="0.25">
      <c r="A81" s="38" t="s">
        <v>299</v>
      </c>
      <c r="B81" s="78" t="s">
        <v>111</v>
      </c>
      <c r="C81" s="78" t="s">
        <v>258</v>
      </c>
      <c r="D81" s="93" t="s">
        <v>209</v>
      </c>
      <c r="E81" s="93">
        <v>112</v>
      </c>
      <c r="F81" s="3">
        <v>30</v>
      </c>
    </row>
    <row r="82" spans="1:6" ht="79.5" thickBot="1" x14ac:dyDescent="0.25">
      <c r="A82" s="38" t="s">
        <v>10</v>
      </c>
      <c r="B82" s="78" t="s">
        <v>111</v>
      </c>
      <c r="C82" s="78" t="s">
        <v>258</v>
      </c>
      <c r="D82" s="93" t="s">
        <v>209</v>
      </c>
      <c r="E82" s="93">
        <v>119</v>
      </c>
      <c r="F82" s="3">
        <v>1057</v>
      </c>
    </row>
    <row r="83" spans="1:6" ht="32.25" thickBot="1" x14ac:dyDescent="0.25">
      <c r="A83" s="38" t="s">
        <v>207</v>
      </c>
      <c r="B83" s="78" t="s">
        <v>111</v>
      </c>
      <c r="C83" s="78" t="s">
        <v>258</v>
      </c>
      <c r="D83" s="93" t="s">
        <v>209</v>
      </c>
      <c r="E83" s="93">
        <v>244</v>
      </c>
      <c r="F83" s="3">
        <v>2830</v>
      </c>
    </row>
    <row r="84" spans="1:6" ht="32.25" thickBot="1" x14ac:dyDescent="0.25">
      <c r="A84" s="100" t="s">
        <v>48</v>
      </c>
      <c r="B84" s="78" t="s">
        <v>111</v>
      </c>
      <c r="C84" s="78" t="s">
        <v>258</v>
      </c>
      <c r="D84" s="93" t="s">
        <v>209</v>
      </c>
      <c r="E84" s="93">
        <v>850</v>
      </c>
      <c r="F84" s="3">
        <v>10</v>
      </c>
    </row>
    <row r="85" spans="1:6" ht="16.5" thickBot="1" x14ac:dyDescent="0.25">
      <c r="A85" s="107" t="s">
        <v>23</v>
      </c>
      <c r="B85" s="150" t="s">
        <v>73</v>
      </c>
      <c r="C85" s="151"/>
      <c r="D85" s="152"/>
      <c r="E85" s="152"/>
      <c r="F85" s="120">
        <f>SUM(F86+F92+F98)</f>
        <v>30271.388559999999</v>
      </c>
    </row>
    <row r="86" spans="1:6" ht="32.25" thickBot="1" x14ac:dyDescent="0.25">
      <c r="A86" s="103" t="s">
        <v>50</v>
      </c>
      <c r="B86" s="155" t="s">
        <v>73</v>
      </c>
      <c r="C86" s="155" t="s">
        <v>74</v>
      </c>
      <c r="D86" s="152"/>
      <c r="E86" s="152"/>
      <c r="F86" s="109">
        <f>SUM(F88:F91)</f>
        <v>2033</v>
      </c>
    </row>
    <row r="87" spans="1:6" ht="63.75" thickBot="1" x14ac:dyDescent="0.25">
      <c r="A87" s="38" t="s">
        <v>210</v>
      </c>
      <c r="B87" s="44" t="s">
        <v>73</v>
      </c>
      <c r="C87" s="44" t="s">
        <v>74</v>
      </c>
      <c r="D87" s="93" t="s">
        <v>211</v>
      </c>
      <c r="E87" s="45"/>
      <c r="F87" s="3">
        <f>SUM(F88:F91)</f>
        <v>2033</v>
      </c>
    </row>
    <row r="88" spans="1:6" ht="63.75" thickBot="1" x14ac:dyDescent="0.25">
      <c r="A88" s="38" t="s">
        <v>193</v>
      </c>
      <c r="B88" s="44" t="s">
        <v>73</v>
      </c>
      <c r="C88" s="44" t="s">
        <v>74</v>
      </c>
      <c r="D88" s="93" t="s">
        <v>211</v>
      </c>
      <c r="E88" s="93">
        <v>121</v>
      </c>
      <c r="F88" s="3">
        <v>1200</v>
      </c>
    </row>
    <row r="89" spans="1:6" ht="79.5" thickBot="1" x14ac:dyDescent="0.25">
      <c r="A89" s="38" t="s">
        <v>10</v>
      </c>
      <c r="B89" s="44" t="s">
        <v>73</v>
      </c>
      <c r="C89" s="44" t="s">
        <v>74</v>
      </c>
      <c r="D89" s="93" t="s">
        <v>211</v>
      </c>
      <c r="E89" s="93">
        <v>129</v>
      </c>
      <c r="F89" s="3">
        <v>363</v>
      </c>
    </row>
    <row r="90" spans="1:6" ht="32.25" thickBot="1" x14ac:dyDescent="0.25">
      <c r="A90" s="37" t="s">
        <v>207</v>
      </c>
      <c r="B90" s="98" t="s">
        <v>73</v>
      </c>
      <c r="C90" s="98" t="s">
        <v>74</v>
      </c>
      <c r="D90" s="96" t="s">
        <v>211</v>
      </c>
      <c r="E90" s="96">
        <v>244</v>
      </c>
      <c r="F90" s="99">
        <v>467</v>
      </c>
    </row>
    <row r="91" spans="1:6" ht="32.25" thickBot="1" x14ac:dyDescent="0.25">
      <c r="A91" s="41" t="s">
        <v>48</v>
      </c>
      <c r="B91" s="42" t="s">
        <v>73</v>
      </c>
      <c r="C91" s="42" t="s">
        <v>74</v>
      </c>
      <c r="D91" s="39" t="s">
        <v>211</v>
      </c>
      <c r="E91" s="39">
        <v>850</v>
      </c>
      <c r="F91" s="41">
        <v>3</v>
      </c>
    </row>
    <row r="92" spans="1:6" ht="16.5" thickBot="1" x14ac:dyDescent="0.25">
      <c r="A92" s="107" t="s">
        <v>293</v>
      </c>
      <c r="B92" s="150" t="s">
        <v>73</v>
      </c>
      <c r="C92" s="150" t="s">
        <v>112</v>
      </c>
      <c r="D92" s="163"/>
      <c r="E92" s="163"/>
      <c r="F92" s="120">
        <f>SUM(F96+F93+F95)</f>
        <v>27980.37039</v>
      </c>
    </row>
    <row r="93" spans="1:6" ht="32.25" thickBot="1" x14ac:dyDescent="0.25">
      <c r="A93" s="107" t="s">
        <v>388</v>
      </c>
      <c r="B93" s="155" t="s">
        <v>73</v>
      </c>
      <c r="C93" s="155" t="s">
        <v>112</v>
      </c>
      <c r="D93" s="159" t="s">
        <v>387</v>
      </c>
      <c r="E93" s="159"/>
      <c r="F93" s="109">
        <v>21006.893</v>
      </c>
    </row>
    <row r="94" spans="1:6" ht="58.5" customHeight="1" thickBot="1" x14ac:dyDescent="0.25">
      <c r="A94" s="48" t="s">
        <v>389</v>
      </c>
      <c r="B94" s="166" t="s">
        <v>73</v>
      </c>
      <c r="C94" s="166" t="s">
        <v>112</v>
      </c>
      <c r="D94" s="130" t="s">
        <v>387</v>
      </c>
      <c r="E94" s="130">
        <v>540</v>
      </c>
      <c r="F94" s="20">
        <v>21006.893</v>
      </c>
    </row>
    <row r="95" spans="1:6" ht="48" customHeight="1" thickBot="1" x14ac:dyDescent="0.25">
      <c r="A95" s="48" t="s">
        <v>389</v>
      </c>
      <c r="B95" s="166" t="s">
        <v>73</v>
      </c>
      <c r="C95" s="166" t="s">
        <v>112</v>
      </c>
      <c r="D95" s="130"/>
      <c r="E95" s="130">
        <v>243</v>
      </c>
      <c r="F95" s="20">
        <v>250</v>
      </c>
    </row>
    <row r="96" spans="1:6" ht="16.5" thickBot="1" x14ac:dyDescent="0.25">
      <c r="A96" s="103" t="s">
        <v>294</v>
      </c>
      <c r="B96" s="155" t="s">
        <v>73</v>
      </c>
      <c r="C96" s="155" t="s">
        <v>112</v>
      </c>
      <c r="D96" s="159" t="s">
        <v>298</v>
      </c>
      <c r="E96" s="159"/>
      <c r="F96" s="109">
        <v>6723.47739</v>
      </c>
    </row>
    <row r="97" spans="1:6" ht="16.5" thickBot="1" x14ac:dyDescent="0.25">
      <c r="A97" s="209" t="s">
        <v>317</v>
      </c>
      <c r="B97" s="44" t="s">
        <v>73</v>
      </c>
      <c r="C97" s="44" t="s">
        <v>112</v>
      </c>
      <c r="D97" s="93" t="s">
        <v>298</v>
      </c>
      <c r="E97" s="93">
        <v>540</v>
      </c>
      <c r="F97" s="3">
        <v>6723.47739</v>
      </c>
    </row>
    <row r="98" spans="1:6" ht="32.25" thickBot="1" x14ac:dyDescent="0.25">
      <c r="A98" s="103" t="s">
        <v>333</v>
      </c>
      <c r="B98" s="162" t="s">
        <v>73</v>
      </c>
      <c r="C98" s="162" t="s">
        <v>334</v>
      </c>
      <c r="D98" s="127"/>
      <c r="E98" s="127"/>
      <c r="F98" s="109">
        <v>258.01817</v>
      </c>
    </row>
    <row r="99" spans="1:6" ht="90.75" customHeight="1" thickBot="1" x14ac:dyDescent="0.25">
      <c r="A99" s="100" t="s">
        <v>335</v>
      </c>
      <c r="B99" s="44" t="s">
        <v>73</v>
      </c>
      <c r="C99" s="44" t="s">
        <v>334</v>
      </c>
      <c r="D99" s="93" t="s">
        <v>342</v>
      </c>
      <c r="E99" s="93">
        <v>245</v>
      </c>
      <c r="F99" s="3">
        <v>258.01817</v>
      </c>
    </row>
    <row r="100" spans="1:6" ht="32.25" thickBot="1" x14ac:dyDescent="0.25">
      <c r="A100" s="107" t="s">
        <v>24</v>
      </c>
      <c r="B100" s="150" t="s">
        <v>74</v>
      </c>
      <c r="C100" s="151"/>
      <c r="D100" s="152"/>
      <c r="E100" s="152"/>
      <c r="F100" s="120">
        <f>SUM(F102+F104+F105)</f>
        <v>13245.2</v>
      </c>
    </row>
    <row r="101" spans="1:6" ht="16.5" thickBot="1" x14ac:dyDescent="0.25">
      <c r="A101" s="90" t="s">
        <v>297</v>
      </c>
      <c r="B101" s="216" t="s">
        <v>74</v>
      </c>
      <c r="C101" s="80" t="s">
        <v>111</v>
      </c>
      <c r="D101" s="217"/>
      <c r="E101" s="217"/>
      <c r="F101" s="218">
        <f>SUM(F105+F104+F103)</f>
        <v>13245.2</v>
      </c>
    </row>
    <row r="102" spans="1:6" ht="32.25" thickBot="1" x14ac:dyDescent="0.25">
      <c r="A102" s="126" t="s">
        <v>336</v>
      </c>
      <c r="B102" s="164" t="s">
        <v>74</v>
      </c>
      <c r="C102" s="123" t="s">
        <v>111</v>
      </c>
      <c r="D102" s="124" t="s">
        <v>343</v>
      </c>
      <c r="E102" s="165"/>
      <c r="F102" s="124">
        <v>1835.2</v>
      </c>
    </row>
    <row r="103" spans="1:6" ht="63.75" thickBot="1" x14ac:dyDescent="0.25">
      <c r="A103" s="100" t="s">
        <v>318</v>
      </c>
      <c r="B103" s="166" t="s">
        <v>74</v>
      </c>
      <c r="C103" s="167" t="s">
        <v>111</v>
      </c>
      <c r="D103" s="20" t="s">
        <v>343</v>
      </c>
      <c r="E103" s="20">
        <v>244</v>
      </c>
      <c r="F103" s="20">
        <v>1835.2</v>
      </c>
    </row>
    <row r="104" spans="1:6" ht="63.75" thickBot="1" x14ac:dyDescent="0.25">
      <c r="A104" s="209" t="s">
        <v>318</v>
      </c>
      <c r="B104" s="166" t="s">
        <v>111</v>
      </c>
      <c r="C104" s="166" t="s">
        <v>111</v>
      </c>
      <c r="D104" s="20" t="s">
        <v>381</v>
      </c>
      <c r="E104" s="20">
        <v>244</v>
      </c>
      <c r="F104" s="20"/>
    </row>
    <row r="105" spans="1:6" ht="16.5" thickBot="1" x14ac:dyDescent="0.25">
      <c r="A105" s="103" t="s">
        <v>294</v>
      </c>
      <c r="B105" s="155" t="s">
        <v>74</v>
      </c>
      <c r="C105" s="155" t="s">
        <v>111</v>
      </c>
      <c r="D105" s="109" t="s">
        <v>381</v>
      </c>
      <c r="E105" s="109"/>
      <c r="F105" s="109">
        <v>11410</v>
      </c>
    </row>
    <row r="106" spans="1:6" ht="16.5" thickBot="1" x14ac:dyDescent="0.25">
      <c r="A106" s="100" t="s">
        <v>317</v>
      </c>
      <c r="B106" s="44" t="s">
        <v>74</v>
      </c>
      <c r="C106" s="44" t="s">
        <v>111</v>
      </c>
      <c r="D106" s="3" t="s">
        <v>381</v>
      </c>
      <c r="E106" s="3">
        <v>540</v>
      </c>
      <c r="F106" s="3">
        <v>11410</v>
      </c>
    </row>
    <row r="107" spans="1:6" ht="16.5" thickBot="1" x14ac:dyDescent="0.25">
      <c r="A107" s="107" t="s">
        <v>25</v>
      </c>
      <c r="B107" s="150" t="s">
        <v>75</v>
      </c>
      <c r="C107" s="151"/>
      <c r="D107" s="152"/>
      <c r="E107" s="152"/>
      <c r="F107" s="251">
        <f>SUM(F108+F122+F143+F156+F165)</f>
        <v>631227.6298</v>
      </c>
    </row>
    <row r="108" spans="1:6" ht="16.5" thickBot="1" x14ac:dyDescent="0.25">
      <c r="A108" s="122" t="s">
        <v>52</v>
      </c>
      <c r="B108" s="150" t="s">
        <v>75</v>
      </c>
      <c r="C108" s="150" t="s">
        <v>76</v>
      </c>
      <c r="D108" s="152"/>
      <c r="E108" s="152"/>
      <c r="F108" s="106">
        <f>SUM(F111+F115)</f>
        <v>137514.29999999999</v>
      </c>
    </row>
    <row r="109" spans="1:6" ht="63.75" thickBot="1" x14ac:dyDescent="0.25">
      <c r="A109" s="168" t="s">
        <v>212</v>
      </c>
      <c r="B109" s="155" t="s">
        <v>75</v>
      </c>
      <c r="C109" s="155" t="s">
        <v>76</v>
      </c>
      <c r="D109" s="159">
        <v>19</v>
      </c>
      <c r="E109" s="152"/>
      <c r="F109" s="109">
        <f>SUM(F112:F114)</f>
        <v>78505</v>
      </c>
    </row>
    <row r="110" spans="1:6" ht="32.25" thickBot="1" x14ac:dyDescent="0.25">
      <c r="A110" s="97" t="s">
        <v>213</v>
      </c>
      <c r="B110" s="44" t="s">
        <v>75</v>
      </c>
      <c r="C110" s="44" t="s">
        <v>76</v>
      </c>
      <c r="D110" s="93" t="s">
        <v>214</v>
      </c>
      <c r="E110" s="45"/>
      <c r="F110" s="3">
        <f>SUM(F112:F114)</f>
        <v>78505</v>
      </c>
    </row>
    <row r="111" spans="1:6" ht="211.5" customHeight="1" thickBot="1" x14ac:dyDescent="0.25">
      <c r="A111" s="97" t="s">
        <v>215</v>
      </c>
      <c r="B111" s="44" t="s">
        <v>75</v>
      </c>
      <c r="C111" s="44" t="s">
        <v>76</v>
      </c>
      <c r="D111" s="93" t="s">
        <v>216</v>
      </c>
      <c r="E111" s="45"/>
      <c r="F111" s="3">
        <f>SUM(F112:F114)</f>
        <v>78505</v>
      </c>
    </row>
    <row r="112" spans="1:6" ht="52.5" customHeight="1" thickBot="1" x14ac:dyDescent="0.25">
      <c r="A112" s="38" t="s">
        <v>30</v>
      </c>
      <c r="B112" s="44" t="s">
        <v>75</v>
      </c>
      <c r="C112" s="44" t="s">
        <v>76</v>
      </c>
      <c r="D112" s="93" t="s">
        <v>216</v>
      </c>
      <c r="E112" s="93">
        <v>111</v>
      </c>
      <c r="F112" s="3">
        <v>59140.3</v>
      </c>
    </row>
    <row r="113" spans="1:6" ht="79.5" thickBot="1" x14ac:dyDescent="0.25">
      <c r="A113" s="38" t="s">
        <v>10</v>
      </c>
      <c r="B113" s="44" t="s">
        <v>75</v>
      </c>
      <c r="C113" s="44" t="s">
        <v>76</v>
      </c>
      <c r="D113" s="93" t="s">
        <v>216</v>
      </c>
      <c r="E113" s="93">
        <v>119</v>
      </c>
      <c r="F113" s="3">
        <v>17860</v>
      </c>
    </row>
    <row r="114" spans="1:6" ht="32.25" thickBot="1" x14ac:dyDescent="0.25">
      <c r="A114" s="38" t="s">
        <v>13</v>
      </c>
      <c r="B114" s="44" t="s">
        <v>75</v>
      </c>
      <c r="C114" s="44" t="s">
        <v>76</v>
      </c>
      <c r="D114" s="93" t="s">
        <v>216</v>
      </c>
      <c r="E114" s="93">
        <v>244</v>
      </c>
      <c r="F114" s="3">
        <v>1504.7</v>
      </c>
    </row>
    <row r="115" spans="1:6" ht="63.75" thickBot="1" x14ac:dyDescent="0.25">
      <c r="A115" s="107" t="s">
        <v>217</v>
      </c>
      <c r="B115" s="155" t="s">
        <v>75</v>
      </c>
      <c r="C115" s="155" t="s">
        <v>76</v>
      </c>
      <c r="D115" s="159" t="s">
        <v>218</v>
      </c>
      <c r="E115" s="152"/>
      <c r="F115" s="109">
        <f>SUM(F116:F121)</f>
        <v>59009.3</v>
      </c>
    </row>
    <row r="116" spans="1:6" ht="51" customHeight="1" thickBot="1" x14ac:dyDescent="0.25">
      <c r="A116" s="38" t="s">
        <v>30</v>
      </c>
      <c r="B116" s="44" t="s">
        <v>75</v>
      </c>
      <c r="C116" s="44" t="s">
        <v>76</v>
      </c>
      <c r="D116" s="93" t="s">
        <v>218</v>
      </c>
      <c r="E116" s="93">
        <v>111</v>
      </c>
      <c r="F116" s="3">
        <v>22317</v>
      </c>
    </row>
    <row r="117" spans="1:6" ht="82.5" customHeight="1" thickBot="1" x14ac:dyDescent="0.25">
      <c r="A117" s="38" t="s">
        <v>10</v>
      </c>
      <c r="B117" s="44" t="s">
        <v>75</v>
      </c>
      <c r="C117" s="44" t="s">
        <v>76</v>
      </c>
      <c r="D117" s="93" t="s">
        <v>218</v>
      </c>
      <c r="E117" s="93">
        <v>119</v>
      </c>
      <c r="F117" s="3">
        <v>6739.8</v>
      </c>
    </row>
    <row r="118" spans="1:6" ht="56.25" customHeight="1" thickBot="1" x14ac:dyDescent="0.25">
      <c r="A118" s="48" t="s">
        <v>389</v>
      </c>
      <c r="B118" s="44" t="s">
        <v>75</v>
      </c>
      <c r="C118" s="44" t="s">
        <v>76</v>
      </c>
      <c r="D118" s="207" t="s">
        <v>218</v>
      </c>
      <c r="E118" s="207">
        <v>243</v>
      </c>
      <c r="F118" s="3">
        <v>1794.4</v>
      </c>
    </row>
    <row r="119" spans="1:6" ht="32.25" thickBot="1" x14ac:dyDescent="0.25">
      <c r="A119" s="38" t="s">
        <v>13</v>
      </c>
      <c r="B119" s="44" t="s">
        <v>75</v>
      </c>
      <c r="C119" s="44" t="s">
        <v>76</v>
      </c>
      <c r="D119" s="93" t="s">
        <v>218</v>
      </c>
      <c r="E119" s="93">
        <v>244</v>
      </c>
      <c r="F119" s="3">
        <v>20061.3</v>
      </c>
    </row>
    <row r="120" spans="1:6" ht="16.5" thickBot="1" x14ac:dyDescent="0.25">
      <c r="A120" s="38" t="s">
        <v>367</v>
      </c>
      <c r="B120" s="44" t="s">
        <v>75</v>
      </c>
      <c r="C120" s="44" t="s">
        <v>76</v>
      </c>
      <c r="D120" s="199" t="s">
        <v>218</v>
      </c>
      <c r="E120" s="199">
        <v>247</v>
      </c>
      <c r="F120" s="3">
        <v>4652.8</v>
      </c>
    </row>
    <row r="121" spans="1:6" ht="32.25" thickBot="1" x14ac:dyDescent="0.25">
      <c r="A121" s="52" t="s">
        <v>48</v>
      </c>
      <c r="B121" s="44" t="s">
        <v>75</v>
      </c>
      <c r="C121" s="44" t="s">
        <v>76</v>
      </c>
      <c r="D121" s="93" t="s">
        <v>218</v>
      </c>
      <c r="E121" s="93">
        <v>850</v>
      </c>
      <c r="F121" s="3">
        <v>3444</v>
      </c>
    </row>
    <row r="122" spans="1:6" ht="16.5" thickBot="1" x14ac:dyDescent="0.25">
      <c r="A122" s="103" t="s">
        <v>63</v>
      </c>
      <c r="B122" s="155" t="s">
        <v>75</v>
      </c>
      <c r="C122" s="155" t="s">
        <v>117</v>
      </c>
      <c r="D122" s="152"/>
      <c r="E122" s="152"/>
      <c r="F122" s="106">
        <f>SUM(F123+F130+F137+F138+F141)</f>
        <v>464133.10479999997</v>
      </c>
    </row>
    <row r="123" spans="1:6" ht="70.5" customHeight="1" thickBot="1" x14ac:dyDescent="0.25">
      <c r="A123" s="122" t="s">
        <v>212</v>
      </c>
      <c r="B123" s="155" t="s">
        <v>75</v>
      </c>
      <c r="C123" s="155" t="s">
        <v>117</v>
      </c>
      <c r="D123" s="109">
        <v>19</v>
      </c>
      <c r="E123" s="160"/>
      <c r="F123" s="109">
        <f>SUM(F127:F129)</f>
        <v>358388</v>
      </c>
    </row>
    <row r="124" spans="1:6" ht="36" customHeight="1" thickBot="1" x14ac:dyDescent="0.25">
      <c r="A124" s="97" t="s">
        <v>219</v>
      </c>
      <c r="B124" s="44" t="s">
        <v>75</v>
      </c>
      <c r="C124" s="44" t="s">
        <v>117</v>
      </c>
      <c r="D124" s="3" t="s">
        <v>220</v>
      </c>
      <c r="E124" s="45"/>
      <c r="F124" s="3">
        <f>SUM(F127:F129)</f>
        <v>358388</v>
      </c>
    </row>
    <row r="125" spans="1:6" ht="55.5" customHeight="1" thickBot="1" x14ac:dyDescent="0.25">
      <c r="A125" s="97" t="s">
        <v>221</v>
      </c>
      <c r="B125" s="44" t="s">
        <v>75</v>
      </c>
      <c r="C125" s="44" t="s">
        <v>117</v>
      </c>
      <c r="D125" s="3" t="s">
        <v>222</v>
      </c>
      <c r="E125" s="45"/>
      <c r="F125" s="3">
        <f>SUM(F127:F129)</f>
        <v>358388</v>
      </c>
    </row>
    <row r="126" spans="1:6" ht="331.5" thickBot="1" x14ac:dyDescent="0.25">
      <c r="A126" s="97" t="s">
        <v>223</v>
      </c>
      <c r="B126" s="44" t="s">
        <v>75</v>
      </c>
      <c r="C126" s="44" t="s">
        <v>117</v>
      </c>
      <c r="D126" s="93" t="s">
        <v>224</v>
      </c>
      <c r="E126" s="45"/>
      <c r="F126" s="93">
        <f>SUM(F127:F129)</f>
        <v>358388</v>
      </c>
    </row>
    <row r="127" spans="1:6" ht="52.5" customHeight="1" thickBot="1" x14ac:dyDescent="0.25">
      <c r="A127" s="51" t="s">
        <v>30</v>
      </c>
      <c r="B127" s="44" t="s">
        <v>75</v>
      </c>
      <c r="C127" s="44" t="s">
        <v>117</v>
      </c>
      <c r="D127" s="93" t="s">
        <v>224</v>
      </c>
      <c r="E127" s="93">
        <v>111</v>
      </c>
      <c r="F127" s="93">
        <v>271164</v>
      </c>
    </row>
    <row r="128" spans="1:6" ht="84.75" customHeight="1" thickBot="1" x14ac:dyDescent="0.25">
      <c r="A128" s="38" t="s">
        <v>10</v>
      </c>
      <c r="B128" s="44" t="s">
        <v>75</v>
      </c>
      <c r="C128" s="44" t="s">
        <v>117</v>
      </c>
      <c r="D128" s="93" t="s">
        <v>224</v>
      </c>
      <c r="E128" s="93">
        <v>119</v>
      </c>
      <c r="F128" s="93">
        <v>81897.2</v>
      </c>
    </row>
    <row r="129" spans="1:6" ht="32.25" thickBot="1" x14ac:dyDescent="0.25">
      <c r="A129" s="38" t="s">
        <v>13</v>
      </c>
      <c r="B129" s="44" t="s">
        <v>75</v>
      </c>
      <c r="C129" s="44" t="s">
        <v>117</v>
      </c>
      <c r="D129" s="93" t="s">
        <v>224</v>
      </c>
      <c r="E129" s="93">
        <v>244</v>
      </c>
      <c r="F129" s="93">
        <v>5326.8</v>
      </c>
    </row>
    <row r="130" spans="1:6" ht="48" thickBot="1" x14ac:dyDescent="0.25">
      <c r="A130" s="107" t="s">
        <v>65</v>
      </c>
      <c r="B130" s="155" t="s">
        <v>75</v>
      </c>
      <c r="C130" s="155" t="s">
        <v>117</v>
      </c>
      <c r="D130" s="159" t="s">
        <v>225</v>
      </c>
      <c r="E130" s="152"/>
      <c r="F130" s="169">
        <f>SUM(F131:F136)</f>
        <v>61859.8</v>
      </c>
    </row>
    <row r="131" spans="1:6" ht="56.25" customHeight="1" thickBot="1" x14ac:dyDescent="0.25">
      <c r="A131" s="51" t="s">
        <v>30</v>
      </c>
      <c r="B131" s="44" t="s">
        <v>75</v>
      </c>
      <c r="C131" s="44" t="s">
        <v>117</v>
      </c>
      <c r="D131" s="185" t="s">
        <v>225</v>
      </c>
      <c r="E131" s="20">
        <v>111</v>
      </c>
      <c r="F131" s="187">
        <v>13098</v>
      </c>
    </row>
    <row r="132" spans="1:6" ht="83.25" customHeight="1" thickBot="1" x14ac:dyDescent="0.25">
      <c r="A132" s="38" t="s">
        <v>10</v>
      </c>
      <c r="B132" s="44" t="s">
        <v>75</v>
      </c>
      <c r="C132" s="44" t="s">
        <v>117</v>
      </c>
      <c r="D132" s="93" t="s">
        <v>225</v>
      </c>
      <c r="E132" s="3">
        <v>119</v>
      </c>
      <c r="F132" s="3">
        <v>3968</v>
      </c>
    </row>
    <row r="133" spans="1:6" ht="52.5" customHeight="1" thickBot="1" x14ac:dyDescent="0.25">
      <c r="A133" s="48" t="s">
        <v>389</v>
      </c>
      <c r="B133" s="44" t="s">
        <v>75</v>
      </c>
      <c r="C133" s="44" t="s">
        <v>117</v>
      </c>
      <c r="D133" s="207" t="s">
        <v>225</v>
      </c>
      <c r="E133" s="3">
        <v>243</v>
      </c>
      <c r="F133" s="3">
        <v>1000</v>
      </c>
    </row>
    <row r="134" spans="1:6" ht="48" thickBot="1" x14ac:dyDescent="0.25">
      <c r="A134" s="38" t="s">
        <v>226</v>
      </c>
      <c r="B134" s="44" t="s">
        <v>75</v>
      </c>
      <c r="C134" s="44" t="s">
        <v>117</v>
      </c>
      <c r="D134" s="93" t="s">
        <v>225</v>
      </c>
      <c r="E134" s="93">
        <v>244</v>
      </c>
      <c r="F134" s="3">
        <v>32497.9</v>
      </c>
    </row>
    <row r="135" spans="1:6" ht="16.5" thickBot="1" x14ac:dyDescent="0.25">
      <c r="A135" s="38" t="s">
        <v>367</v>
      </c>
      <c r="B135" s="44" t="s">
        <v>75</v>
      </c>
      <c r="C135" s="44" t="s">
        <v>117</v>
      </c>
      <c r="D135" s="199" t="s">
        <v>225</v>
      </c>
      <c r="E135" s="199">
        <v>247</v>
      </c>
      <c r="F135" s="3">
        <v>7917</v>
      </c>
    </row>
    <row r="136" spans="1:6" ht="32.25" thickBot="1" x14ac:dyDescent="0.25">
      <c r="A136" s="52" t="s">
        <v>48</v>
      </c>
      <c r="B136" s="44" t="s">
        <v>75</v>
      </c>
      <c r="C136" s="44" t="s">
        <v>117</v>
      </c>
      <c r="D136" s="93" t="s">
        <v>225</v>
      </c>
      <c r="E136" s="93">
        <v>850</v>
      </c>
      <c r="F136" s="3">
        <v>3378.9</v>
      </c>
    </row>
    <row r="137" spans="1:6" ht="48" thickBot="1" x14ac:dyDescent="0.25">
      <c r="A137" s="103" t="s">
        <v>358</v>
      </c>
      <c r="B137" s="155" t="s">
        <v>75</v>
      </c>
      <c r="C137" s="155" t="s">
        <v>117</v>
      </c>
      <c r="D137" s="159" t="s">
        <v>225</v>
      </c>
      <c r="E137" s="159">
        <v>321</v>
      </c>
      <c r="F137" s="109">
        <v>2790.4708000000001</v>
      </c>
    </row>
    <row r="138" spans="1:6" ht="95.25" thickBot="1" x14ac:dyDescent="0.25">
      <c r="A138" s="203" t="s">
        <v>371</v>
      </c>
      <c r="B138" s="162" t="s">
        <v>75</v>
      </c>
      <c r="C138" s="162" t="s">
        <v>117</v>
      </c>
      <c r="D138" s="127" t="s">
        <v>372</v>
      </c>
      <c r="E138" s="127"/>
      <c r="F138" s="118">
        <f>SUM(F139:F140)</f>
        <v>22554.524000000001</v>
      </c>
    </row>
    <row r="139" spans="1:6" ht="48" thickBot="1" x14ac:dyDescent="0.25">
      <c r="A139" s="38" t="s">
        <v>229</v>
      </c>
      <c r="B139" s="44" t="s">
        <v>75</v>
      </c>
      <c r="C139" s="44" t="s">
        <v>117</v>
      </c>
      <c r="D139" s="202" t="s">
        <v>372</v>
      </c>
      <c r="E139" s="202">
        <v>111</v>
      </c>
      <c r="F139" s="3">
        <v>17323</v>
      </c>
    </row>
    <row r="140" spans="1:6" ht="79.5" thickBot="1" x14ac:dyDescent="0.25">
      <c r="A140" s="38" t="s">
        <v>10</v>
      </c>
      <c r="B140" s="44" t="s">
        <v>75</v>
      </c>
      <c r="C140" s="44" t="s">
        <v>117</v>
      </c>
      <c r="D140" s="202" t="s">
        <v>372</v>
      </c>
      <c r="E140" s="202">
        <v>119</v>
      </c>
      <c r="F140" s="3">
        <v>5231.5240000000003</v>
      </c>
    </row>
    <row r="141" spans="1:6" ht="79.5" thickBot="1" x14ac:dyDescent="0.25">
      <c r="A141" s="107" t="s">
        <v>373</v>
      </c>
      <c r="B141" s="162" t="s">
        <v>75</v>
      </c>
      <c r="C141" s="162" t="s">
        <v>117</v>
      </c>
      <c r="D141" s="127" t="s">
        <v>374</v>
      </c>
      <c r="E141" s="127"/>
      <c r="F141" s="118">
        <v>18540.310000000001</v>
      </c>
    </row>
    <row r="142" spans="1:6" ht="32.25" thickBot="1" x14ac:dyDescent="0.25">
      <c r="A142" s="38" t="s">
        <v>13</v>
      </c>
      <c r="B142" s="44" t="s">
        <v>75</v>
      </c>
      <c r="C142" s="44" t="s">
        <v>117</v>
      </c>
      <c r="D142" s="202" t="s">
        <v>374</v>
      </c>
      <c r="E142" s="202">
        <v>244</v>
      </c>
      <c r="F142" s="3">
        <v>18540.310000000001</v>
      </c>
    </row>
    <row r="143" spans="1:6" ht="32.25" thickBot="1" x14ac:dyDescent="0.25">
      <c r="A143" s="107" t="s">
        <v>66</v>
      </c>
      <c r="B143" s="155" t="s">
        <v>75</v>
      </c>
      <c r="C143" s="155" t="s">
        <v>111</v>
      </c>
      <c r="D143" s="159" t="s">
        <v>227</v>
      </c>
      <c r="E143" s="152"/>
      <c r="F143" s="106">
        <f>SUM(F145:F155)</f>
        <v>21784.952000000001</v>
      </c>
    </row>
    <row r="144" spans="1:6" ht="32.25" thickBot="1" x14ac:dyDescent="0.25">
      <c r="A144" s="97" t="s">
        <v>228</v>
      </c>
      <c r="B144" s="44" t="s">
        <v>75</v>
      </c>
      <c r="C144" s="44" t="s">
        <v>111</v>
      </c>
      <c r="D144" s="93" t="s">
        <v>227</v>
      </c>
      <c r="E144" s="45"/>
      <c r="F144" s="3">
        <f>SUM(F145:F155)</f>
        <v>21784.952000000001</v>
      </c>
    </row>
    <row r="145" spans="1:6" ht="64.5" customHeight="1" thickBot="1" x14ac:dyDescent="0.25">
      <c r="A145" s="38" t="s">
        <v>229</v>
      </c>
      <c r="B145" s="44" t="s">
        <v>75</v>
      </c>
      <c r="C145" s="44" t="s">
        <v>111</v>
      </c>
      <c r="D145" s="93" t="s">
        <v>227</v>
      </c>
      <c r="E145" s="93">
        <v>111</v>
      </c>
      <c r="F145" s="3">
        <v>10922</v>
      </c>
    </row>
    <row r="146" spans="1:6" ht="87" customHeight="1" thickBot="1" x14ac:dyDescent="0.25">
      <c r="A146" s="38" t="s">
        <v>10</v>
      </c>
      <c r="B146" s="44" t="s">
        <v>75</v>
      </c>
      <c r="C146" s="44" t="s">
        <v>111</v>
      </c>
      <c r="D146" s="93" t="s">
        <v>227</v>
      </c>
      <c r="E146" s="93">
        <v>119</v>
      </c>
      <c r="F146" s="3">
        <v>3298</v>
      </c>
    </row>
    <row r="147" spans="1:6" ht="32.25" thickBot="1" x14ac:dyDescent="0.25">
      <c r="A147" s="38" t="s">
        <v>13</v>
      </c>
      <c r="B147" s="44" t="s">
        <v>75</v>
      </c>
      <c r="C147" s="44" t="s">
        <v>111</v>
      </c>
      <c r="D147" s="93" t="s">
        <v>227</v>
      </c>
      <c r="E147" s="93">
        <v>244</v>
      </c>
      <c r="F147" s="3">
        <v>289</v>
      </c>
    </row>
    <row r="148" spans="1:6" ht="16.5" thickBot="1" x14ac:dyDescent="0.25">
      <c r="A148" s="38"/>
      <c r="B148" s="44" t="s">
        <v>75</v>
      </c>
      <c r="C148" s="44" t="s">
        <v>111</v>
      </c>
      <c r="D148" s="199" t="s">
        <v>227</v>
      </c>
      <c r="E148" s="199">
        <v>247</v>
      </c>
      <c r="F148" s="3">
        <v>366</v>
      </c>
    </row>
    <row r="149" spans="1:6" ht="16.5" thickBot="1" x14ac:dyDescent="0.25">
      <c r="A149" s="48" t="s">
        <v>355</v>
      </c>
      <c r="B149" s="44" t="s">
        <v>75</v>
      </c>
      <c r="C149" s="44" t="s">
        <v>111</v>
      </c>
      <c r="D149" s="191" t="s">
        <v>227</v>
      </c>
      <c r="E149" s="191">
        <v>611</v>
      </c>
      <c r="F149" s="3">
        <v>2608.9520000000002</v>
      </c>
    </row>
    <row r="150" spans="1:6" ht="32.25" thickBot="1" x14ac:dyDescent="0.25">
      <c r="A150" s="48" t="s">
        <v>356</v>
      </c>
      <c r="B150" s="44" t="s">
        <v>75</v>
      </c>
      <c r="C150" s="44" t="s">
        <v>111</v>
      </c>
      <c r="D150" s="192" t="s">
        <v>354</v>
      </c>
      <c r="E150" s="192">
        <v>611</v>
      </c>
      <c r="F150" s="3">
        <v>3474.0479999999998</v>
      </c>
    </row>
    <row r="151" spans="1:6" ht="32.25" thickBot="1" x14ac:dyDescent="0.25">
      <c r="A151" s="48" t="s">
        <v>356</v>
      </c>
      <c r="B151" s="44" t="s">
        <v>75</v>
      </c>
      <c r="C151" s="44" t="s">
        <v>111</v>
      </c>
      <c r="D151" s="192" t="s">
        <v>354</v>
      </c>
      <c r="E151" s="191">
        <v>613</v>
      </c>
      <c r="F151" s="3">
        <v>21</v>
      </c>
    </row>
    <row r="152" spans="1:6" ht="32.25" thickBot="1" x14ac:dyDescent="0.25">
      <c r="A152" s="48" t="s">
        <v>356</v>
      </c>
      <c r="B152" s="44" t="s">
        <v>75</v>
      </c>
      <c r="C152" s="44" t="s">
        <v>111</v>
      </c>
      <c r="D152" s="192" t="s">
        <v>354</v>
      </c>
      <c r="E152" s="191">
        <v>623</v>
      </c>
      <c r="F152" s="3">
        <v>21</v>
      </c>
    </row>
    <row r="153" spans="1:6" ht="32.25" thickBot="1" x14ac:dyDescent="0.25">
      <c r="A153" s="48" t="s">
        <v>356</v>
      </c>
      <c r="B153" s="44" t="s">
        <v>75</v>
      </c>
      <c r="C153" s="44" t="s">
        <v>111</v>
      </c>
      <c r="D153" s="192" t="s">
        <v>354</v>
      </c>
      <c r="E153" s="191">
        <v>633</v>
      </c>
      <c r="F153" s="3">
        <v>21</v>
      </c>
    </row>
    <row r="154" spans="1:6" ht="32.25" thickBot="1" x14ac:dyDescent="0.25">
      <c r="A154" s="48" t="s">
        <v>356</v>
      </c>
      <c r="B154" s="44" t="s">
        <v>75</v>
      </c>
      <c r="C154" s="44" t="s">
        <v>111</v>
      </c>
      <c r="D154" s="192" t="s">
        <v>354</v>
      </c>
      <c r="E154" s="191">
        <v>813</v>
      </c>
      <c r="F154" s="3">
        <v>11.952</v>
      </c>
    </row>
    <row r="155" spans="1:6" ht="32.25" thickBot="1" x14ac:dyDescent="0.25">
      <c r="A155" s="41" t="s">
        <v>48</v>
      </c>
      <c r="B155" s="44" t="s">
        <v>75</v>
      </c>
      <c r="C155" s="44" t="s">
        <v>111</v>
      </c>
      <c r="D155" s="93" t="s">
        <v>227</v>
      </c>
      <c r="E155" s="93">
        <v>850</v>
      </c>
      <c r="F155" s="3">
        <v>752</v>
      </c>
    </row>
    <row r="156" spans="1:6" ht="32.25" thickBot="1" x14ac:dyDescent="0.25">
      <c r="A156" s="107" t="s">
        <v>26</v>
      </c>
      <c r="B156" s="150" t="s">
        <v>75</v>
      </c>
      <c r="C156" s="150" t="s">
        <v>75</v>
      </c>
      <c r="D156" s="152"/>
      <c r="E156" s="152"/>
      <c r="F156" s="120">
        <f>SUM(F157+F163)</f>
        <v>417.27300000000002</v>
      </c>
    </row>
    <row r="157" spans="1:6" ht="48" thickBot="1" x14ac:dyDescent="0.25">
      <c r="A157" s="107" t="s">
        <v>390</v>
      </c>
      <c r="B157" s="150" t="s">
        <v>75</v>
      </c>
      <c r="C157" s="150" t="s">
        <v>75</v>
      </c>
      <c r="D157" s="118">
        <v>19</v>
      </c>
      <c r="E157" s="118"/>
      <c r="F157" s="120">
        <f>SUM(F160:F162)</f>
        <v>307.27300000000002</v>
      </c>
    </row>
    <row r="158" spans="1:6" ht="48" thickBot="1" x14ac:dyDescent="0.25">
      <c r="A158" s="48" t="s">
        <v>391</v>
      </c>
      <c r="B158" s="166" t="s">
        <v>75</v>
      </c>
      <c r="C158" s="166" t="s">
        <v>75</v>
      </c>
      <c r="D158" s="20" t="s">
        <v>392</v>
      </c>
      <c r="E158" s="20"/>
      <c r="F158" s="20">
        <f>SUM(F160:F162)</f>
        <v>307.27300000000002</v>
      </c>
    </row>
    <row r="159" spans="1:6" ht="32.25" thickBot="1" x14ac:dyDescent="0.25">
      <c r="A159" s="219" t="s">
        <v>228</v>
      </c>
      <c r="B159" s="166" t="s">
        <v>75</v>
      </c>
      <c r="C159" s="166" t="s">
        <v>75</v>
      </c>
      <c r="D159" s="20" t="s">
        <v>393</v>
      </c>
      <c r="E159" s="20"/>
      <c r="F159" s="20">
        <f>SUM(F160:F162)</f>
        <v>307.27300000000002</v>
      </c>
    </row>
    <row r="160" spans="1:6" ht="48" thickBot="1" x14ac:dyDescent="0.25">
      <c r="A160" s="38" t="s">
        <v>229</v>
      </c>
      <c r="B160" s="166" t="s">
        <v>75</v>
      </c>
      <c r="C160" s="166" t="s">
        <v>75</v>
      </c>
      <c r="D160" s="20" t="s">
        <v>393</v>
      </c>
      <c r="E160" s="20">
        <v>111</v>
      </c>
      <c r="F160" s="20">
        <v>138</v>
      </c>
    </row>
    <row r="161" spans="1:14" ht="79.5" thickBot="1" x14ac:dyDescent="0.25">
      <c r="A161" s="38" t="s">
        <v>10</v>
      </c>
      <c r="B161" s="166" t="s">
        <v>75</v>
      </c>
      <c r="C161" s="166" t="s">
        <v>75</v>
      </c>
      <c r="D161" s="20" t="s">
        <v>393</v>
      </c>
      <c r="E161" s="20">
        <v>119</v>
      </c>
      <c r="F161" s="20">
        <v>42</v>
      </c>
    </row>
    <row r="162" spans="1:14" ht="32.25" thickBot="1" x14ac:dyDescent="0.25">
      <c r="A162" s="38" t="s">
        <v>13</v>
      </c>
      <c r="B162" s="166" t="s">
        <v>75</v>
      </c>
      <c r="C162" s="166" t="s">
        <v>75</v>
      </c>
      <c r="D162" s="20" t="s">
        <v>393</v>
      </c>
      <c r="E162" s="20">
        <v>244</v>
      </c>
      <c r="F162" s="20">
        <v>127.273</v>
      </c>
    </row>
    <row r="163" spans="1:14" ht="32.25" thickBot="1" x14ac:dyDescent="0.25">
      <c r="A163" s="38" t="s">
        <v>230</v>
      </c>
      <c r="B163" s="44" t="s">
        <v>75</v>
      </c>
      <c r="C163" s="44" t="s">
        <v>75</v>
      </c>
      <c r="D163" s="93" t="s">
        <v>231</v>
      </c>
      <c r="E163" s="45"/>
      <c r="F163" s="3">
        <v>110</v>
      </c>
    </row>
    <row r="164" spans="1:14" ht="32.25" thickBot="1" x14ac:dyDescent="0.25">
      <c r="A164" s="38" t="s">
        <v>13</v>
      </c>
      <c r="B164" s="44" t="s">
        <v>75</v>
      </c>
      <c r="C164" s="44" t="s">
        <v>75</v>
      </c>
      <c r="D164" s="93" t="s">
        <v>231</v>
      </c>
      <c r="E164" s="93">
        <v>244</v>
      </c>
      <c r="F164" s="3">
        <v>110</v>
      </c>
    </row>
    <row r="165" spans="1:14" ht="32.25" thickBot="1" x14ac:dyDescent="0.25">
      <c r="A165" s="107" t="s">
        <v>28</v>
      </c>
      <c r="B165" s="150" t="s">
        <v>75</v>
      </c>
      <c r="C165" s="150" t="s">
        <v>112</v>
      </c>
      <c r="D165" s="152"/>
      <c r="E165" s="152"/>
      <c r="F165" s="120">
        <f>SUM(F166+F169)</f>
        <v>7378</v>
      </c>
    </row>
    <row r="166" spans="1:14" ht="95.25" thickBot="1" x14ac:dyDescent="0.25">
      <c r="A166" s="107" t="s">
        <v>232</v>
      </c>
      <c r="B166" s="155" t="s">
        <v>75</v>
      </c>
      <c r="C166" s="155" t="s">
        <v>112</v>
      </c>
      <c r="D166" s="159" t="s">
        <v>233</v>
      </c>
      <c r="E166" s="152"/>
      <c r="F166" s="120">
        <f>SUM(F167:F168)</f>
        <v>372</v>
      </c>
    </row>
    <row r="167" spans="1:14" ht="63.75" thickBot="1" x14ac:dyDescent="0.25">
      <c r="A167" s="38" t="s">
        <v>193</v>
      </c>
      <c r="B167" s="44" t="s">
        <v>75</v>
      </c>
      <c r="C167" s="44" t="s">
        <v>112</v>
      </c>
      <c r="D167" s="93" t="s">
        <v>233</v>
      </c>
      <c r="E167" s="93">
        <v>121</v>
      </c>
      <c r="F167" s="3">
        <v>286</v>
      </c>
    </row>
    <row r="168" spans="1:14" ht="84" customHeight="1" thickBot="1" x14ac:dyDescent="0.25">
      <c r="A168" s="38" t="s">
        <v>10</v>
      </c>
      <c r="B168" s="44" t="s">
        <v>75</v>
      </c>
      <c r="C168" s="44" t="s">
        <v>112</v>
      </c>
      <c r="D168" s="93" t="s">
        <v>233</v>
      </c>
      <c r="E168" s="93">
        <v>129</v>
      </c>
      <c r="F168" s="3">
        <v>86</v>
      </c>
    </row>
    <row r="169" spans="1:14" ht="16.5" thickBot="1" x14ac:dyDescent="0.25">
      <c r="A169" s="107" t="s">
        <v>234</v>
      </c>
      <c r="B169" s="162" t="s">
        <v>75</v>
      </c>
      <c r="C169" s="162" t="s">
        <v>112</v>
      </c>
      <c r="D169" s="109" t="s">
        <v>235</v>
      </c>
      <c r="E169" s="152"/>
      <c r="F169" s="120">
        <f>SUM(F171:F175)</f>
        <v>7006</v>
      </c>
      <c r="J169" s="194"/>
      <c r="K169" s="195"/>
      <c r="L169" s="195"/>
      <c r="M169" s="196"/>
      <c r="N169" s="196"/>
    </row>
    <row r="170" spans="1:14" ht="32.25" thickBot="1" x14ac:dyDescent="0.25">
      <c r="A170" s="97" t="s">
        <v>236</v>
      </c>
      <c r="B170" s="44" t="s">
        <v>75</v>
      </c>
      <c r="C170" s="44" t="s">
        <v>112</v>
      </c>
      <c r="D170" s="93" t="s">
        <v>235</v>
      </c>
      <c r="E170" s="45"/>
      <c r="F170" s="3">
        <f>SUM(F171:F175)</f>
        <v>7006</v>
      </c>
    </row>
    <row r="171" spans="1:14" ht="61.5" customHeight="1" thickBot="1" x14ac:dyDescent="0.25">
      <c r="A171" s="38" t="s">
        <v>229</v>
      </c>
      <c r="B171" s="44" t="s">
        <v>75</v>
      </c>
      <c r="C171" s="44" t="s">
        <v>112</v>
      </c>
      <c r="D171" s="93" t="s">
        <v>235</v>
      </c>
      <c r="E171" s="93">
        <v>111</v>
      </c>
      <c r="F171" s="3">
        <v>4663</v>
      </c>
    </row>
    <row r="172" spans="1:14" ht="90.75" customHeight="1" thickBot="1" x14ac:dyDescent="0.25">
      <c r="A172" s="38" t="s">
        <v>10</v>
      </c>
      <c r="B172" s="44" t="s">
        <v>75</v>
      </c>
      <c r="C172" s="44" t="s">
        <v>112</v>
      </c>
      <c r="D172" s="93" t="s">
        <v>235</v>
      </c>
      <c r="E172" s="93">
        <v>119</v>
      </c>
      <c r="F172" s="3">
        <v>1408</v>
      </c>
    </row>
    <row r="173" spans="1:14" ht="32.25" thickBot="1" x14ac:dyDescent="0.25">
      <c r="A173" s="38" t="s">
        <v>13</v>
      </c>
      <c r="B173" s="44" t="s">
        <v>75</v>
      </c>
      <c r="C173" s="44" t="s">
        <v>112</v>
      </c>
      <c r="D173" s="93" t="s">
        <v>235</v>
      </c>
      <c r="E173" s="93">
        <v>244</v>
      </c>
      <c r="F173" s="3">
        <v>405</v>
      </c>
    </row>
    <row r="174" spans="1:14" ht="16.5" thickBot="1" x14ac:dyDescent="0.25">
      <c r="A174" s="38" t="s">
        <v>367</v>
      </c>
      <c r="B174" s="44" t="s">
        <v>75</v>
      </c>
      <c r="C174" s="44" t="s">
        <v>112</v>
      </c>
      <c r="D174" s="199" t="s">
        <v>235</v>
      </c>
      <c r="E174" s="199">
        <v>247</v>
      </c>
      <c r="F174" s="3">
        <v>520</v>
      </c>
    </row>
    <row r="175" spans="1:14" ht="32.25" thickBot="1" x14ac:dyDescent="0.25">
      <c r="A175" s="100" t="s">
        <v>48</v>
      </c>
      <c r="B175" s="44" t="s">
        <v>75</v>
      </c>
      <c r="C175" s="44" t="s">
        <v>112</v>
      </c>
      <c r="D175" s="93" t="s">
        <v>235</v>
      </c>
      <c r="E175" s="93">
        <v>850</v>
      </c>
      <c r="F175" s="3">
        <v>10</v>
      </c>
    </row>
    <row r="176" spans="1:14" ht="32.25" thickBot="1" x14ac:dyDescent="0.25">
      <c r="A176" s="107" t="s">
        <v>237</v>
      </c>
      <c r="B176" s="150" t="s">
        <v>172</v>
      </c>
      <c r="C176" s="151"/>
      <c r="D176" s="152"/>
      <c r="E176" s="152"/>
      <c r="F176" s="252">
        <f>SUM(F177+F197)</f>
        <v>211217.95862999998</v>
      </c>
      <c r="I176" s="196"/>
    </row>
    <row r="177" spans="1:6" ht="16.5" thickBot="1" x14ac:dyDescent="0.25">
      <c r="A177" s="107" t="s">
        <v>61</v>
      </c>
      <c r="B177" s="121" t="s">
        <v>172</v>
      </c>
      <c r="C177" s="121" t="s">
        <v>76</v>
      </c>
      <c r="D177" s="152"/>
      <c r="E177" s="152"/>
      <c r="F177" s="252">
        <f>SUM(F180+F190+F189+F186+F178+F188)</f>
        <v>206758.95862999998</v>
      </c>
    </row>
    <row r="178" spans="1:6" ht="46.5" customHeight="1" thickBot="1" x14ac:dyDescent="0.25">
      <c r="A178" s="107" t="s">
        <v>400</v>
      </c>
      <c r="B178" s="121" t="s">
        <v>172</v>
      </c>
      <c r="C178" s="121" t="s">
        <v>76</v>
      </c>
      <c r="D178" s="120" t="s">
        <v>399</v>
      </c>
      <c r="E178" s="152"/>
      <c r="F178" s="120">
        <v>7545.7894699999997</v>
      </c>
    </row>
    <row r="179" spans="1:6" ht="16.5" thickBot="1" x14ac:dyDescent="0.25">
      <c r="A179" s="209" t="s">
        <v>317</v>
      </c>
      <c r="B179" s="221" t="s">
        <v>172</v>
      </c>
      <c r="C179" s="221" t="s">
        <v>76</v>
      </c>
      <c r="D179" s="32" t="s">
        <v>399</v>
      </c>
      <c r="E179" s="130">
        <v>540</v>
      </c>
      <c r="F179" s="32">
        <v>7545.7894699999997</v>
      </c>
    </row>
    <row r="180" spans="1:6" ht="32.25" thickBot="1" x14ac:dyDescent="0.25">
      <c r="A180" s="107" t="s">
        <v>62</v>
      </c>
      <c r="B180" s="121" t="s">
        <v>172</v>
      </c>
      <c r="C180" s="121" t="s">
        <v>76</v>
      </c>
      <c r="D180" s="120" t="s">
        <v>238</v>
      </c>
      <c r="E180" s="152"/>
      <c r="F180" s="120">
        <f>SUM(F181:F185)</f>
        <v>18840</v>
      </c>
    </row>
    <row r="181" spans="1:6" ht="63.75" customHeight="1" thickBot="1" x14ac:dyDescent="0.25">
      <c r="A181" s="38" t="s">
        <v>229</v>
      </c>
      <c r="B181" s="44" t="s">
        <v>172</v>
      </c>
      <c r="C181" s="44" t="s">
        <v>76</v>
      </c>
      <c r="D181" s="93" t="s">
        <v>238</v>
      </c>
      <c r="E181" s="93">
        <v>111</v>
      </c>
      <c r="F181" s="3">
        <v>13099</v>
      </c>
    </row>
    <row r="182" spans="1:6" ht="84" customHeight="1" thickBot="1" x14ac:dyDescent="0.25">
      <c r="A182" s="38" t="s">
        <v>10</v>
      </c>
      <c r="B182" s="44" t="s">
        <v>172</v>
      </c>
      <c r="C182" s="44" t="s">
        <v>76</v>
      </c>
      <c r="D182" s="93" t="s">
        <v>238</v>
      </c>
      <c r="E182" s="93">
        <v>119</v>
      </c>
      <c r="F182" s="3">
        <v>3956</v>
      </c>
    </row>
    <row r="183" spans="1:6" ht="32.25" thickBot="1" x14ac:dyDescent="0.25">
      <c r="A183" s="38" t="s">
        <v>13</v>
      </c>
      <c r="B183" s="44" t="s">
        <v>172</v>
      </c>
      <c r="C183" s="44" t="s">
        <v>76</v>
      </c>
      <c r="D183" s="93" t="s">
        <v>238</v>
      </c>
      <c r="E183" s="93">
        <v>244</v>
      </c>
      <c r="F183" s="3">
        <v>1315</v>
      </c>
    </row>
    <row r="184" spans="1:6" ht="16.5" thickBot="1" x14ac:dyDescent="0.25">
      <c r="A184" s="38" t="s">
        <v>367</v>
      </c>
      <c r="B184" s="44" t="s">
        <v>172</v>
      </c>
      <c r="C184" s="44" t="s">
        <v>76</v>
      </c>
      <c r="D184" s="202" t="s">
        <v>238</v>
      </c>
      <c r="E184" s="202">
        <v>247</v>
      </c>
      <c r="F184" s="3">
        <v>217</v>
      </c>
    </row>
    <row r="185" spans="1:6" ht="32.25" thickBot="1" x14ac:dyDescent="0.25">
      <c r="A185" s="100" t="s">
        <v>48</v>
      </c>
      <c r="B185" s="44" t="s">
        <v>172</v>
      </c>
      <c r="C185" s="44" t="s">
        <v>76</v>
      </c>
      <c r="D185" s="202" t="s">
        <v>238</v>
      </c>
      <c r="E185" s="93">
        <v>850</v>
      </c>
      <c r="F185" s="3">
        <v>253</v>
      </c>
    </row>
    <row r="186" spans="1:6" ht="95.25" thickBot="1" x14ac:dyDescent="0.25">
      <c r="A186" s="107" t="s">
        <v>395</v>
      </c>
      <c r="B186" s="162" t="s">
        <v>172</v>
      </c>
      <c r="C186" s="162" t="s">
        <v>76</v>
      </c>
      <c r="D186" s="127" t="s">
        <v>394</v>
      </c>
      <c r="E186" s="127"/>
      <c r="F186" s="118">
        <v>166566.948</v>
      </c>
    </row>
    <row r="187" spans="1:6" ht="48" thickBot="1" x14ac:dyDescent="0.3">
      <c r="A187" s="220" t="s">
        <v>396</v>
      </c>
      <c r="B187" s="44" t="s">
        <v>172</v>
      </c>
      <c r="C187" s="44" t="s">
        <v>76</v>
      </c>
      <c r="D187" s="207" t="s">
        <v>394</v>
      </c>
      <c r="E187" s="207">
        <v>414</v>
      </c>
      <c r="F187" s="3">
        <v>166566.948</v>
      </c>
    </row>
    <row r="188" spans="1:6" ht="32.25" thickBot="1" x14ac:dyDescent="0.3">
      <c r="A188" s="250" t="s">
        <v>431</v>
      </c>
      <c r="B188" s="155" t="s">
        <v>172</v>
      </c>
      <c r="C188" s="155" t="s">
        <v>76</v>
      </c>
      <c r="D188" s="159" t="s">
        <v>430</v>
      </c>
      <c r="E188" s="159">
        <v>244</v>
      </c>
      <c r="F188" s="109">
        <v>106.32642</v>
      </c>
    </row>
    <row r="189" spans="1:6" ht="50.25" customHeight="1" thickBot="1" x14ac:dyDescent="0.25">
      <c r="A189" s="103" t="s">
        <v>378</v>
      </c>
      <c r="B189" s="155" t="s">
        <v>172</v>
      </c>
      <c r="C189" s="155" t="s">
        <v>76</v>
      </c>
      <c r="D189" s="198" t="s">
        <v>379</v>
      </c>
      <c r="E189" s="159">
        <v>244</v>
      </c>
      <c r="F189" s="109">
        <v>157.89474000000001</v>
      </c>
    </row>
    <row r="190" spans="1:6" ht="16.5" thickBot="1" x14ac:dyDescent="0.25">
      <c r="A190" s="107" t="s">
        <v>239</v>
      </c>
      <c r="B190" s="162" t="s">
        <v>172</v>
      </c>
      <c r="C190" s="162" t="s">
        <v>76</v>
      </c>
      <c r="D190" s="120" t="s">
        <v>240</v>
      </c>
      <c r="E190" s="152"/>
      <c r="F190" s="120">
        <f>SUM(F192:F196)</f>
        <v>13542</v>
      </c>
    </row>
    <row r="191" spans="1:6" ht="32.25" thickBot="1" x14ac:dyDescent="0.25">
      <c r="A191" s="97" t="s">
        <v>236</v>
      </c>
      <c r="B191" s="44" t="s">
        <v>172</v>
      </c>
      <c r="C191" s="44" t="s">
        <v>76</v>
      </c>
      <c r="D191" s="93" t="s">
        <v>240</v>
      </c>
      <c r="E191" s="45"/>
      <c r="F191" s="3">
        <f>SUM(F192:F196)</f>
        <v>13542</v>
      </c>
    </row>
    <row r="192" spans="1:6" ht="57.75" customHeight="1" thickBot="1" x14ac:dyDescent="0.25">
      <c r="A192" s="38" t="s">
        <v>229</v>
      </c>
      <c r="B192" s="44" t="s">
        <v>172</v>
      </c>
      <c r="C192" s="44" t="s">
        <v>76</v>
      </c>
      <c r="D192" s="93" t="s">
        <v>240</v>
      </c>
      <c r="E192" s="93">
        <v>111</v>
      </c>
      <c r="F192" s="3">
        <v>8876</v>
      </c>
    </row>
    <row r="193" spans="1:6" ht="84.75" customHeight="1" thickBot="1" x14ac:dyDescent="0.25">
      <c r="A193" s="38" t="s">
        <v>10</v>
      </c>
      <c r="B193" s="44" t="s">
        <v>172</v>
      </c>
      <c r="C193" s="44" t="s">
        <v>76</v>
      </c>
      <c r="D193" s="93" t="s">
        <v>240</v>
      </c>
      <c r="E193" s="93">
        <v>119</v>
      </c>
      <c r="F193" s="3">
        <v>2681</v>
      </c>
    </row>
    <row r="194" spans="1:6" ht="32.25" thickBot="1" x14ac:dyDescent="0.25">
      <c r="A194" s="38" t="s">
        <v>13</v>
      </c>
      <c r="B194" s="44" t="s">
        <v>172</v>
      </c>
      <c r="C194" s="44" t="s">
        <v>76</v>
      </c>
      <c r="D194" s="93" t="s">
        <v>240</v>
      </c>
      <c r="E194" s="93">
        <v>244</v>
      </c>
      <c r="F194" s="3">
        <v>1752</v>
      </c>
    </row>
    <row r="195" spans="1:6" ht="16.5" thickBot="1" x14ac:dyDescent="0.25">
      <c r="A195" s="38" t="s">
        <v>367</v>
      </c>
      <c r="B195" s="44" t="s">
        <v>172</v>
      </c>
      <c r="C195" s="44" t="s">
        <v>76</v>
      </c>
      <c r="D195" s="199" t="s">
        <v>240</v>
      </c>
      <c r="E195" s="199">
        <v>247</v>
      </c>
      <c r="F195" s="3">
        <v>225</v>
      </c>
    </row>
    <row r="196" spans="1:6" ht="32.25" thickBot="1" x14ac:dyDescent="0.25">
      <c r="A196" s="100" t="s">
        <v>48</v>
      </c>
      <c r="B196" s="44" t="s">
        <v>172</v>
      </c>
      <c r="C196" s="44" t="s">
        <v>76</v>
      </c>
      <c r="D196" s="93" t="s">
        <v>240</v>
      </c>
      <c r="E196" s="93">
        <v>850</v>
      </c>
      <c r="F196" s="3">
        <v>8</v>
      </c>
    </row>
    <row r="197" spans="1:6" ht="36" customHeight="1" thickBot="1" x14ac:dyDescent="0.25">
      <c r="A197" s="107" t="s">
        <v>241</v>
      </c>
      <c r="B197" s="121" t="s">
        <v>172</v>
      </c>
      <c r="C197" s="121" t="s">
        <v>73</v>
      </c>
      <c r="D197" s="152"/>
      <c r="E197" s="152"/>
      <c r="F197" s="120">
        <f>SUM(F200:F204)</f>
        <v>4459</v>
      </c>
    </row>
    <row r="198" spans="1:6" ht="16.5" thickBot="1" x14ac:dyDescent="0.25">
      <c r="A198" s="101" t="s">
        <v>242</v>
      </c>
      <c r="B198" s="50" t="s">
        <v>172</v>
      </c>
      <c r="C198" s="50" t="s">
        <v>73</v>
      </c>
      <c r="D198" s="4" t="s">
        <v>243</v>
      </c>
      <c r="E198" s="45"/>
      <c r="F198" s="4">
        <f>SUM(F200:F204)</f>
        <v>4459</v>
      </c>
    </row>
    <row r="199" spans="1:6" ht="16.5" thickBot="1" x14ac:dyDescent="0.25">
      <c r="A199" s="101" t="s">
        <v>244</v>
      </c>
      <c r="B199" s="44" t="s">
        <v>172</v>
      </c>
      <c r="C199" s="44" t="s">
        <v>73</v>
      </c>
      <c r="D199" s="93" t="s">
        <v>243</v>
      </c>
      <c r="E199" s="45"/>
      <c r="F199" s="3">
        <f>SUM(F200:F204)</f>
        <v>4459</v>
      </c>
    </row>
    <row r="200" spans="1:6" ht="63.75" customHeight="1" thickBot="1" x14ac:dyDescent="0.25">
      <c r="A200" s="38" t="s">
        <v>229</v>
      </c>
      <c r="B200" s="44" t="s">
        <v>172</v>
      </c>
      <c r="C200" s="44" t="s">
        <v>73</v>
      </c>
      <c r="D200" s="93" t="s">
        <v>243</v>
      </c>
      <c r="E200" s="93">
        <v>111</v>
      </c>
      <c r="F200" s="3">
        <v>3200</v>
      </c>
    </row>
    <row r="201" spans="1:6" ht="16.5" thickBot="1" x14ac:dyDescent="0.25">
      <c r="A201" s="38" t="s">
        <v>299</v>
      </c>
      <c r="B201" s="44" t="s">
        <v>172</v>
      </c>
      <c r="C201" s="44" t="s">
        <v>73</v>
      </c>
      <c r="D201" s="93" t="s">
        <v>243</v>
      </c>
      <c r="E201" s="93">
        <v>112</v>
      </c>
      <c r="F201" s="3">
        <v>29</v>
      </c>
    </row>
    <row r="202" spans="1:6" ht="84.75" customHeight="1" thickBot="1" x14ac:dyDescent="0.25">
      <c r="A202" s="38" t="s">
        <v>10</v>
      </c>
      <c r="B202" s="44" t="s">
        <v>172</v>
      </c>
      <c r="C202" s="44" t="s">
        <v>73</v>
      </c>
      <c r="D202" s="93" t="s">
        <v>243</v>
      </c>
      <c r="E202" s="93">
        <v>119</v>
      </c>
      <c r="F202" s="3">
        <v>967</v>
      </c>
    </row>
    <row r="203" spans="1:6" ht="32.25" thickBot="1" x14ac:dyDescent="0.25">
      <c r="A203" s="38" t="s">
        <v>13</v>
      </c>
      <c r="B203" s="44" t="s">
        <v>172</v>
      </c>
      <c r="C203" s="44" t="s">
        <v>73</v>
      </c>
      <c r="D203" s="93" t="s">
        <v>243</v>
      </c>
      <c r="E203" s="93">
        <v>244</v>
      </c>
      <c r="F203" s="3">
        <v>258</v>
      </c>
    </row>
    <row r="204" spans="1:6" ht="32.25" thickBot="1" x14ac:dyDescent="0.25">
      <c r="A204" s="100" t="s">
        <v>48</v>
      </c>
      <c r="B204" s="44" t="s">
        <v>172</v>
      </c>
      <c r="C204" s="44" t="s">
        <v>73</v>
      </c>
      <c r="D204" s="93" t="s">
        <v>243</v>
      </c>
      <c r="E204" s="93">
        <v>850</v>
      </c>
      <c r="F204" s="3">
        <v>5</v>
      </c>
    </row>
    <row r="205" spans="1:6" ht="16.5" thickBot="1" x14ac:dyDescent="0.25">
      <c r="A205" s="107" t="s">
        <v>31</v>
      </c>
      <c r="B205" s="150">
        <v>10</v>
      </c>
      <c r="C205" s="151"/>
      <c r="D205" s="152"/>
      <c r="E205" s="152"/>
      <c r="F205" s="120">
        <f>SUM(F206+F209)</f>
        <v>12321.380000000001</v>
      </c>
    </row>
    <row r="206" spans="1:6" ht="16.5" thickBot="1" x14ac:dyDescent="0.25">
      <c r="A206" s="107" t="s">
        <v>32</v>
      </c>
      <c r="B206" s="155">
        <v>10</v>
      </c>
      <c r="C206" s="155" t="s">
        <v>76</v>
      </c>
      <c r="D206" s="152"/>
      <c r="E206" s="152"/>
      <c r="F206" s="109">
        <v>700</v>
      </c>
    </row>
    <row r="207" spans="1:6" ht="48" thickBot="1" x14ac:dyDescent="0.25">
      <c r="A207" s="97" t="s">
        <v>245</v>
      </c>
      <c r="B207" s="44">
        <v>10</v>
      </c>
      <c r="C207" s="44" t="s">
        <v>76</v>
      </c>
      <c r="D207" s="93" t="s">
        <v>246</v>
      </c>
      <c r="E207" s="45"/>
      <c r="F207" s="3">
        <v>700</v>
      </c>
    </row>
    <row r="208" spans="1:6" ht="32.25" thickBot="1" x14ac:dyDescent="0.25">
      <c r="A208" s="97" t="s">
        <v>34</v>
      </c>
      <c r="B208" s="44">
        <v>10</v>
      </c>
      <c r="C208" s="44" t="s">
        <v>76</v>
      </c>
      <c r="D208" s="93" t="s">
        <v>246</v>
      </c>
      <c r="E208" s="93">
        <v>312</v>
      </c>
      <c r="F208" s="3">
        <v>700</v>
      </c>
    </row>
    <row r="209" spans="1:6" ht="16.5" thickBot="1" x14ac:dyDescent="0.25">
      <c r="A209" s="107" t="s">
        <v>35</v>
      </c>
      <c r="B209" s="150">
        <v>10</v>
      </c>
      <c r="C209" s="150" t="s">
        <v>73</v>
      </c>
      <c r="D209" s="152"/>
      <c r="E209" s="152"/>
      <c r="F209" s="106">
        <f>SUM(F211+F215+F217+F212)</f>
        <v>11621.380000000001</v>
      </c>
    </row>
    <row r="210" spans="1:6" ht="68.25" customHeight="1" thickBot="1" x14ac:dyDescent="0.25">
      <c r="A210" s="171" t="s">
        <v>263</v>
      </c>
      <c r="B210" s="155">
        <v>10</v>
      </c>
      <c r="C210" s="155" t="s">
        <v>73</v>
      </c>
      <c r="D210" s="152"/>
      <c r="E210" s="152"/>
      <c r="F210" s="109">
        <v>5051</v>
      </c>
    </row>
    <row r="211" spans="1:6" ht="32.25" thickBot="1" x14ac:dyDescent="0.25">
      <c r="A211" s="97" t="s">
        <v>34</v>
      </c>
      <c r="B211" s="44">
        <v>10</v>
      </c>
      <c r="C211" s="44" t="s">
        <v>73</v>
      </c>
      <c r="D211" s="3" t="s">
        <v>322</v>
      </c>
      <c r="E211" s="93">
        <v>313</v>
      </c>
      <c r="F211" s="3">
        <v>5051</v>
      </c>
    </row>
    <row r="212" spans="1:6" ht="79.5" thickBot="1" x14ac:dyDescent="0.25">
      <c r="A212" s="171" t="s">
        <v>397</v>
      </c>
      <c r="B212" s="162">
        <v>10</v>
      </c>
      <c r="C212" s="162" t="s">
        <v>73</v>
      </c>
      <c r="D212" s="118" t="s">
        <v>398</v>
      </c>
      <c r="E212" s="127"/>
      <c r="F212" s="118">
        <v>100</v>
      </c>
    </row>
    <row r="213" spans="1:6" ht="32.25" thickBot="1" x14ac:dyDescent="0.25">
      <c r="A213" s="210" t="s">
        <v>34</v>
      </c>
      <c r="B213" s="44">
        <v>10</v>
      </c>
      <c r="C213" s="44" t="s">
        <v>73</v>
      </c>
      <c r="D213" s="3" t="s">
        <v>398</v>
      </c>
      <c r="E213" s="207">
        <v>313</v>
      </c>
      <c r="F213" s="3">
        <v>100</v>
      </c>
    </row>
    <row r="214" spans="1:6" ht="114.75" customHeight="1" thickBot="1" x14ac:dyDescent="0.25">
      <c r="A214" s="107" t="s">
        <v>37</v>
      </c>
      <c r="B214" s="155">
        <v>10</v>
      </c>
      <c r="C214" s="155" t="s">
        <v>73</v>
      </c>
      <c r="D214" s="159" t="s">
        <v>292</v>
      </c>
      <c r="E214" s="152"/>
      <c r="F214" s="106">
        <v>4085.28</v>
      </c>
    </row>
    <row r="215" spans="1:6" ht="32.25" thickBot="1" x14ac:dyDescent="0.25">
      <c r="A215" s="97" t="s">
        <v>34</v>
      </c>
      <c r="B215" s="44">
        <v>10</v>
      </c>
      <c r="C215" s="44" t="s">
        <v>73</v>
      </c>
      <c r="D215" s="93" t="s">
        <v>292</v>
      </c>
      <c r="E215" s="93">
        <v>412</v>
      </c>
      <c r="F215" s="67">
        <v>4085.28</v>
      </c>
    </row>
    <row r="216" spans="1:6" ht="147.75" customHeight="1" thickBot="1" x14ac:dyDescent="0.25">
      <c r="A216" s="107" t="s">
        <v>247</v>
      </c>
      <c r="B216" s="155">
        <v>10</v>
      </c>
      <c r="C216" s="155" t="s">
        <v>73</v>
      </c>
      <c r="D216" s="159" t="s">
        <v>248</v>
      </c>
      <c r="E216" s="152"/>
      <c r="F216" s="109">
        <v>2385.1</v>
      </c>
    </row>
    <row r="217" spans="1:6" ht="32.25" thickBot="1" x14ac:dyDescent="0.25">
      <c r="A217" s="38" t="s">
        <v>34</v>
      </c>
      <c r="B217" s="44">
        <v>10</v>
      </c>
      <c r="C217" s="44" t="s">
        <v>73</v>
      </c>
      <c r="D217" s="93" t="s">
        <v>248</v>
      </c>
      <c r="E217" s="93">
        <v>313</v>
      </c>
      <c r="F217" s="3">
        <v>2385.1</v>
      </c>
    </row>
    <row r="218" spans="1:6" ht="32.25" thickBot="1" x14ac:dyDescent="0.25">
      <c r="A218" s="107" t="s">
        <v>38</v>
      </c>
      <c r="B218" s="150">
        <v>11</v>
      </c>
      <c r="C218" s="119"/>
      <c r="D218" s="118"/>
      <c r="E218" s="118"/>
      <c r="F218" s="120">
        <f>SUM(F219+F226)</f>
        <v>12470.5</v>
      </c>
    </row>
    <row r="219" spans="1:6" ht="16.5" thickBot="1" x14ac:dyDescent="0.25">
      <c r="A219" s="107" t="s">
        <v>370</v>
      </c>
      <c r="B219" s="150" t="s">
        <v>307</v>
      </c>
      <c r="C219" s="104" t="s">
        <v>76</v>
      </c>
      <c r="D219" s="109"/>
      <c r="E219" s="109"/>
      <c r="F219" s="120">
        <f>SUM(F220:F225)</f>
        <v>12310.5</v>
      </c>
    </row>
    <row r="220" spans="1:6" ht="55.5" customHeight="1" thickBot="1" x14ac:dyDescent="0.25">
      <c r="A220" s="38" t="s">
        <v>229</v>
      </c>
      <c r="B220" s="189" t="s">
        <v>307</v>
      </c>
      <c r="C220" s="19" t="s">
        <v>76</v>
      </c>
      <c r="D220" s="130" t="s">
        <v>227</v>
      </c>
      <c r="E220" s="20">
        <v>111</v>
      </c>
      <c r="F220" s="32">
        <v>8948</v>
      </c>
    </row>
    <row r="221" spans="1:6" ht="28.5" customHeight="1" thickBot="1" x14ac:dyDescent="0.25">
      <c r="A221" s="38" t="s">
        <v>299</v>
      </c>
      <c r="B221" s="189" t="s">
        <v>307</v>
      </c>
      <c r="C221" s="19" t="s">
        <v>76</v>
      </c>
      <c r="D221" s="130" t="s">
        <v>227</v>
      </c>
      <c r="E221" s="20">
        <v>112</v>
      </c>
      <c r="F221" s="32">
        <v>123</v>
      </c>
    </row>
    <row r="222" spans="1:6" ht="79.5" thickBot="1" x14ac:dyDescent="0.25">
      <c r="A222" s="38" t="s">
        <v>10</v>
      </c>
      <c r="B222" s="189" t="s">
        <v>307</v>
      </c>
      <c r="C222" s="19" t="s">
        <v>76</v>
      </c>
      <c r="D222" s="130" t="s">
        <v>227</v>
      </c>
      <c r="E222" s="20">
        <v>119</v>
      </c>
      <c r="F222" s="32">
        <v>2703</v>
      </c>
    </row>
    <row r="223" spans="1:6" ht="32.25" thickBot="1" x14ac:dyDescent="0.25">
      <c r="A223" s="38" t="s">
        <v>13</v>
      </c>
      <c r="B223" s="189" t="s">
        <v>307</v>
      </c>
      <c r="C223" s="19" t="s">
        <v>76</v>
      </c>
      <c r="D223" s="130" t="s">
        <v>227</v>
      </c>
      <c r="E223" s="20">
        <v>244</v>
      </c>
      <c r="F223" s="32">
        <v>169</v>
      </c>
    </row>
    <row r="224" spans="1:6" ht="16.5" thickBot="1" x14ac:dyDescent="0.25">
      <c r="A224" s="38" t="s">
        <v>367</v>
      </c>
      <c r="B224" s="189" t="s">
        <v>307</v>
      </c>
      <c r="C224" s="19" t="s">
        <v>76</v>
      </c>
      <c r="D224" s="130" t="s">
        <v>227</v>
      </c>
      <c r="E224" s="20">
        <v>247</v>
      </c>
      <c r="F224" s="32">
        <v>315</v>
      </c>
    </row>
    <row r="225" spans="1:6" ht="32.25" thickBot="1" x14ac:dyDescent="0.25">
      <c r="A225" s="201" t="s">
        <v>48</v>
      </c>
      <c r="B225" s="189" t="s">
        <v>307</v>
      </c>
      <c r="C225" s="19" t="s">
        <v>76</v>
      </c>
      <c r="D225" s="130" t="s">
        <v>227</v>
      </c>
      <c r="E225" s="20">
        <v>850</v>
      </c>
      <c r="F225" s="32">
        <v>52.5</v>
      </c>
    </row>
    <row r="226" spans="1:6" ht="16.5" thickBot="1" x14ac:dyDescent="0.25">
      <c r="A226" s="101" t="s">
        <v>39</v>
      </c>
      <c r="B226" s="44">
        <v>11</v>
      </c>
      <c r="C226" s="44" t="s">
        <v>74</v>
      </c>
      <c r="D226" s="45"/>
      <c r="E226" s="45"/>
      <c r="F226" s="36">
        <v>160</v>
      </c>
    </row>
    <row r="227" spans="1:6" ht="32.25" thickBot="1" x14ac:dyDescent="0.25">
      <c r="A227" s="100" t="s">
        <v>40</v>
      </c>
      <c r="B227" s="44">
        <v>11</v>
      </c>
      <c r="C227" s="44" t="s">
        <v>74</v>
      </c>
      <c r="D227" s="93" t="s">
        <v>249</v>
      </c>
      <c r="E227" s="45"/>
      <c r="F227" s="36">
        <v>160</v>
      </c>
    </row>
    <row r="228" spans="1:6" ht="32.25" thickBot="1" x14ac:dyDescent="0.25">
      <c r="A228" s="38" t="s">
        <v>13</v>
      </c>
      <c r="B228" s="44">
        <v>11</v>
      </c>
      <c r="C228" s="44" t="s">
        <v>74</v>
      </c>
      <c r="D228" s="93" t="s">
        <v>249</v>
      </c>
      <c r="E228" s="93">
        <v>244</v>
      </c>
      <c r="F228" s="36">
        <v>160</v>
      </c>
    </row>
    <row r="229" spans="1:6" ht="16.5" thickBot="1" x14ac:dyDescent="0.25">
      <c r="A229" s="38" t="s">
        <v>331</v>
      </c>
      <c r="B229" s="44">
        <v>11</v>
      </c>
      <c r="C229" s="44" t="s">
        <v>74</v>
      </c>
      <c r="D229" s="93" t="s">
        <v>249</v>
      </c>
      <c r="E229" s="93">
        <v>350</v>
      </c>
      <c r="F229" s="36"/>
    </row>
    <row r="230" spans="1:6" ht="32.25" thickBot="1" x14ac:dyDescent="0.25">
      <c r="A230" s="107" t="s">
        <v>41</v>
      </c>
      <c r="B230" s="150">
        <v>12</v>
      </c>
      <c r="C230" s="151"/>
      <c r="D230" s="152"/>
      <c r="E230" s="152"/>
      <c r="F230" s="120">
        <v>3548</v>
      </c>
    </row>
    <row r="231" spans="1:6" ht="32.25" thickBot="1" x14ac:dyDescent="0.25">
      <c r="A231" s="101" t="s">
        <v>42</v>
      </c>
      <c r="B231" s="44">
        <v>12</v>
      </c>
      <c r="C231" s="44" t="s">
        <v>117</v>
      </c>
      <c r="D231" s="93" t="s">
        <v>250</v>
      </c>
      <c r="E231" s="45"/>
      <c r="F231" s="3">
        <v>3548</v>
      </c>
    </row>
    <row r="232" spans="1:6" x14ac:dyDescent="0.2">
      <c r="A232" s="275" t="s">
        <v>251</v>
      </c>
      <c r="B232" s="277">
        <v>12</v>
      </c>
      <c r="C232" s="277" t="s">
        <v>117</v>
      </c>
      <c r="D232" s="275" t="s">
        <v>250</v>
      </c>
      <c r="E232" s="275">
        <v>611</v>
      </c>
      <c r="F232" s="273">
        <v>3548</v>
      </c>
    </row>
    <row r="233" spans="1:6" ht="22.5" customHeight="1" thickBot="1" x14ac:dyDescent="0.25">
      <c r="A233" s="276"/>
      <c r="B233" s="278"/>
      <c r="C233" s="278"/>
      <c r="D233" s="276"/>
      <c r="E233" s="276"/>
      <c r="F233" s="274"/>
    </row>
    <row r="234" spans="1:6" ht="48" thickBot="1" x14ac:dyDescent="0.25">
      <c r="A234" s="107" t="s">
        <v>44</v>
      </c>
      <c r="B234" s="150">
        <v>13</v>
      </c>
      <c r="C234" s="121" t="s">
        <v>76</v>
      </c>
      <c r="D234" s="152"/>
      <c r="E234" s="152"/>
      <c r="F234" s="120">
        <v>53</v>
      </c>
    </row>
    <row r="235" spans="1:6" ht="48" thickBot="1" x14ac:dyDescent="0.25">
      <c r="A235" s="38" t="s">
        <v>252</v>
      </c>
      <c r="B235" s="44">
        <v>13</v>
      </c>
      <c r="C235" s="44" t="s">
        <v>76</v>
      </c>
      <c r="D235" s="45"/>
      <c r="E235" s="45"/>
      <c r="F235" s="36">
        <v>53</v>
      </c>
    </row>
    <row r="236" spans="1:6" ht="48" thickBot="1" x14ac:dyDescent="0.25">
      <c r="A236" s="38" t="s">
        <v>253</v>
      </c>
      <c r="B236" s="44">
        <v>13</v>
      </c>
      <c r="C236" s="44" t="s">
        <v>76</v>
      </c>
      <c r="D236" s="93" t="s">
        <v>254</v>
      </c>
      <c r="E236" s="45"/>
      <c r="F236" s="36">
        <v>53</v>
      </c>
    </row>
    <row r="237" spans="1:6" ht="32.25" thickBot="1" x14ac:dyDescent="0.25">
      <c r="A237" s="38" t="s">
        <v>46</v>
      </c>
      <c r="B237" s="44">
        <v>13</v>
      </c>
      <c r="C237" s="44" t="s">
        <v>76</v>
      </c>
      <c r="D237" s="93" t="s">
        <v>255</v>
      </c>
      <c r="E237" s="45"/>
      <c r="F237" s="36">
        <v>53</v>
      </c>
    </row>
    <row r="238" spans="1:6" ht="32.25" thickBot="1" x14ac:dyDescent="0.25">
      <c r="A238" s="38" t="s">
        <v>256</v>
      </c>
      <c r="B238" s="44">
        <v>13</v>
      </c>
      <c r="C238" s="44" t="s">
        <v>76</v>
      </c>
      <c r="D238" s="93" t="s">
        <v>255</v>
      </c>
      <c r="E238" s="93">
        <v>730</v>
      </c>
      <c r="F238" s="36">
        <v>53</v>
      </c>
    </row>
    <row r="239" spans="1:6" ht="16.5" thickBot="1" x14ac:dyDescent="0.25">
      <c r="A239" s="172" t="s">
        <v>67</v>
      </c>
      <c r="B239" s="173"/>
      <c r="C239" s="173"/>
      <c r="D239" s="174"/>
      <c r="E239" s="174"/>
      <c r="F239" s="175">
        <f>SUM(F15+F74+F78+F85+F100+F107+F176+F205+F218+F230+F234)</f>
        <v>955551.75699000002</v>
      </c>
    </row>
    <row r="240" spans="1:6" ht="16.5" thickBot="1" x14ac:dyDescent="0.25">
      <c r="A240" s="107" t="s">
        <v>68</v>
      </c>
      <c r="B240" s="155">
        <v>14</v>
      </c>
      <c r="C240" s="155" t="s">
        <v>76</v>
      </c>
      <c r="D240" s="159" t="s">
        <v>380</v>
      </c>
      <c r="E240" s="109">
        <v>511</v>
      </c>
      <c r="F240" s="109">
        <v>47313</v>
      </c>
    </row>
    <row r="241" spans="1:9" ht="16.5" thickBot="1" x14ac:dyDescent="0.25">
      <c r="A241" s="172" t="s">
        <v>70</v>
      </c>
      <c r="B241" s="173"/>
      <c r="C241" s="173"/>
      <c r="D241" s="174"/>
      <c r="E241" s="174"/>
      <c r="F241" s="175">
        <f>SUM(F239:F240)</f>
        <v>1002864.75699</v>
      </c>
      <c r="H241" s="77"/>
      <c r="I241" s="179"/>
    </row>
  </sheetData>
  <mergeCells count="24">
    <mergeCell ref="F232:F233"/>
    <mergeCell ref="A232:A233"/>
    <mergeCell ref="B232:B233"/>
    <mergeCell ref="C232:C233"/>
    <mergeCell ref="D232:D233"/>
    <mergeCell ref="E232:E233"/>
    <mergeCell ref="A11:F11"/>
    <mergeCell ref="B12:B13"/>
    <mergeCell ref="C12:C13"/>
    <mergeCell ref="D12:D13"/>
    <mergeCell ref="E12:E13"/>
    <mergeCell ref="F12:F13"/>
    <mergeCell ref="B35:B36"/>
    <mergeCell ref="C35:C36"/>
    <mergeCell ref="D35:D36"/>
    <mergeCell ref="E35:E36"/>
    <mergeCell ref="F35:F36"/>
    <mergeCell ref="A2:F2"/>
    <mergeCell ref="A7:F7"/>
    <mergeCell ref="A8:F8"/>
    <mergeCell ref="A9:F9"/>
    <mergeCell ref="A3:F3"/>
    <mergeCell ref="A4:F4"/>
    <mergeCell ref="A5:F5"/>
  </mergeCells>
  <printOptions horizontalCentered="1"/>
  <pageMargins left="0.31496062992125984" right="0.11811023622047245" top="0.15748031496062992" bottom="0.15748031496062992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C16" sqref="C16"/>
    </sheetView>
  </sheetViews>
  <sheetFormatPr defaultRowHeight="12.75" x14ac:dyDescent="0.2"/>
  <cols>
    <col min="1" max="1" width="6.28515625" customWidth="1"/>
    <col min="3" max="3" width="48.7109375" customWidth="1"/>
    <col min="4" max="4" width="22" customWidth="1"/>
  </cols>
  <sheetData>
    <row r="1" spans="2:5" ht="15.75" x14ac:dyDescent="0.2">
      <c r="B1" s="258" t="s">
        <v>404</v>
      </c>
      <c r="C1" s="258"/>
      <c r="D1" s="258"/>
      <c r="E1" s="258"/>
    </row>
    <row r="2" spans="2:5" ht="15.75" x14ac:dyDescent="0.2">
      <c r="B2" s="258" t="s">
        <v>405</v>
      </c>
      <c r="C2" s="258"/>
      <c r="D2" s="258"/>
      <c r="E2" s="258"/>
    </row>
    <row r="3" spans="2:5" ht="15.75" x14ac:dyDescent="0.2">
      <c r="B3" s="258" t="s">
        <v>180</v>
      </c>
      <c r="C3" s="258"/>
      <c r="D3" s="258"/>
      <c r="E3" s="258"/>
    </row>
    <row r="4" spans="2:5" ht="15.75" x14ac:dyDescent="0.2">
      <c r="B4" s="258" t="s">
        <v>447</v>
      </c>
      <c r="C4" s="258"/>
      <c r="D4" s="258"/>
      <c r="E4" s="258"/>
    </row>
    <row r="5" spans="2:5" ht="18" x14ac:dyDescent="0.25">
      <c r="B5" s="259"/>
      <c r="C5" s="259"/>
      <c r="D5" s="259"/>
      <c r="E5" s="65"/>
    </row>
    <row r="6" spans="2:5" ht="73.5" customHeight="1" x14ac:dyDescent="0.2">
      <c r="B6" s="260" t="s">
        <v>406</v>
      </c>
      <c r="C6" s="260"/>
      <c r="D6" s="260"/>
      <c r="E6" s="260"/>
    </row>
    <row r="7" spans="2:5" ht="13.5" thickBot="1" x14ac:dyDescent="0.25">
      <c r="B7" s="60"/>
      <c r="C7" s="60"/>
      <c r="D7" s="60"/>
    </row>
    <row r="8" spans="2:5" ht="45" customHeight="1" thickBot="1" x14ac:dyDescent="0.25">
      <c r="B8" s="61" t="s">
        <v>288</v>
      </c>
      <c r="C8" s="62" t="s">
        <v>289</v>
      </c>
      <c r="D8" s="62" t="s">
        <v>344</v>
      </c>
    </row>
    <row r="9" spans="2:5" ht="48" customHeight="1" thickBot="1" x14ac:dyDescent="0.25">
      <c r="B9" s="40">
        <v>1</v>
      </c>
      <c r="C9" s="6" t="s">
        <v>407</v>
      </c>
      <c r="D9" s="230">
        <v>13936.517390000001</v>
      </c>
    </row>
    <row r="10" spans="2:5" ht="48" customHeight="1" thickBot="1" x14ac:dyDescent="0.25">
      <c r="B10" s="40">
        <v>2</v>
      </c>
      <c r="C10" s="6" t="s">
        <v>408</v>
      </c>
      <c r="D10" s="230">
        <v>100</v>
      </c>
    </row>
    <row r="11" spans="2:5" ht="48" customHeight="1" thickBot="1" x14ac:dyDescent="0.25">
      <c r="B11" s="40">
        <v>3</v>
      </c>
      <c r="C11" s="6" t="s">
        <v>409</v>
      </c>
      <c r="D11" s="230">
        <v>100</v>
      </c>
    </row>
    <row r="12" spans="2:5" ht="48" customHeight="1" thickBot="1" x14ac:dyDescent="0.3">
      <c r="B12" s="40">
        <v>4</v>
      </c>
      <c r="C12" s="6" t="s">
        <v>426</v>
      </c>
      <c r="D12" s="247">
        <v>13593.852999999999</v>
      </c>
    </row>
    <row r="13" spans="2:5" ht="27" customHeight="1" thickBot="1" x14ac:dyDescent="0.25">
      <c r="B13" s="40"/>
      <c r="C13" s="63" t="s">
        <v>290</v>
      </c>
      <c r="D13" s="230">
        <f>SUM(D9:D12)</f>
        <v>27730.37039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13" workbookViewId="0">
      <selection activeCell="A6" sqref="A6:D6"/>
    </sheetView>
  </sheetViews>
  <sheetFormatPr defaultRowHeight="12.75" x14ac:dyDescent="0.2"/>
  <cols>
    <col min="2" max="2" width="31.5703125" customWidth="1"/>
    <col min="3" max="3" width="16.28515625" customWidth="1"/>
    <col min="4" max="4" width="15" customWidth="1"/>
    <col min="5" max="5" width="19" customWidth="1"/>
  </cols>
  <sheetData>
    <row r="1" spans="1:5" ht="15.75" x14ac:dyDescent="0.2">
      <c r="A1" s="258" t="s">
        <v>410</v>
      </c>
      <c r="B1" s="258"/>
      <c r="C1" s="258"/>
      <c r="D1" s="258"/>
      <c r="E1" s="258"/>
    </row>
    <row r="2" spans="1:5" ht="15.75" x14ac:dyDescent="0.2">
      <c r="A2" s="258" t="s">
        <v>405</v>
      </c>
      <c r="B2" s="258"/>
      <c r="C2" s="258"/>
      <c r="D2" s="258"/>
      <c r="E2" s="258"/>
    </row>
    <row r="3" spans="1:5" ht="15.75" x14ac:dyDescent="0.2">
      <c r="A3" s="258" t="s">
        <v>180</v>
      </c>
      <c r="B3" s="258"/>
      <c r="C3" s="258"/>
      <c r="D3" s="258"/>
      <c r="E3" s="258"/>
    </row>
    <row r="4" spans="1:5" ht="15.75" x14ac:dyDescent="0.2">
      <c r="A4" s="258" t="s">
        <v>447</v>
      </c>
      <c r="B4" s="258"/>
      <c r="C4" s="258"/>
      <c r="D4" s="258"/>
      <c r="E4" s="258"/>
    </row>
    <row r="5" spans="1:5" ht="18" x14ac:dyDescent="0.25">
      <c r="A5" s="259"/>
      <c r="B5" s="259"/>
      <c r="C5" s="259"/>
      <c r="D5" s="65"/>
    </row>
    <row r="6" spans="1:5" ht="18.75" x14ac:dyDescent="0.2">
      <c r="A6" s="279" t="s">
        <v>411</v>
      </c>
      <c r="B6" s="279"/>
      <c r="C6" s="279"/>
      <c r="D6" s="279"/>
      <c r="E6" s="60"/>
    </row>
    <row r="7" spans="1:5" ht="18.75" x14ac:dyDescent="0.2">
      <c r="A7" s="229"/>
      <c r="B7" s="279" t="s">
        <v>412</v>
      </c>
      <c r="C7" s="279"/>
      <c r="D7" s="279"/>
      <c r="E7" s="279"/>
    </row>
    <row r="8" spans="1:5" ht="18.75" x14ac:dyDescent="0.2">
      <c r="A8" s="229"/>
      <c r="B8" s="229"/>
      <c r="C8" s="229"/>
      <c r="D8" s="229"/>
      <c r="E8" s="60"/>
    </row>
    <row r="9" spans="1:5" x14ac:dyDescent="0.2">
      <c r="A9" s="280"/>
      <c r="B9" s="280" t="s">
        <v>413</v>
      </c>
      <c r="C9" s="280" t="s">
        <v>290</v>
      </c>
      <c r="D9" s="281" t="s">
        <v>414</v>
      </c>
      <c r="E9" s="281"/>
    </row>
    <row r="10" spans="1:5" ht="25.5" x14ac:dyDescent="0.2">
      <c r="A10" s="280"/>
      <c r="B10" s="280"/>
      <c r="C10" s="280"/>
      <c r="D10" s="231" t="s">
        <v>415</v>
      </c>
      <c r="E10" s="232" t="s">
        <v>416</v>
      </c>
    </row>
    <row r="11" spans="1:5" ht="15.75" x14ac:dyDescent="0.2">
      <c r="A11" s="233"/>
      <c r="B11" s="233" t="s">
        <v>417</v>
      </c>
      <c r="C11" s="234">
        <f>SUM(C13:C16)</f>
        <v>27730.37039</v>
      </c>
      <c r="D11" s="234">
        <f>SUM(D13:D16)</f>
        <v>20238.662</v>
      </c>
      <c r="E11" s="234">
        <f>SUM(E13:E16)</f>
        <v>7491.7083899999998</v>
      </c>
    </row>
    <row r="12" spans="1:5" ht="15.75" x14ac:dyDescent="0.25">
      <c r="A12" s="233"/>
      <c r="B12" s="233" t="s">
        <v>418</v>
      </c>
      <c r="C12" s="234"/>
      <c r="D12" s="235"/>
      <c r="E12" s="235"/>
    </row>
    <row r="13" spans="1:5" ht="39" customHeight="1" x14ac:dyDescent="0.25">
      <c r="A13" s="236"/>
      <c r="B13" s="237" t="s">
        <v>419</v>
      </c>
      <c r="C13" s="238">
        <v>292.68738999999999</v>
      </c>
      <c r="D13" s="238"/>
      <c r="E13" s="238">
        <v>292.68738999999999</v>
      </c>
    </row>
    <row r="14" spans="1:5" ht="68.25" customHeight="1" x14ac:dyDescent="0.2">
      <c r="A14" s="239"/>
      <c r="B14" s="240" t="s">
        <v>420</v>
      </c>
      <c r="C14" s="241">
        <v>6230.79</v>
      </c>
      <c r="D14" s="242"/>
      <c r="E14" s="242">
        <v>6230.79</v>
      </c>
    </row>
    <row r="15" spans="1:5" ht="48.75" customHeight="1" x14ac:dyDescent="0.2">
      <c r="A15" s="233"/>
      <c r="B15" s="243" t="s">
        <v>421</v>
      </c>
      <c r="C15" s="241">
        <f>SUM(D15:E15)</f>
        <v>200</v>
      </c>
      <c r="D15" s="242"/>
      <c r="E15" s="242">
        <v>200</v>
      </c>
    </row>
    <row r="16" spans="1:5" ht="85.5" customHeight="1" x14ac:dyDescent="0.25">
      <c r="A16" s="236"/>
      <c r="B16" s="237" t="s">
        <v>422</v>
      </c>
      <c r="C16" s="238">
        <f>SUM(D16:E16)</f>
        <v>21006.893</v>
      </c>
      <c r="D16" s="238">
        <v>20238.662</v>
      </c>
      <c r="E16" s="238">
        <v>768.23099999999999</v>
      </c>
    </row>
    <row r="17" spans="1:5" ht="15.75" x14ac:dyDescent="0.25">
      <c r="A17" s="244"/>
      <c r="B17" s="245" t="s">
        <v>423</v>
      </c>
      <c r="C17" s="246">
        <f>SUM(C19:C22)</f>
        <v>27730.37039</v>
      </c>
      <c r="D17" s="246">
        <f>SUM(D19:D22)</f>
        <v>20238.662</v>
      </c>
      <c r="E17" s="246">
        <f>SUM(E19:E22)</f>
        <v>7491.7083899999998</v>
      </c>
    </row>
    <row r="18" spans="1:5" ht="15.75" x14ac:dyDescent="0.25">
      <c r="A18" s="236"/>
      <c r="B18" s="235" t="s">
        <v>418</v>
      </c>
      <c r="C18" s="235"/>
      <c r="D18" s="235"/>
      <c r="E18" s="235"/>
    </row>
    <row r="19" spans="1:5" ht="67.5" customHeight="1" x14ac:dyDescent="0.25">
      <c r="A19" s="236"/>
      <c r="B19" s="237" t="s">
        <v>424</v>
      </c>
      <c r="C19" s="238">
        <f>SUM(D19:E19)</f>
        <v>13936.517390000001</v>
      </c>
      <c r="D19" s="238">
        <v>7095.0460000000003</v>
      </c>
      <c r="E19" s="238">
        <v>6841.4713899999997</v>
      </c>
    </row>
    <row r="20" spans="1:5" ht="55.5" customHeight="1" x14ac:dyDescent="0.25">
      <c r="A20" s="236"/>
      <c r="B20" s="237" t="s">
        <v>425</v>
      </c>
      <c r="C20" s="238">
        <v>100</v>
      </c>
      <c r="D20" s="238"/>
      <c r="E20" s="238">
        <v>100</v>
      </c>
    </row>
    <row r="21" spans="1:5" ht="60.75" customHeight="1" x14ac:dyDescent="0.25">
      <c r="A21" s="236"/>
      <c r="B21" s="237" t="s">
        <v>428</v>
      </c>
      <c r="C21" s="238">
        <v>100</v>
      </c>
      <c r="D21" s="238"/>
      <c r="E21" s="238">
        <v>100</v>
      </c>
    </row>
    <row r="22" spans="1:5" ht="84" customHeight="1" x14ac:dyDescent="0.25">
      <c r="A22" s="248"/>
      <c r="B22" s="237" t="s">
        <v>427</v>
      </c>
      <c r="C22" s="238">
        <f>SUM(D22:E22)</f>
        <v>13593.852999999999</v>
      </c>
      <c r="D22" s="235">
        <v>13143.616</v>
      </c>
      <c r="E22" s="249">
        <v>450.23700000000002</v>
      </c>
    </row>
  </sheetData>
  <mergeCells count="11">
    <mergeCell ref="A6:D6"/>
    <mergeCell ref="A1:E1"/>
    <mergeCell ref="A2:E2"/>
    <mergeCell ref="A3:E3"/>
    <mergeCell ref="A4:E4"/>
    <mergeCell ref="A5:C5"/>
    <mergeCell ref="B7:E7"/>
    <mergeCell ref="A9:A10"/>
    <mergeCell ref="B9:B10"/>
    <mergeCell ref="C9:C10"/>
    <mergeCell ref="D9:E9"/>
  </mergeCells>
  <printOptions horizontalCentered="1"/>
  <pageMargins left="0.70866141732283472" right="0.31496062992125984" top="0.35433070866141736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пр№1</vt:lpstr>
      <vt:lpstr>пр№7</vt:lpstr>
      <vt:lpstr>пр№9</vt:lpstr>
      <vt:lpstr>ПР№17</vt:lpstr>
      <vt:lpstr>ПР№19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2022-06-30T11:41:46Z</cp:lastPrinted>
  <dcterms:created xsi:type="dcterms:W3CDTF">2016-12-16T07:53:17Z</dcterms:created>
  <dcterms:modified xsi:type="dcterms:W3CDTF">2022-06-30T11:42:00Z</dcterms:modified>
</cp:coreProperties>
</file>