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1" sheetId="1" r:id="rId1"/>
    <sheet name="прил2" sheetId="2" r:id="rId2"/>
    <sheet name="прил3" sheetId="3" r:id="rId3"/>
  </sheets>
  <calcPr calcId="144525"/>
</workbook>
</file>

<file path=xl/calcChain.xml><?xml version="1.0" encoding="utf-8"?>
<calcChain xmlns="http://schemas.openxmlformats.org/spreadsheetml/2006/main">
  <c r="U8" i="1" l="1"/>
  <c r="U9" i="1"/>
  <c r="U10" i="1"/>
  <c r="U11" i="1"/>
  <c r="U12" i="1"/>
  <c r="U13" i="1"/>
  <c r="U14" i="1"/>
  <c r="U15" i="1"/>
  <c r="U6" i="1"/>
  <c r="S16" i="1"/>
  <c r="J14" i="3"/>
  <c r="J13" i="3"/>
  <c r="J12" i="3"/>
  <c r="J11" i="3"/>
  <c r="J10" i="3"/>
  <c r="J9" i="3"/>
  <c r="J8" i="3"/>
  <c r="J7" i="3"/>
  <c r="J6" i="3"/>
  <c r="I14" i="3"/>
  <c r="I13" i="3"/>
  <c r="I12" i="3"/>
  <c r="I11" i="3"/>
  <c r="I10" i="3"/>
  <c r="I9" i="3"/>
  <c r="I8" i="3"/>
  <c r="I7" i="3"/>
  <c r="I6" i="3"/>
  <c r="H15" i="3"/>
  <c r="H14" i="3"/>
  <c r="H13" i="3"/>
  <c r="H12" i="3"/>
  <c r="H11" i="3"/>
  <c r="H10" i="3"/>
  <c r="H9" i="3"/>
  <c r="H8" i="3"/>
  <c r="H7" i="3"/>
  <c r="H6" i="3"/>
  <c r="G15" i="3"/>
  <c r="G14" i="3"/>
  <c r="G13" i="3"/>
  <c r="G12" i="3"/>
  <c r="G11" i="3"/>
  <c r="G10" i="3"/>
  <c r="G9" i="3"/>
  <c r="G8" i="3"/>
  <c r="G7" i="3"/>
  <c r="G6" i="3"/>
  <c r="F16" i="3"/>
  <c r="J16" i="3" s="1"/>
  <c r="E16" i="3"/>
  <c r="I16" i="3" s="1"/>
  <c r="D16" i="3"/>
  <c r="I15" i="2"/>
  <c r="I14" i="2"/>
  <c r="I13" i="2"/>
  <c r="I12" i="2"/>
  <c r="I11" i="2"/>
  <c r="I10" i="2"/>
  <c r="I9" i="2"/>
  <c r="I8" i="2"/>
  <c r="I7" i="2"/>
  <c r="I6" i="2"/>
  <c r="F15" i="2"/>
  <c r="F14" i="2"/>
  <c r="F13" i="2"/>
  <c r="F12" i="2"/>
  <c r="F11" i="2"/>
  <c r="F10" i="2"/>
  <c r="F9" i="2"/>
  <c r="F8" i="2"/>
  <c r="F7" i="2"/>
  <c r="F6" i="2"/>
  <c r="G16" i="2"/>
  <c r="I16" i="2" s="1"/>
  <c r="D16" i="2"/>
  <c r="F16" i="2" s="1"/>
  <c r="P16" i="2"/>
  <c r="R16" i="2" s="1"/>
  <c r="R15" i="2"/>
  <c r="R14" i="2"/>
  <c r="R13" i="2"/>
  <c r="R12" i="2"/>
  <c r="R11" i="2"/>
  <c r="R10" i="2"/>
  <c r="R9" i="2"/>
  <c r="R8" i="2"/>
  <c r="R7" i="2"/>
  <c r="R6" i="2"/>
  <c r="O15" i="2"/>
  <c r="O14" i="2"/>
  <c r="O13" i="2"/>
  <c r="O12" i="2"/>
  <c r="O11" i="2"/>
  <c r="O10" i="2"/>
  <c r="O9" i="2"/>
  <c r="O8" i="2"/>
  <c r="O7" i="2"/>
  <c r="O6" i="2"/>
  <c r="M16" i="2"/>
  <c r="O16" i="2" s="1"/>
  <c r="H16" i="2"/>
  <c r="E16" i="2"/>
  <c r="Q16" i="2"/>
  <c r="N16" i="2"/>
  <c r="L15" i="2"/>
  <c r="L14" i="2"/>
  <c r="L13" i="2"/>
  <c r="L12" i="2"/>
  <c r="L11" i="2"/>
  <c r="L10" i="2"/>
  <c r="L9" i="2"/>
  <c r="L8" i="2"/>
  <c r="L7" i="2"/>
  <c r="L6" i="2"/>
  <c r="J16" i="2"/>
  <c r="L16" i="2" s="1"/>
  <c r="K16" i="2"/>
  <c r="Q16" i="1"/>
  <c r="P16" i="1"/>
  <c r="R16" i="1" s="1"/>
  <c r="N16" i="1"/>
  <c r="M16" i="1"/>
  <c r="H16" i="1"/>
  <c r="G16" i="1"/>
  <c r="E16" i="1"/>
  <c r="F16" i="1" s="1"/>
  <c r="D16" i="1"/>
  <c r="L16" i="1"/>
  <c r="K16" i="1"/>
  <c r="J16" i="1"/>
  <c r="U16" i="1" l="1"/>
  <c r="G16" i="3"/>
  <c r="H16" i="3"/>
  <c r="O16" i="1"/>
</calcChain>
</file>

<file path=xl/sharedStrings.xml><?xml version="1.0" encoding="utf-8"?>
<sst xmlns="http://schemas.openxmlformats.org/spreadsheetml/2006/main" count="87" uniqueCount="32">
  <si>
    <t>Вид налога</t>
  </si>
  <si>
    <t>№</t>
  </si>
  <si>
    <t>НДФЛ</t>
  </si>
  <si>
    <t>ЕНВД</t>
  </si>
  <si>
    <t>Земельный налог</t>
  </si>
  <si>
    <t>Налог на имущ. физ лиц</t>
  </si>
  <si>
    <t>УСН</t>
  </si>
  <si>
    <t>ЕСХН</t>
  </si>
  <si>
    <t>Акциз (ГСМ)</t>
  </si>
  <si>
    <t>Госпошлина</t>
  </si>
  <si>
    <t>Неналоговые доходы</t>
  </si>
  <si>
    <t>Взимаемый налог с примен. патентной системы</t>
  </si>
  <si>
    <t>ИТОГО</t>
  </si>
  <si>
    <t>план</t>
  </si>
  <si>
    <t>факт</t>
  </si>
  <si>
    <t>%</t>
  </si>
  <si>
    <t>Исполнение плановых заданий по налогам и не налоговым доходам за последние 5 лет МР "Сергокалинский район"</t>
  </si>
  <si>
    <t>Приложение 1</t>
  </si>
  <si>
    <t>Отклонение фактического объема налоговых и неналоговых доходов местного бюджета от первоначально утвержденного уровня</t>
  </si>
  <si>
    <t>Уточненный план</t>
  </si>
  <si>
    <t>Первоначальный план</t>
  </si>
  <si>
    <t>разница</t>
  </si>
  <si>
    <t>приложение №2</t>
  </si>
  <si>
    <t>сумма прироста</t>
  </si>
  <si>
    <t>% прироста</t>
  </si>
  <si>
    <t>20г./19г.</t>
  </si>
  <si>
    <t>21г./20г.</t>
  </si>
  <si>
    <t>Сравнительный анализ прироста  налоговых и неналоговых доходов местного бюджета со средними показателями МР "Сергокалинский район"</t>
  </si>
  <si>
    <t>приложение №3</t>
  </si>
  <si>
    <t>Факт поступ-е за 2019г.</t>
  </si>
  <si>
    <t>Факт поступ-е за 2020г.</t>
  </si>
  <si>
    <t>Факт поступ-е за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</si>
</sst>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/>
    <xf numFmtId="164" fontId="2" fillId="0" borderId="1" xfId="0" applyNumberFormat="1" applyFont="1" applyBorder="1"/>
    <xf numFmtId="0" fontId="0" fillId="0" borderId="0" xfId="0" applyAlignme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0" fontId="7" fillId="0" borderId="0" xfId="0" applyFont="1" applyAlignment="1"/>
    <xf numFmtId="0" fontId="0" fillId="0" borderId="1" xfId="0" applyBorder="1"/>
    <xf numFmtId="164" fontId="0" fillId="0" borderId="1" xfId="0" applyNumberFormat="1" applyBorder="1"/>
    <xf numFmtId="0" fontId="8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6"/>
  <sheetViews>
    <sheetView tabSelected="1" workbookViewId="0">
      <selection activeCell="X9" sqref="X9"/>
    </sheetView>
  </sheetViews>
  <sheetFormatPr defaultRowHeight="15" x14ac:dyDescent="0.25"/>
  <cols>
    <col min="1" max="1" width="3.28515625" customWidth="1"/>
    <col min="2" max="2" width="6.42578125" customWidth="1"/>
    <col min="3" max="3" width="18.5703125" customWidth="1"/>
    <col min="12" max="12" width="8.85546875" customWidth="1"/>
  </cols>
  <sheetData>
    <row r="1" spans="2:21" x14ac:dyDescent="0.25">
      <c r="Q1" s="23" t="s">
        <v>17</v>
      </c>
      <c r="R1" s="23"/>
    </row>
    <row r="2" spans="2:21" ht="15.75" x14ac:dyDescent="0.25">
      <c r="D2" s="15" t="s">
        <v>16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2:21" ht="21" customHeight="1" x14ac:dyDescent="0.25">
      <c r="B4" s="22" t="s">
        <v>1</v>
      </c>
      <c r="C4" s="21" t="s">
        <v>0</v>
      </c>
      <c r="D4" s="21">
        <v>2017</v>
      </c>
      <c r="E4" s="21"/>
      <c r="F4" s="21"/>
      <c r="G4" s="21">
        <v>2018</v>
      </c>
      <c r="H4" s="21"/>
      <c r="I4" s="21"/>
      <c r="J4" s="21">
        <v>2019</v>
      </c>
      <c r="K4" s="21"/>
      <c r="L4" s="21"/>
      <c r="M4" s="21">
        <v>2020</v>
      </c>
      <c r="N4" s="21"/>
      <c r="O4" s="21"/>
      <c r="P4" s="21">
        <v>2021</v>
      </c>
      <c r="Q4" s="21"/>
      <c r="R4" s="21"/>
      <c r="S4" s="21">
        <v>2022</v>
      </c>
      <c r="T4" s="21"/>
      <c r="U4" s="21"/>
    </row>
    <row r="5" spans="2:21" ht="24.75" customHeight="1" x14ac:dyDescent="0.25">
      <c r="B5" s="22"/>
      <c r="C5" s="21"/>
      <c r="D5" s="13" t="s">
        <v>13</v>
      </c>
      <c r="E5" s="13" t="s">
        <v>14</v>
      </c>
      <c r="F5" s="13" t="s">
        <v>15</v>
      </c>
      <c r="G5" s="13" t="s">
        <v>13</v>
      </c>
      <c r="H5" s="13" t="s">
        <v>14</v>
      </c>
      <c r="I5" s="13" t="s">
        <v>15</v>
      </c>
      <c r="J5" s="13" t="s">
        <v>13</v>
      </c>
      <c r="K5" s="13" t="s">
        <v>14</v>
      </c>
      <c r="L5" s="13" t="s">
        <v>15</v>
      </c>
      <c r="M5" s="13" t="s">
        <v>13</v>
      </c>
      <c r="N5" s="13" t="s">
        <v>14</v>
      </c>
      <c r="O5" s="13" t="s">
        <v>15</v>
      </c>
      <c r="P5" s="13" t="s">
        <v>13</v>
      </c>
      <c r="Q5" s="13" t="s">
        <v>14</v>
      </c>
      <c r="R5" s="13" t="s">
        <v>15</v>
      </c>
      <c r="S5" s="19" t="s">
        <v>13</v>
      </c>
      <c r="T5" s="19" t="s">
        <v>14</v>
      </c>
      <c r="U5" s="19" t="s">
        <v>15</v>
      </c>
    </row>
    <row r="6" spans="2:21" x14ac:dyDescent="0.25">
      <c r="B6" s="1">
        <v>1</v>
      </c>
      <c r="C6" s="12" t="s">
        <v>2</v>
      </c>
      <c r="D6" s="1">
        <v>41256</v>
      </c>
      <c r="E6" s="1">
        <v>42054</v>
      </c>
      <c r="F6" s="3">
        <v>101.9</v>
      </c>
      <c r="G6" s="1">
        <v>46193</v>
      </c>
      <c r="H6" s="1">
        <v>49387.8</v>
      </c>
      <c r="I6" s="3">
        <v>107</v>
      </c>
      <c r="J6" s="1">
        <v>49319</v>
      </c>
      <c r="K6" s="1">
        <v>53161</v>
      </c>
      <c r="L6" s="1">
        <v>108</v>
      </c>
      <c r="M6" s="1">
        <v>55143</v>
      </c>
      <c r="N6" s="1">
        <v>58299</v>
      </c>
      <c r="O6" s="3">
        <v>105.7</v>
      </c>
      <c r="P6" s="1">
        <v>58883</v>
      </c>
      <c r="Q6" s="1">
        <v>61775.199999999997</v>
      </c>
      <c r="R6" s="3">
        <v>104</v>
      </c>
      <c r="S6" s="1">
        <v>66434</v>
      </c>
      <c r="T6" s="1">
        <v>65909.7</v>
      </c>
      <c r="U6" s="20">
        <f>T6/S6*100</f>
        <v>99.210795676912426</v>
      </c>
    </row>
    <row r="7" spans="2:21" x14ac:dyDescent="0.25">
      <c r="B7" s="1">
        <v>2</v>
      </c>
      <c r="C7" s="12" t="s">
        <v>3</v>
      </c>
      <c r="D7" s="1">
        <v>1774</v>
      </c>
      <c r="E7" s="1">
        <v>1472.6</v>
      </c>
      <c r="F7" s="3">
        <v>83</v>
      </c>
      <c r="G7" s="1">
        <v>1074</v>
      </c>
      <c r="H7" s="1">
        <v>1311.3</v>
      </c>
      <c r="I7" s="3">
        <v>122</v>
      </c>
      <c r="J7" s="1">
        <v>880</v>
      </c>
      <c r="K7" s="1">
        <v>926</v>
      </c>
      <c r="L7" s="1">
        <v>106</v>
      </c>
      <c r="M7" s="1">
        <v>940</v>
      </c>
      <c r="N7" s="1">
        <v>1076</v>
      </c>
      <c r="O7" s="3">
        <v>114.5</v>
      </c>
      <c r="P7" s="1">
        <v>0</v>
      </c>
      <c r="Q7" s="1">
        <v>312.10000000000002</v>
      </c>
      <c r="R7" s="3"/>
      <c r="S7" s="1">
        <v>0</v>
      </c>
      <c r="T7" s="1">
        <v>-11.36</v>
      </c>
      <c r="U7" s="20"/>
    </row>
    <row r="8" spans="2:21" x14ac:dyDescent="0.25">
      <c r="B8" s="1">
        <v>3</v>
      </c>
      <c r="C8" s="12" t="s">
        <v>4</v>
      </c>
      <c r="D8" s="1">
        <v>5000</v>
      </c>
      <c r="E8" s="1">
        <v>6331.4</v>
      </c>
      <c r="F8" s="3">
        <v>126.6</v>
      </c>
      <c r="G8" s="1">
        <v>4210</v>
      </c>
      <c r="H8" s="1">
        <v>4805.2</v>
      </c>
      <c r="I8" s="3">
        <v>114</v>
      </c>
      <c r="J8" s="1">
        <v>4390</v>
      </c>
      <c r="K8" s="1">
        <v>4793</v>
      </c>
      <c r="L8" s="1">
        <v>110</v>
      </c>
      <c r="M8" s="1">
        <v>4508</v>
      </c>
      <c r="N8" s="1">
        <v>4932</v>
      </c>
      <c r="O8" s="3">
        <v>109.4</v>
      </c>
      <c r="P8" s="1">
        <v>3565</v>
      </c>
      <c r="Q8" s="1">
        <v>3416</v>
      </c>
      <c r="R8" s="3">
        <v>95.8</v>
      </c>
      <c r="S8" s="1">
        <v>3122.7</v>
      </c>
      <c r="T8" s="1">
        <v>2511.1999999999998</v>
      </c>
      <c r="U8" s="20">
        <f t="shared" ref="U8:U15" si="0">T8/S8*100</f>
        <v>80.417587344285394</v>
      </c>
    </row>
    <row r="9" spans="2:21" ht="26.25" x14ac:dyDescent="0.25">
      <c r="B9" s="1">
        <v>4</v>
      </c>
      <c r="C9" s="12" t="s">
        <v>5</v>
      </c>
      <c r="D9" s="1">
        <v>1800</v>
      </c>
      <c r="E9" s="1">
        <v>1956.9</v>
      </c>
      <c r="F9" s="3">
        <v>108.7</v>
      </c>
      <c r="G9" s="1">
        <v>1615</v>
      </c>
      <c r="H9" s="1">
        <v>1960.6</v>
      </c>
      <c r="I9" s="3">
        <v>121</v>
      </c>
      <c r="J9" s="1">
        <v>1897</v>
      </c>
      <c r="K9" s="1">
        <v>2049</v>
      </c>
      <c r="L9" s="1">
        <v>108</v>
      </c>
      <c r="M9" s="1">
        <v>1413</v>
      </c>
      <c r="N9" s="1">
        <v>2561</v>
      </c>
      <c r="O9" s="3">
        <v>181</v>
      </c>
      <c r="P9" s="1">
        <v>1496</v>
      </c>
      <c r="Q9" s="1">
        <v>487.1</v>
      </c>
      <c r="R9" s="3">
        <v>32.6</v>
      </c>
      <c r="S9" s="1">
        <v>2146.3000000000002</v>
      </c>
      <c r="T9" s="1">
        <v>1823.4</v>
      </c>
      <c r="U9" s="20">
        <f t="shared" si="0"/>
        <v>84.955504822252252</v>
      </c>
    </row>
    <row r="10" spans="2:21" x14ac:dyDescent="0.25">
      <c r="B10" s="1">
        <v>5</v>
      </c>
      <c r="C10" s="12" t="s">
        <v>6</v>
      </c>
      <c r="D10" s="1">
        <v>3200</v>
      </c>
      <c r="E10" s="1">
        <v>5641.1</v>
      </c>
      <c r="F10" s="3">
        <v>176.3</v>
      </c>
      <c r="G10" s="1">
        <v>6127</v>
      </c>
      <c r="H10" s="1">
        <v>7450.9</v>
      </c>
      <c r="I10" s="3">
        <v>122</v>
      </c>
      <c r="J10" s="1">
        <v>7888</v>
      </c>
      <c r="K10" s="1">
        <v>9297</v>
      </c>
      <c r="L10" s="1">
        <v>118</v>
      </c>
      <c r="M10" s="1">
        <v>8000</v>
      </c>
      <c r="N10" s="1">
        <v>9976</v>
      </c>
      <c r="O10" s="3">
        <v>125</v>
      </c>
      <c r="P10" s="1">
        <v>5648</v>
      </c>
      <c r="Q10" s="1">
        <v>10584.7</v>
      </c>
      <c r="R10" s="3">
        <v>187.4</v>
      </c>
      <c r="S10" s="1">
        <v>8600</v>
      </c>
      <c r="T10" s="1">
        <v>14314.1</v>
      </c>
      <c r="U10" s="20">
        <f t="shared" si="0"/>
        <v>166.44302325581396</v>
      </c>
    </row>
    <row r="11" spans="2:21" x14ac:dyDescent="0.25">
      <c r="B11" s="1">
        <v>6</v>
      </c>
      <c r="C11" s="12" t="s">
        <v>7</v>
      </c>
      <c r="D11" s="1">
        <v>645</v>
      </c>
      <c r="E11" s="1">
        <v>1110.8</v>
      </c>
      <c r="F11" s="3">
        <v>172.2</v>
      </c>
      <c r="G11" s="1">
        <v>1005</v>
      </c>
      <c r="H11" s="1">
        <v>1335.2</v>
      </c>
      <c r="I11" s="3">
        <v>133</v>
      </c>
      <c r="J11" s="1">
        <v>1105</v>
      </c>
      <c r="K11" s="1">
        <v>1777</v>
      </c>
      <c r="L11" s="1">
        <v>161</v>
      </c>
      <c r="M11" s="1">
        <v>1313.8</v>
      </c>
      <c r="N11" s="1">
        <v>1382</v>
      </c>
      <c r="O11" s="3">
        <v>105</v>
      </c>
      <c r="P11" s="1">
        <v>750</v>
      </c>
      <c r="Q11" s="1">
        <v>1303.7</v>
      </c>
      <c r="R11" s="3">
        <v>173.8</v>
      </c>
      <c r="S11" s="1">
        <v>1519.8</v>
      </c>
      <c r="T11" s="1">
        <v>2308.1999999999998</v>
      </c>
      <c r="U11" s="20">
        <f t="shared" si="0"/>
        <v>151.87524674299249</v>
      </c>
    </row>
    <row r="12" spans="2:21" x14ac:dyDescent="0.25">
      <c r="B12" s="1">
        <v>7</v>
      </c>
      <c r="C12" s="12" t="s">
        <v>8</v>
      </c>
      <c r="D12" s="1">
        <v>11154.6</v>
      </c>
      <c r="E12" s="1">
        <v>11982</v>
      </c>
      <c r="F12" s="3">
        <v>107.4</v>
      </c>
      <c r="G12" s="1">
        <v>11699.4</v>
      </c>
      <c r="H12" s="1">
        <v>12640.7</v>
      </c>
      <c r="I12" s="3">
        <v>108</v>
      </c>
      <c r="J12" s="1">
        <v>12456.3</v>
      </c>
      <c r="K12" s="1">
        <v>13918</v>
      </c>
      <c r="L12" s="1">
        <v>112</v>
      </c>
      <c r="M12" s="1">
        <v>15065</v>
      </c>
      <c r="N12" s="1">
        <v>13453</v>
      </c>
      <c r="O12" s="3">
        <v>89.3</v>
      </c>
      <c r="P12" s="1">
        <v>15102.8</v>
      </c>
      <c r="Q12" s="1">
        <v>15393.5</v>
      </c>
      <c r="R12" s="3">
        <v>102</v>
      </c>
      <c r="S12" s="1">
        <v>15559</v>
      </c>
      <c r="T12" s="1">
        <v>17954.2</v>
      </c>
      <c r="U12" s="20">
        <f t="shared" si="0"/>
        <v>115.39430554662897</v>
      </c>
    </row>
    <row r="13" spans="2:21" x14ac:dyDescent="0.25">
      <c r="B13" s="1">
        <v>8</v>
      </c>
      <c r="C13" s="12" t="s">
        <v>9</v>
      </c>
      <c r="D13" s="1">
        <v>200</v>
      </c>
      <c r="E13" s="1">
        <v>322.5</v>
      </c>
      <c r="F13" s="3">
        <v>161.30000000000001</v>
      </c>
      <c r="G13" s="1">
        <v>320</v>
      </c>
      <c r="H13" s="1">
        <v>444.2</v>
      </c>
      <c r="I13" s="3">
        <v>139</v>
      </c>
      <c r="J13" s="1">
        <v>440</v>
      </c>
      <c r="K13" s="1">
        <v>574</v>
      </c>
      <c r="L13" s="1">
        <v>131</v>
      </c>
      <c r="M13" s="1">
        <v>454</v>
      </c>
      <c r="N13" s="1">
        <v>769</v>
      </c>
      <c r="O13" s="3">
        <v>169</v>
      </c>
      <c r="P13" s="1">
        <v>520</v>
      </c>
      <c r="Q13" s="1">
        <v>1198.3</v>
      </c>
      <c r="R13" s="3">
        <v>230</v>
      </c>
      <c r="S13" s="1">
        <v>1100</v>
      </c>
      <c r="T13" s="1">
        <v>1419.3</v>
      </c>
      <c r="U13" s="20">
        <f t="shared" si="0"/>
        <v>129.02727272727273</v>
      </c>
    </row>
    <row r="14" spans="2:21" x14ac:dyDescent="0.25">
      <c r="B14" s="1">
        <v>9</v>
      </c>
      <c r="C14" s="12" t="s">
        <v>10</v>
      </c>
      <c r="D14" s="1">
        <v>7080</v>
      </c>
      <c r="E14" s="1">
        <v>8051.6</v>
      </c>
      <c r="F14" s="3">
        <v>113.7</v>
      </c>
      <c r="G14" s="1">
        <v>8219</v>
      </c>
      <c r="H14" s="1">
        <v>8109.5</v>
      </c>
      <c r="I14" s="3">
        <v>99</v>
      </c>
      <c r="J14" s="1">
        <v>7040</v>
      </c>
      <c r="K14" s="1">
        <v>8226</v>
      </c>
      <c r="L14" s="1">
        <v>117</v>
      </c>
      <c r="M14" s="1">
        <v>3635</v>
      </c>
      <c r="N14" s="1">
        <v>5632</v>
      </c>
      <c r="O14" s="3">
        <v>155</v>
      </c>
      <c r="P14" s="1">
        <v>7200</v>
      </c>
      <c r="Q14" s="1">
        <v>8635.7000000000007</v>
      </c>
      <c r="R14" s="3">
        <v>120</v>
      </c>
      <c r="S14" s="1">
        <v>7905</v>
      </c>
      <c r="T14" s="1">
        <v>11477</v>
      </c>
      <c r="U14" s="20">
        <f t="shared" si="0"/>
        <v>145.18659076533839</v>
      </c>
    </row>
    <row r="15" spans="2:21" ht="39" x14ac:dyDescent="0.25">
      <c r="B15" s="1">
        <v>10</v>
      </c>
      <c r="C15" s="12" t="s">
        <v>11</v>
      </c>
      <c r="D15" s="1">
        <v>0</v>
      </c>
      <c r="E15" s="1"/>
      <c r="F15" s="3"/>
      <c r="G15" s="1">
        <v>0</v>
      </c>
      <c r="H15" s="1"/>
      <c r="I15" s="3"/>
      <c r="J15" s="1">
        <v>0</v>
      </c>
      <c r="K15" s="1"/>
      <c r="L15" s="1"/>
      <c r="M15" s="1"/>
      <c r="N15" s="1"/>
      <c r="O15" s="3"/>
      <c r="P15" s="1"/>
      <c r="Q15" s="1">
        <v>89.5</v>
      </c>
      <c r="R15" s="3"/>
      <c r="S15" s="1">
        <v>150</v>
      </c>
      <c r="T15" s="1">
        <v>179.2</v>
      </c>
      <c r="U15" s="20">
        <f t="shared" si="0"/>
        <v>119.46666666666665</v>
      </c>
    </row>
    <row r="16" spans="2:21" ht="25.5" customHeight="1" x14ac:dyDescent="0.25">
      <c r="B16" s="2"/>
      <c r="C16" s="4" t="s">
        <v>12</v>
      </c>
      <c r="D16" s="2">
        <f>SUM(D6:D15)</f>
        <v>72109.600000000006</v>
      </c>
      <c r="E16" s="2">
        <f>SUM(E6:E15)</f>
        <v>78922.900000000009</v>
      </c>
      <c r="F16" s="14">
        <f>SUM(E16/D16%)</f>
        <v>109.44853389839912</v>
      </c>
      <c r="G16" s="2">
        <f>SUM(G6:G15)</f>
        <v>80462.399999999994</v>
      </c>
      <c r="H16" s="2">
        <f>SUM(H6:H15)</f>
        <v>87445.4</v>
      </c>
      <c r="I16" s="4">
        <v>109</v>
      </c>
      <c r="J16" s="2">
        <f>SUM(J6:J15)</f>
        <v>85415.3</v>
      </c>
      <c r="K16" s="2">
        <f>SUM(K6:K15)</f>
        <v>94721</v>
      </c>
      <c r="L16" s="5">
        <f>SUM(K16/J16%)</f>
        <v>110.8946523632183</v>
      </c>
      <c r="M16" s="2">
        <f>SUM(M6:M15)</f>
        <v>90471.8</v>
      </c>
      <c r="N16" s="2">
        <f>SUM(N6:N15)</f>
        <v>98080</v>
      </c>
      <c r="O16" s="14">
        <f>SUM(N16/M16%)</f>
        <v>108.40947123855167</v>
      </c>
      <c r="P16" s="2">
        <f>SUM(P6:P15)</f>
        <v>93164.800000000003</v>
      </c>
      <c r="Q16" s="2">
        <f>SUM(Q6:Q15)</f>
        <v>103195.79999999999</v>
      </c>
      <c r="R16" s="14">
        <f>SUM(Q16/P16%)</f>
        <v>110.7669420210208</v>
      </c>
      <c r="S16" s="2">
        <f>SUM(S6:S15)</f>
        <v>106536.8</v>
      </c>
      <c r="T16" s="2">
        <v>117866.5</v>
      </c>
      <c r="U16" s="14">
        <f>SUM(T16/S16%)</f>
        <v>110.63454130403767</v>
      </c>
    </row>
  </sheetData>
  <mergeCells count="9">
    <mergeCell ref="S4:U4"/>
    <mergeCell ref="B4:B5"/>
    <mergeCell ref="C4:C5"/>
    <mergeCell ref="Q1:R1"/>
    <mergeCell ref="D4:F4"/>
    <mergeCell ref="G4:I4"/>
    <mergeCell ref="J4:L4"/>
    <mergeCell ref="M4:O4"/>
    <mergeCell ref="P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6"/>
  <sheetViews>
    <sheetView workbookViewId="0">
      <selection activeCell="B6" sqref="B6:C16"/>
    </sheetView>
  </sheetViews>
  <sheetFormatPr defaultRowHeight="15" x14ac:dyDescent="0.25"/>
  <cols>
    <col min="1" max="1" width="2.140625" customWidth="1"/>
    <col min="2" max="2" width="4.42578125" customWidth="1"/>
    <col min="3" max="3" width="19.140625" customWidth="1"/>
    <col min="4" max="4" width="13.85546875" customWidth="1"/>
    <col min="5" max="5" width="13.42578125" customWidth="1"/>
    <col min="10" max="10" width="12" customWidth="1"/>
    <col min="13" max="13" width="12" customWidth="1"/>
    <col min="14" max="14" width="11.5703125" customWidth="1"/>
    <col min="16" max="16" width="13.5703125" customWidth="1"/>
    <col min="17" max="17" width="11.5703125" customWidth="1"/>
  </cols>
  <sheetData>
    <row r="1" spans="2:18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7" t="s">
        <v>22</v>
      </c>
      <c r="R1" s="27"/>
    </row>
    <row r="2" spans="2:18" x14ac:dyDescent="0.25">
      <c r="B2" s="7"/>
      <c r="C2" s="25" t="s">
        <v>18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7"/>
    </row>
    <row r="3" spans="2:18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2:18" ht="30" customHeight="1" x14ac:dyDescent="0.25">
      <c r="B4" s="28" t="s">
        <v>1</v>
      </c>
      <c r="C4" s="29" t="s">
        <v>0</v>
      </c>
      <c r="D4" s="24">
        <v>2017</v>
      </c>
      <c r="E4" s="24"/>
      <c r="F4" s="24"/>
      <c r="G4" s="24">
        <v>2018</v>
      </c>
      <c r="H4" s="24"/>
      <c r="I4" s="24"/>
      <c r="J4" s="24">
        <v>2019</v>
      </c>
      <c r="K4" s="24"/>
      <c r="L4" s="24"/>
      <c r="M4" s="24">
        <v>2020</v>
      </c>
      <c r="N4" s="24"/>
      <c r="O4" s="24"/>
      <c r="P4" s="24">
        <v>2021</v>
      </c>
      <c r="Q4" s="24"/>
      <c r="R4" s="24"/>
    </row>
    <row r="5" spans="2:18" ht="40.5" customHeight="1" x14ac:dyDescent="0.25">
      <c r="B5" s="28"/>
      <c r="C5" s="30"/>
      <c r="D5" s="10" t="s">
        <v>20</v>
      </c>
      <c r="E5" s="10" t="s">
        <v>19</v>
      </c>
      <c r="F5" s="10" t="s">
        <v>21</v>
      </c>
      <c r="G5" s="10" t="s">
        <v>20</v>
      </c>
      <c r="H5" s="10" t="s">
        <v>19</v>
      </c>
      <c r="I5" s="10" t="s">
        <v>21</v>
      </c>
      <c r="J5" s="10" t="s">
        <v>20</v>
      </c>
      <c r="K5" s="10" t="s">
        <v>19</v>
      </c>
      <c r="L5" s="10" t="s">
        <v>21</v>
      </c>
      <c r="M5" s="10" t="s">
        <v>20</v>
      </c>
      <c r="N5" s="10" t="s">
        <v>19</v>
      </c>
      <c r="O5" s="10" t="s">
        <v>21</v>
      </c>
      <c r="P5" s="10" t="s">
        <v>20</v>
      </c>
      <c r="Q5" s="10" t="s">
        <v>19</v>
      </c>
      <c r="R5" s="10" t="s">
        <v>21</v>
      </c>
    </row>
    <row r="6" spans="2:18" ht="24.95" customHeight="1" x14ac:dyDescent="0.25">
      <c r="B6" s="8">
        <v>1</v>
      </c>
      <c r="C6" s="12" t="s">
        <v>2</v>
      </c>
      <c r="D6" s="8">
        <v>44276</v>
      </c>
      <c r="E6" s="1">
        <v>41256</v>
      </c>
      <c r="F6" s="11">
        <f t="shared" ref="F6:F16" si="0">SUM(D6-E6)</f>
        <v>3020</v>
      </c>
      <c r="G6" s="8">
        <v>47693</v>
      </c>
      <c r="H6" s="1">
        <v>46193</v>
      </c>
      <c r="I6" s="11">
        <f t="shared" ref="I6:I16" si="1">SUM(G6-H6)</f>
        <v>1500</v>
      </c>
      <c r="J6" s="8">
        <v>49319</v>
      </c>
      <c r="K6" s="1">
        <v>49319</v>
      </c>
      <c r="L6" s="11">
        <f>SUM(J6-K6)</f>
        <v>0</v>
      </c>
      <c r="M6" s="8">
        <v>56143</v>
      </c>
      <c r="N6" s="1">
        <v>55143</v>
      </c>
      <c r="O6" s="11">
        <f t="shared" ref="O6:O16" si="2">SUM(M6-N6)</f>
        <v>1000</v>
      </c>
      <c r="P6" s="8">
        <v>63894</v>
      </c>
      <c r="Q6" s="1">
        <v>58883</v>
      </c>
      <c r="R6" s="11">
        <f t="shared" ref="R6:R16" si="3">SUM(P6-Q6)</f>
        <v>5011</v>
      </c>
    </row>
    <row r="7" spans="2:18" ht="24.95" customHeight="1" x14ac:dyDescent="0.25">
      <c r="B7" s="8">
        <v>2</v>
      </c>
      <c r="C7" s="12" t="s">
        <v>3</v>
      </c>
      <c r="D7" s="8">
        <v>2174</v>
      </c>
      <c r="E7" s="1">
        <v>1774</v>
      </c>
      <c r="F7" s="11">
        <f t="shared" si="0"/>
        <v>400</v>
      </c>
      <c r="G7" s="8">
        <v>2174</v>
      </c>
      <c r="H7" s="1">
        <v>1074</v>
      </c>
      <c r="I7" s="11">
        <f t="shared" si="1"/>
        <v>1100</v>
      </c>
      <c r="J7" s="8">
        <v>1480</v>
      </c>
      <c r="K7" s="1">
        <v>880</v>
      </c>
      <c r="L7" s="11">
        <f t="shared" ref="L7:L16" si="4">SUM(J7-K7)</f>
        <v>600</v>
      </c>
      <c r="M7" s="8">
        <v>1841</v>
      </c>
      <c r="N7" s="1">
        <v>940</v>
      </c>
      <c r="O7" s="11">
        <f t="shared" si="2"/>
        <v>901</v>
      </c>
      <c r="P7" s="8">
        <v>0</v>
      </c>
      <c r="Q7" s="1">
        <v>0</v>
      </c>
      <c r="R7" s="11">
        <f t="shared" si="3"/>
        <v>0</v>
      </c>
    </row>
    <row r="8" spans="2:18" ht="24.95" customHeight="1" x14ac:dyDescent="0.25">
      <c r="B8" s="8">
        <v>3</v>
      </c>
      <c r="C8" s="12" t="s">
        <v>4</v>
      </c>
      <c r="D8" s="8">
        <v>5700</v>
      </c>
      <c r="E8" s="1">
        <v>5000</v>
      </c>
      <c r="F8" s="11">
        <f t="shared" si="0"/>
        <v>700</v>
      </c>
      <c r="G8" s="8">
        <v>5700</v>
      </c>
      <c r="H8" s="1">
        <v>4210</v>
      </c>
      <c r="I8" s="11">
        <f t="shared" si="1"/>
        <v>1490</v>
      </c>
      <c r="J8" s="8">
        <v>5000</v>
      </c>
      <c r="K8" s="1">
        <v>4390</v>
      </c>
      <c r="L8" s="11">
        <f t="shared" si="4"/>
        <v>610</v>
      </c>
      <c r="M8" s="8">
        <v>7914</v>
      </c>
      <c r="N8" s="1">
        <v>4508</v>
      </c>
      <c r="O8" s="11">
        <f t="shared" si="2"/>
        <v>3406</v>
      </c>
      <c r="P8" s="8">
        <v>7014</v>
      </c>
      <c r="Q8" s="1">
        <v>3565</v>
      </c>
      <c r="R8" s="11">
        <f t="shared" si="3"/>
        <v>3449</v>
      </c>
    </row>
    <row r="9" spans="2:18" ht="24.95" customHeight="1" x14ac:dyDescent="0.25">
      <c r="B9" s="8">
        <v>4</v>
      </c>
      <c r="C9" s="12" t="s">
        <v>5</v>
      </c>
      <c r="D9" s="8">
        <v>2300</v>
      </c>
      <c r="E9" s="1">
        <v>1800</v>
      </c>
      <c r="F9" s="11">
        <f t="shared" si="0"/>
        <v>500</v>
      </c>
      <c r="G9" s="8">
        <v>2400</v>
      </c>
      <c r="H9" s="1">
        <v>1615</v>
      </c>
      <c r="I9" s="11">
        <f t="shared" si="1"/>
        <v>785</v>
      </c>
      <c r="J9" s="8">
        <v>2978</v>
      </c>
      <c r="K9" s="1">
        <v>1897</v>
      </c>
      <c r="L9" s="11">
        <f t="shared" si="4"/>
        <v>1081</v>
      </c>
      <c r="M9" s="8">
        <v>2546</v>
      </c>
      <c r="N9" s="1">
        <v>1413</v>
      </c>
      <c r="O9" s="11">
        <f t="shared" si="2"/>
        <v>1133</v>
      </c>
      <c r="P9" s="8">
        <v>3046</v>
      </c>
      <c r="Q9" s="1">
        <v>1496</v>
      </c>
      <c r="R9" s="11">
        <f t="shared" si="3"/>
        <v>1550</v>
      </c>
    </row>
    <row r="10" spans="2:18" ht="24.95" customHeight="1" x14ac:dyDescent="0.25">
      <c r="B10" s="8">
        <v>5</v>
      </c>
      <c r="C10" s="12" t="s">
        <v>6</v>
      </c>
      <c r="D10" s="8">
        <v>3200</v>
      </c>
      <c r="E10" s="1">
        <v>3200</v>
      </c>
      <c r="F10" s="11">
        <f t="shared" si="0"/>
        <v>0</v>
      </c>
      <c r="G10" s="8">
        <v>4827</v>
      </c>
      <c r="H10" s="1">
        <v>6127</v>
      </c>
      <c r="I10" s="11">
        <f t="shared" si="1"/>
        <v>-1300</v>
      </c>
      <c r="J10" s="8">
        <v>6200</v>
      </c>
      <c r="K10" s="1">
        <v>7888</v>
      </c>
      <c r="L10" s="11">
        <f t="shared" si="4"/>
        <v>-1688</v>
      </c>
      <c r="M10" s="8">
        <v>8000</v>
      </c>
      <c r="N10" s="1">
        <v>8000</v>
      </c>
      <c r="O10" s="11">
        <f t="shared" si="2"/>
        <v>0</v>
      </c>
      <c r="P10" s="8">
        <v>5648</v>
      </c>
      <c r="Q10" s="1">
        <v>5648</v>
      </c>
      <c r="R10" s="11">
        <f t="shared" si="3"/>
        <v>0</v>
      </c>
    </row>
    <row r="11" spans="2:18" ht="24.95" customHeight="1" x14ac:dyDescent="0.25">
      <c r="B11" s="8">
        <v>6</v>
      </c>
      <c r="C11" s="12" t="s">
        <v>7</v>
      </c>
      <c r="D11" s="8">
        <v>445</v>
      </c>
      <c r="E11" s="1">
        <v>645</v>
      </c>
      <c r="F11" s="11">
        <f t="shared" si="0"/>
        <v>-200</v>
      </c>
      <c r="G11" s="8">
        <v>730</v>
      </c>
      <c r="H11" s="1">
        <v>1005</v>
      </c>
      <c r="I11" s="11">
        <f t="shared" si="1"/>
        <v>-275</v>
      </c>
      <c r="J11" s="8">
        <v>1100</v>
      </c>
      <c r="K11" s="1">
        <v>1105</v>
      </c>
      <c r="L11" s="11">
        <f t="shared" si="4"/>
        <v>-5</v>
      </c>
      <c r="M11" s="8">
        <v>1499</v>
      </c>
      <c r="N11" s="1">
        <v>1313.8</v>
      </c>
      <c r="O11" s="11">
        <f t="shared" si="2"/>
        <v>185.20000000000005</v>
      </c>
      <c r="P11" s="8">
        <v>750</v>
      </c>
      <c r="Q11" s="1">
        <v>750</v>
      </c>
      <c r="R11" s="11">
        <f t="shared" si="3"/>
        <v>0</v>
      </c>
    </row>
    <row r="12" spans="2:18" ht="24.95" customHeight="1" x14ac:dyDescent="0.25">
      <c r="B12" s="8">
        <v>7</v>
      </c>
      <c r="C12" s="12" t="s">
        <v>8</v>
      </c>
      <c r="D12" s="8">
        <v>11154.6</v>
      </c>
      <c r="E12" s="1">
        <v>11154.6</v>
      </c>
      <c r="F12" s="11">
        <f t="shared" si="0"/>
        <v>0</v>
      </c>
      <c r="G12" s="8">
        <v>11699.4</v>
      </c>
      <c r="H12" s="1">
        <v>11699.4</v>
      </c>
      <c r="I12" s="11">
        <f t="shared" si="1"/>
        <v>0</v>
      </c>
      <c r="J12" s="8">
        <v>12456.3</v>
      </c>
      <c r="K12" s="1">
        <v>12456.3</v>
      </c>
      <c r="L12" s="11">
        <f t="shared" si="4"/>
        <v>0</v>
      </c>
      <c r="M12" s="8">
        <v>15065</v>
      </c>
      <c r="N12" s="1">
        <v>15065</v>
      </c>
      <c r="O12" s="11">
        <f t="shared" si="2"/>
        <v>0</v>
      </c>
      <c r="P12" s="8">
        <v>15102.8</v>
      </c>
      <c r="Q12" s="1">
        <v>15102.8</v>
      </c>
      <c r="R12" s="11">
        <f t="shared" si="3"/>
        <v>0</v>
      </c>
    </row>
    <row r="13" spans="2:18" ht="24.95" customHeight="1" x14ac:dyDescent="0.25">
      <c r="B13" s="8">
        <v>8</v>
      </c>
      <c r="C13" s="12" t="s">
        <v>9</v>
      </c>
      <c r="D13" s="8">
        <v>320</v>
      </c>
      <c r="E13" s="1">
        <v>200</v>
      </c>
      <c r="F13" s="11">
        <f t="shared" si="0"/>
        <v>120</v>
      </c>
      <c r="G13" s="8">
        <v>320</v>
      </c>
      <c r="H13" s="1">
        <v>320</v>
      </c>
      <c r="I13" s="11">
        <f t="shared" si="1"/>
        <v>0</v>
      </c>
      <c r="J13" s="8">
        <v>440</v>
      </c>
      <c r="K13" s="1">
        <v>440</v>
      </c>
      <c r="L13" s="11">
        <f t="shared" si="4"/>
        <v>0</v>
      </c>
      <c r="M13" s="8">
        <v>454</v>
      </c>
      <c r="N13" s="1">
        <v>454</v>
      </c>
      <c r="O13" s="11">
        <f t="shared" si="2"/>
        <v>0</v>
      </c>
      <c r="P13" s="8">
        <v>520</v>
      </c>
      <c r="Q13" s="1">
        <v>520</v>
      </c>
      <c r="R13" s="11">
        <f t="shared" si="3"/>
        <v>0</v>
      </c>
    </row>
    <row r="14" spans="2:18" ht="24.95" customHeight="1" x14ac:dyDescent="0.25">
      <c r="B14" s="8">
        <v>9</v>
      </c>
      <c r="C14" s="12" t="s">
        <v>10</v>
      </c>
      <c r="D14" s="8">
        <v>6380</v>
      </c>
      <c r="E14" s="1">
        <v>7080</v>
      </c>
      <c r="F14" s="11">
        <f t="shared" si="0"/>
        <v>-700</v>
      </c>
      <c r="G14" s="8">
        <v>7300</v>
      </c>
      <c r="H14" s="1">
        <v>8219</v>
      </c>
      <c r="I14" s="11">
        <f t="shared" si="1"/>
        <v>-919</v>
      </c>
      <c r="J14" s="8">
        <v>7800</v>
      </c>
      <c r="K14" s="1">
        <v>7040</v>
      </c>
      <c r="L14" s="11">
        <f t="shared" si="4"/>
        <v>760</v>
      </c>
      <c r="M14" s="8">
        <v>8398</v>
      </c>
      <c r="N14" s="1">
        <v>3635</v>
      </c>
      <c r="O14" s="11">
        <f t="shared" si="2"/>
        <v>4763</v>
      </c>
      <c r="P14" s="8">
        <v>7900</v>
      </c>
      <c r="Q14" s="1">
        <v>7200</v>
      </c>
      <c r="R14" s="11">
        <f t="shared" si="3"/>
        <v>700</v>
      </c>
    </row>
    <row r="15" spans="2:18" ht="24.95" customHeight="1" x14ac:dyDescent="0.25">
      <c r="B15" s="8">
        <v>10</v>
      </c>
      <c r="C15" s="12" t="s">
        <v>11</v>
      </c>
      <c r="D15" s="8">
        <v>0</v>
      </c>
      <c r="E15" s="1">
        <v>0</v>
      </c>
      <c r="F15" s="11">
        <f t="shared" si="0"/>
        <v>0</v>
      </c>
      <c r="G15" s="8">
        <v>0</v>
      </c>
      <c r="H15" s="1">
        <v>0</v>
      </c>
      <c r="I15" s="11">
        <f t="shared" si="1"/>
        <v>0</v>
      </c>
      <c r="J15" s="8">
        <v>0</v>
      </c>
      <c r="K15" s="1">
        <v>0</v>
      </c>
      <c r="L15" s="11">
        <f t="shared" si="4"/>
        <v>0</v>
      </c>
      <c r="M15" s="8"/>
      <c r="N15" s="1"/>
      <c r="O15" s="11">
        <f t="shared" si="2"/>
        <v>0</v>
      </c>
      <c r="P15" s="8"/>
      <c r="Q15" s="1"/>
      <c r="R15" s="11">
        <f t="shared" si="3"/>
        <v>0</v>
      </c>
    </row>
    <row r="16" spans="2:18" ht="30.75" customHeight="1" x14ac:dyDescent="0.25">
      <c r="B16" s="9"/>
      <c r="C16" s="4" t="s">
        <v>12</v>
      </c>
      <c r="D16" s="2">
        <f>SUM(D6:D15)</f>
        <v>75949.600000000006</v>
      </c>
      <c r="E16" s="2">
        <f>SUM(E6:E15)</f>
        <v>72109.600000000006</v>
      </c>
      <c r="F16" s="4">
        <f t="shared" si="0"/>
        <v>3840</v>
      </c>
      <c r="G16" s="2">
        <f>SUM(G6:G15)</f>
        <v>82843.399999999994</v>
      </c>
      <c r="H16" s="2">
        <f>SUM(H6:H15)</f>
        <v>80462.399999999994</v>
      </c>
      <c r="I16" s="4">
        <f t="shared" si="1"/>
        <v>2381</v>
      </c>
      <c r="J16" s="2">
        <f>SUM(J6:J15)</f>
        <v>86773.3</v>
      </c>
      <c r="K16" s="2">
        <f>SUM(K6:K15)</f>
        <v>85415.3</v>
      </c>
      <c r="L16" s="4">
        <f t="shared" si="4"/>
        <v>1358</v>
      </c>
      <c r="M16" s="2">
        <f>SUM(M6:M15)</f>
        <v>101860</v>
      </c>
      <c r="N16" s="2">
        <f>SUM(N6:N15)</f>
        <v>90471.8</v>
      </c>
      <c r="O16" s="4">
        <f t="shared" si="2"/>
        <v>11388.199999999997</v>
      </c>
      <c r="P16" s="2">
        <f>SUM(P6:P15)</f>
        <v>103874.8</v>
      </c>
      <c r="Q16" s="2">
        <f>SUM(Q6:Q15)</f>
        <v>93164.800000000003</v>
      </c>
      <c r="R16" s="4">
        <f t="shared" si="3"/>
        <v>10710</v>
      </c>
    </row>
  </sheetData>
  <mergeCells count="9">
    <mergeCell ref="P4:R4"/>
    <mergeCell ref="C2:Q2"/>
    <mergeCell ref="Q1:R1"/>
    <mergeCell ref="B4:B5"/>
    <mergeCell ref="C4:C5"/>
    <mergeCell ref="D4:F4"/>
    <mergeCell ref="G4:I4"/>
    <mergeCell ref="J4:L4"/>
    <mergeCell ref="M4:O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workbookViewId="0">
      <selection activeCell="C2" sqref="C2:I2"/>
    </sheetView>
  </sheetViews>
  <sheetFormatPr defaultRowHeight="15" x14ac:dyDescent="0.25"/>
  <cols>
    <col min="2" max="2" width="5" customWidth="1"/>
    <col min="3" max="3" width="18.140625" customWidth="1"/>
    <col min="4" max="4" width="16" customWidth="1"/>
    <col min="5" max="5" width="16.42578125" customWidth="1"/>
    <col min="6" max="6" width="14.28515625" customWidth="1"/>
    <col min="7" max="7" width="11.5703125" customWidth="1"/>
    <col min="8" max="8" width="10.28515625" customWidth="1"/>
    <col min="9" max="9" width="11.140625" customWidth="1"/>
    <col min="10" max="10" width="11.7109375" customWidth="1"/>
  </cols>
  <sheetData>
    <row r="1" spans="2:10" x14ac:dyDescent="0.25">
      <c r="I1" s="34" t="s">
        <v>28</v>
      </c>
      <c r="J1" s="34"/>
    </row>
    <row r="2" spans="2:10" ht="57.75" customHeight="1" x14ac:dyDescent="0.25">
      <c r="C2" s="33" t="s">
        <v>27</v>
      </c>
      <c r="D2" s="33"/>
      <c r="E2" s="33"/>
      <c r="F2" s="33"/>
      <c r="G2" s="33"/>
      <c r="H2" s="33"/>
      <c r="I2" s="33"/>
    </row>
    <row r="4" spans="2:10" ht="33.75" customHeight="1" x14ac:dyDescent="0.25">
      <c r="B4" s="35" t="s">
        <v>1</v>
      </c>
      <c r="C4" s="35" t="s">
        <v>0</v>
      </c>
      <c r="D4" s="36" t="s">
        <v>29</v>
      </c>
      <c r="E4" s="36" t="s">
        <v>30</v>
      </c>
      <c r="F4" s="36" t="s">
        <v>31</v>
      </c>
      <c r="G4" s="35" t="s">
        <v>23</v>
      </c>
      <c r="H4" s="35"/>
      <c r="I4" s="31" t="s">
        <v>24</v>
      </c>
      <c r="J4" s="32"/>
    </row>
    <row r="5" spans="2:10" ht="34.5" customHeight="1" x14ac:dyDescent="0.25">
      <c r="B5" s="35"/>
      <c r="C5" s="35"/>
      <c r="D5" s="37"/>
      <c r="E5" s="37"/>
      <c r="F5" s="37"/>
      <c r="G5" s="18" t="s">
        <v>25</v>
      </c>
      <c r="H5" s="18" t="s">
        <v>26</v>
      </c>
      <c r="I5" s="18" t="s">
        <v>25</v>
      </c>
      <c r="J5" s="18" t="s">
        <v>26</v>
      </c>
    </row>
    <row r="6" spans="2:10" ht="24.95" customHeight="1" x14ac:dyDescent="0.25">
      <c r="B6" s="8">
        <v>1</v>
      </c>
      <c r="C6" s="12" t="s">
        <v>2</v>
      </c>
      <c r="D6" s="1">
        <v>53161</v>
      </c>
      <c r="E6" s="1">
        <v>58299</v>
      </c>
      <c r="F6" s="1">
        <v>61775.199999999997</v>
      </c>
      <c r="G6" s="16">
        <f>SUM(E6-D6)</f>
        <v>5138</v>
      </c>
      <c r="H6" s="16">
        <f>SUM(F6-E6)</f>
        <v>3476.1999999999971</v>
      </c>
      <c r="I6" s="17">
        <f>SUM(E6/D6%)</f>
        <v>109.66497996651681</v>
      </c>
      <c r="J6" s="17">
        <f>SUM(F6/E6%)</f>
        <v>105.96270948043706</v>
      </c>
    </row>
    <row r="7" spans="2:10" ht="24.95" customHeight="1" x14ac:dyDescent="0.25">
      <c r="B7" s="8">
        <v>2</v>
      </c>
      <c r="C7" s="12" t="s">
        <v>3</v>
      </c>
      <c r="D7" s="1">
        <v>926</v>
      </c>
      <c r="E7" s="1">
        <v>1076</v>
      </c>
      <c r="F7" s="1">
        <v>312.10000000000002</v>
      </c>
      <c r="G7" s="16">
        <f t="shared" ref="G7:G16" si="0">SUM(E7-D7)</f>
        <v>150</v>
      </c>
      <c r="H7" s="16">
        <f t="shared" ref="H7:H16" si="1">SUM(F7-E7)</f>
        <v>-763.9</v>
      </c>
      <c r="I7" s="17">
        <f t="shared" ref="I7:I16" si="2">SUM(E7/D7%)</f>
        <v>116.19870410367172</v>
      </c>
      <c r="J7" s="17">
        <f t="shared" ref="J7:J16" si="3">SUM(F7/E7%)</f>
        <v>29.005576208178443</v>
      </c>
    </row>
    <row r="8" spans="2:10" ht="24.95" customHeight="1" x14ac:dyDescent="0.25">
      <c r="B8" s="8">
        <v>3</v>
      </c>
      <c r="C8" s="12" t="s">
        <v>4</v>
      </c>
      <c r="D8" s="1">
        <v>4793</v>
      </c>
      <c r="E8" s="1">
        <v>4932</v>
      </c>
      <c r="F8" s="1">
        <v>3416</v>
      </c>
      <c r="G8" s="16">
        <f t="shared" si="0"/>
        <v>139</v>
      </c>
      <c r="H8" s="16">
        <f t="shared" si="1"/>
        <v>-1516</v>
      </c>
      <c r="I8" s="17">
        <f t="shared" si="2"/>
        <v>102.90006259127895</v>
      </c>
      <c r="J8" s="17">
        <f t="shared" si="3"/>
        <v>69.261962692619633</v>
      </c>
    </row>
    <row r="9" spans="2:10" ht="24.95" customHeight="1" x14ac:dyDescent="0.25">
      <c r="B9" s="8">
        <v>4</v>
      </c>
      <c r="C9" s="12" t="s">
        <v>5</v>
      </c>
      <c r="D9" s="1">
        <v>2049</v>
      </c>
      <c r="E9" s="1">
        <v>2561</v>
      </c>
      <c r="F9" s="1">
        <v>487.1</v>
      </c>
      <c r="G9" s="16">
        <f t="shared" si="0"/>
        <v>512</v>
      </c>
      <c r="H9" s="16">
        <f t="shared" si="1"/>
        <v>-2073.9</v>
      </c>
      <c r="I9" s="17">
        <f t="shared" si="2"/>
        <v>124.98779892630553</v>
      </c>
      <c r="J9" s="17">
        <f t="shared" si="3"/>
        <v>19.01991409605623</v>
      </c>
    </row>
    <row r="10" spans="2:10" ht="24.95" customHeight="1" x14ac:dyDescent="0.25">
      <c r="B10" s="8">
        <v>5</v>
      </c>
      <c r="C10" s="12" t="s">
        <v>6</v>
      </c>
      <c r="D10" s="1">
        <v>9297</v>
      </c>
      <c r="E10" s="1">
        <v>9976</v>
      </c>
      <c r="F10" s="1">
        <v>10584.7</v>
      </c>
      <c r="G10" s="16">
        <f t="shared" si="0"/>
        <v>679</v>
      </c>
      <c r="H10" s="16">
        <f t="shared" si="1"/>
        <v>608.70000000000073</v>
      </c>
      <c r="I10" s="17">
        <f t="shared" si="2"/>
        <v>107.30343121437024</v>
      </c>
      <c r="J10" s="17">
        <f t="shared" si="3"/>
        <v>106.10164394546912</v>
      </c>
    </row>
    <row r="11" spans="2:10" ht="24.95" customHeight="1" x14ac:dyDescent="0.25">
      <c r="B11" s="8">
        <v>6</v>
      </c>
      <c r="C11" s="12" t="s">
        <v>7</v>
      </c>
      <c r="D11" s="1">
        <v>1777</v>
      </c>
      <c r="E11" s="1">
        <v>1382</v>
      </c>
      <c r="F11" s="1">
        <v>1303.7</v>
      </c>
      <c r="G11" s="16">
        <f t="shared" si="0"/>
        <v>-395</v>
      </c>
      <c r="H11" s="16">
        <f t="shared" si="1"/>
        <v>-78.299999999999955</v>
      </c>
      <c r="I11" s="17">
        <f t="shared" si="2"/>
        <v>77.771525042205965</v>
      </c>
      <c r="J11" s="17">
        <f t="shared" si="3"/>
        <v>94.334298118668599</v>
      </c>
    </row>
    <row r="12" spans="2:10" ht="24.95" customHeight="1" x14ac:dyDescent="0.25">
      <c r="B12" s="8">
        <v>7</v>
      </c>
      <c r="C12" s="12" t="s">
        <v>8</v>
      </c>
      <c r="D12" s="1">
        <v>13918</v>
      </c>
      <c r="E12" s="1">
        <v>13453</v>
      </c>
      <c r="F12" s="1">
        <v>15393.5</v>
      </c>
      <c r="G12" s="16">
        <f t="shared" si="0"/>
        <v>-465</v>
      </c>
      <c r="H12" s="16">
        <f t="shared" si="1"/>
        <v>1940.5</v>
      </c>
      <c r="I12" s="17">
        <f t="shared" si="2"/>
        <v>96.659002730277336</v>
      </c>
      <c r="J12" s="17">
        <f t="shared" si="3"/>
        <v>114.42429197948412</v>
      </c>
    </row>
    <row r="13" spans="2:10" ht="24.95" customHeight="1" x14ac:dyDescent="0.25">
      <c r="B13" s="8">
        <v>8</v>
      </c>
      <c r="C13" s="12" t="s">
        <v>9</v>
      </c>
      <c r="D13" s="1">
        <v>574</v>
      </c>
      <c r="E13" s="1">
        <v>769</v>
      </c>
      <c r="F13" s="1">
        <v>1198.3</v>
      </c>
      <c r="G13" s="16">
        <f t="shared" si="0"/>
        <v>195</v>
      </c>
      <c r="H13" s="16">
        <f t="shared" si="1"/>
        <v>429.29999999999995</v>
      </c>
      <c r="I13" s="17">
        <f t="shared" si="2"/>
        <v>133.97212543554008</v>
      </c>
      <c r="J13" s="17">
        <f t="shared" si="3"/>
        <v>155.82574772431727</v>
      </c>
    </row>
    <row r="14" spans="2:10" ht="24.95" customHeight="1" x14ac:dyDescent="0.25">
      <c r="B14" s="8">
        <v>9</v>
      </c>
      <c r="C14" s="12" t="s">
        <v>10</v>
      </c>
      <c r="D14" s="1">
        <v>8226</v>
      </c>
      <c r="E14" s="1">
        <v>5632</v>
      </c>
      <c r="F14" s="1">
        <v>8635.7000000000007</v>
      </c>
      <c r="G14" s="16">
        <f t="shared" si="0"/>
        <v>-2594</v>
      </c>
      <c r="H14" s="16">
        <f t="shared" si="1"/>
        <v>3003.7000000000007</v>
      </c>
      <c r="I14" s="17">
        <f t="shared" si="2"/>
        <v>68.465840019450525</v>
      </c>
      <c r="J14" s="17">
        <f t="shared" si="3"/>
        <v>153.33274147727275</v>
      </c>
    </row>
    <row r="15" spans="2:10" ht="24.95" customHeight="1" x14ac:dyDescent="0.25">
      <c r="B15" s="8">
        <v>10</v>
      </c>
      <c r="C15" s="12" t="s">
        <v>11</v>
      </c>
      <c r="D15" s="1"/>
      <c r="E15" s="1"/>
      <c r="F15" s="1">
        <v>89.5</v>
      </c>
      <c r="G15" s="16">
        <f t="shared" si="0"/>
        <v>0</v>
      </c>
      <c r="H15" s="16">
        <f t="shared" si="1"/>
        <v>89.5</v>
      </c>
      <c r="I15" s="17"/>
      <c r="J15" s="17"/>
    </row>
    <row r="16" spans="2:10" ht="24.95" customHeight="1" x14ac:dyDescent="0.25">
      <c r="B16" s="9"/>
      <c r="C16" s="4" t="s">
        <v>12</v>
      </c>
      <c r="D16" s="2">
        <f>SUM(D6:D15)</f>
        <v>94721</v>
      </c>
      <c r="E16" s="2">
        <f>SUM(E6:E15)</f>
        <v>98080</v>
      </c>
      <c r="F16" s="2">
        <f>SUM(F6:F15)</f>
        <v>103195.79999999999</v>
      </c>
      <c r="G16" s="16">
        <f t="shared" si="0"/>
        <v>3359</v>
      </c>
      <c r="H16" s="16">
        <f t="shared" si="1"/>
        <v>5115.7999999999884</v>
      </c>
      <c r="I16" s="17">
        <f t="shared" si="2"/>
        <v>103.54620411524371</v>
      </c>
      <c r="J16" s="17">
        <f t="shared" si="3"/>
        <v>105.21594616639477</v>
      </c>
    </row>
  </sheetData>
  <mergeCells count="9">
    <mergeCell ref="I4:J4"/>
    <mergeCell ref="C2:I2"/>
    <mergeCell ref="I1:J1"/>
    <mergeCell ref="B4:B5"/>
    <mergeCell ref="C4:C5"/>
    <mergeCell ref="D4:D5"/>
    <mergeCell ref="E4:E5"/>
    <mergeCell ref="F4:F5"/>
    <mergeCell ref="G4:H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прил1</vt:lpstr>
      <vt:lpstr>прил2</vt:lpstr>
      <vt:lpstr>прил3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2023-02-21T12:21:37Z</dcterms:modified>
</cp:coreProperties>
</file>